
<file path=[Content_Types].xml><?xml version="1.0" encoding="utf-8"?>
<Types xmlns="http://schemas.openxmlformats.org/package/2006/content-type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fileSharing readOnlyRecommended="1"/>
  <workbookPr codeName="DieseArbeitsmappe" defaultThemeVersion="166925"/>
  <mc:AlternateContent xmlns:mc="http://schemas.openxmlformats.org/markup-compatibility/2006">
    <mc:Choice Requires="x15">
      <x15ac:absPath xmlns:x15ac="http://schemas.microsoft.com/office/spreadsheetml/2010/11/ac" url="/Users/MichaelK/Library/Mobile Documents/com~apple~CloudDocs/Corona/Excel/"/>
    </mc:Choice>
  </mc:AlternateContent>
  <xr:revisionPtr revIDLastSave="0" documentId="13_ncr:1_{570377CB-AFEE-7E4C-BFD9-B75D5E16CF7E}" xr6:coauthVersionLast="46" xr6:coauthVersionMax="46" xr10:uidLastSave="{00000000-0000-0000-0000-000000000000}"/>
  <bookViews>
    <workbookView xWindow="2140" yWindow="500" windowWidth="41820" windowHeight="28300" xr2:uid="{C4515C3B-3FA5-D546-9855-6A9A848A0350}"/>
  </bookViews>
  <sheets>
    <sheet name="Anleitung" sheetId="11" r:id="rId1"/>
    <sheet name="Raum1_Übersicht+Stoßlüftung" sheetId="30" r:id="rId2"/>
    <sheet name="Raum1_Kipplüftung" sheetId="31" r:id="rId3"/>
    <sheet name="Raum1_technische Lüftung" sheetId="32" r:id="rId4"/>
    <sheet name="Raum2_Übersicht+Stoßlüftung" sheetId="27" r:id="rId5"/>
    <sheet name="Raum2_Kipplüftung" sheetId="28" r:id="rId6"/>
    <sheet name="Raum2_technische Lüftung" sheetId="29" r:id="rId7"/>
  </sheets>
  <definedNames>
    <definedName name="_xlnm.Print_Area" localSheetId="1">'Raum1_Übersicht+Stoßlüftung'!$A$1:$S$80</definedName>
    <definedName name="_xlnm.Print_Area" localSheetId="4">'Raum2_Übersicht+Stoßlüftung'!$A$1:$S$80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778" i="32" l="1"/>
  <c r="A777" i="32"/>
  <c r="A776" i="32"/>
  <c r="A775" i="32"/>
  <c r="A774" i="32"/>
  <c r="A773" i="32"/>
  <c r="A772" i="32"/>
  <c r="A771" i="32"/>
  <c r="A770" i="32"/>
  <c r="A769" i="32"/>
  <c r="A768" i="32"/>
  <c r="A767" i="32"/>
  <c r="A766" i="32"/>
  <c r="A765" i="32"/>
  <c r="A764" i="32"/>
  <c r="A763" i="32"/>
  <c r="A762" i="32"/>
  <c r="A761" i="32"/>
  <c r="A760" i="32"/>
  <c r="A759" i="32"/>
  <c r="A758" i="32"/>
  <c r="A757" i="32"/>
  <c r="A756" i="32"/>
  <c r="A755" i="32"/>
  <c r="A754" i="32"/>
  <c r="A753" i="32"/>
  <c r="A752" i="32"/>
  <c r="A751" i="32"/>
  <c r="A750" i="32"/>
  <c r="A749" i="32"/>
  <c r="A748" i="32"/>
  <c r="A747" i="32"/>
  <c r="A746" i="32"/>
  <c r="A745" i="32"/>
  <c r="A744" i="32"/>
  <c r="A743" i="32"/>
  <c r="A742" i="32"/>
  <c r="A741" i="32"/>
  <c r="A740" i="32"/>
  <c r="A739" i="32"/>
  <c r="A738" i="32"/>
  <c r="A737" i="32"/>
  <c r="A736" i="32"/>
  <c r="A735" i="32"/>
  <c r="A734" i="32"/>
  <c r="A733" i="32"/>
  <c r="A732" i="32"/>
  <c r="A731" i="32"/>
  <c r="A730" i="32"/>
  <c r="A729" i="32"/>
  <c r="A728" i="32"/>
  <c r="A727" i="32"/>
  <c r="A726" i="32"/>
  <c r="A725" i="32"/>
  <c r="A724" i="32"/>
  <c r="A723" i="32"/>
  <c r="A722" i="32"/>
  <c r="A721" i="32"/>
  <c r="A720" i="32"/>
  <c r="A719" i="32"/>
  <c r="A718" i="32"/>
  <c r="A717" i="32"/>
  <c r="A716" i="32"/>
  <c r="A715" i="32"/>
  <c r="A714" i="32"/>
  <c r="A713" i="32"/>
  <c r="A712" i="32"/>
  <c r="A711" i="32"/>
  <c r="A710" i="32"/>
  <c r="A709" i="32"/>
  <c r="A708" i="32"/>
  <c r="A707" i="32"/>
  <c r="A706" i="32"/>
  <c r="A705" i="32"/>
  <c r="A704" i="32"/>
  <c r="A703" i="32"/>
  <c r="A702" i="32"/>
  <c r="A701" i="32"/>
  <c r="A700" i="32"/>
  <c r="A699" i="32"/>
  <c r="A698" i="32"/>
  <c r="A697" i="32"/>
  <c r="A696" i="32"/>
  <c r="A695" i="32"/>
  <c r="A694" i="32"/>
  <c r="A693" i="32"/>
  <c r="A692" i="32"/>
  <c r="A691" i="32"/>
  <c r="A690" i="32"/>
  <c r="A689" i="32"/>
  <c r="A688" i="32"/>
  <c r="A687" i="32"/>
  <c r="A686" i="32"/>
  <c r="A685" i="32"/>
  <c r="A684" i="32"/>
  <c r="A683" i="32"/>
  <c r="A682" i="32"/>
  <c r="A681" i="32"/>
  <c r="A680" i="32"/>
  <c r="A679" i="32"/>
  <c r="A678" i="32"/>
  <c r="A677" i="32"/>
  <c r="A676" i="32"/>
  <c r="A675" i="32"/>
  <c r="A674" i="32"/>
  <c r="A673" i="32"/>
  <c r="A672" i="32"/>
  <c r="A671" i="32"/>
  <c r="A670" i="32"/>
  <c r="A669" i="32"/>
  <c r="A668" i="32"/>
  <c r="A667" i="32"/>
  <c r="A666" i="32"/>
  <c r="A665" i="32"/>
  <c r="A664" i="32"/>
  <c r="A663" i="32"/>
  <c r="A662" i="32"/>
  <c r="A661" i="32"/>
  <c r="A660" i="32"/>
  <c r="A659" i="32"/>
  <c r="A658" i="32"/>
  <c r="A657" i="32"/>
  <c r="A656" i="32"/>
  <c r="A655" i="32"/>
  <c r="A654" i="32"/>
  <c r="A653" i="32"/>
  <c r="A652" i="32"/>
  <c r="A651" i="32"/>
  <c r="A650" i="32"/>
  <c r="A649" i="32"/>
  <c r="A648" i="32"/>
  <c r="A647" i="32"/>
  <c r="A646" i="32"/>
  <c r="A645" i="32"/>
  <c r="A644" i="32"/>
  <c r="A643" i="32"/>
  <c r="A642" i="32"/>
  <c r="A641" i="32"/>
  <c r="A640" i="32"/>
  <c r="A639" i="32"/>
  <c r="A638" i="32"/>
  <c r="A637" i="32"/>
  <c r="A636" i="32"/>
  <c r="A635" i="32"/>
  <c r="A634" i="32"/>
  <c r="A633" i="32"/>
  <c r="A632" i="32"/>
  <c r="A631" i="32"/>
  <c r="A630" i="32"/>
  <c r="A629" i="32"/>
  <c r="A628" i="32"/>
  <c r="A627" i="32"/>
  <c r="A626" i="32"/>
  <c r="A625" i="32"/>
  <c r="A624" i="32"/>
  <c r="A623" i="32"/>
  <c r="A622" i="32"/>
  <c r="A621" i="32"/>
  <c r="A620" i="32"/>
  <c r="A619" i="32"/>
  <c r="A618" i="32"/>
  <c r="A617" i="32"/>
  <c r="A616" i="32"/>
  <c r="A615" i="32"/>
  <c r="A614" i="32"/>
  <c r="A613" i="32"/>
  <c r="A612" i="32"/>
  <c r="A611" i="32"/>
  <c r="A610" i="32"/>
  <c r="A609" i="32"/>
  <c r="A608" i="32"/>
  <c r="A607" i="32"/>
  <c r="A606" i="32"/>
  <c r="A605" i="32"/>
  <c r="A604" i="32"/>
  <c r="A603" i="32"/>
  <c r="A602" i="32"/>
  <c r="A601" i="32"/>
  <c r="A600" i="32"/>
  <c r="A599" i="32"/>
  <c r="A598" i="32"/>
  <c r="A597" i="32"/>
  <c r="A596" i="32"/>
  <c r="A595" i="32"/>
  <c r="A594" i="32"/>
  <c r="A593" i="32"/>
  <c r="A592" i="32"/>
  <c r="A591" i="32"/>
  <c r="A590" i="32"/>
  <c r="A589" i="32"/>
  <c r="A588" i="32"/>
  <c r="A587" i="32"/>
  <c r="A586" i="32"/>
  <c r="A585" i="32"/>
  <c r="A584" i="32"/>
  <c r="A583" i="32"/>
  <c r="A582" i="32"/>
  <c r="A581" i="32"/>
  <c r="A580" i="32"/>
  <c r="A579" i="32"/>
  <c r="A578" i="32"/>
  <c r="A577" i="32"/>
  <c r="A576" i="32"/>
  <c r="A575" i="32"/>
  <c r="A574" i="32"/>
  <c r="A573" i="32"/>
  <c r="A572" i="32"/>
  <c r="A571" i="32"/>
  <c r="A570" i="32"/>
  <c r="A569" i="32"/>
  <c r="A568" i="32"/>
  <c r="A567" i="32"/>
  <c r="A566" i="32"/>
  <c r="A565" i="32"/>
  <c r="A564" i="32"/>
  <c r="A563" i="32"/>
  <c r="A562" i="32"/>
  <c r="A561" i="32"/>
  <c r="A560" i="32"/>
  <c r="A559" i="32"/>
  <c r="A558" i="32"/>
  <c r="A557" i="32"/>
  <c r="A556" i="32"/>
  <c r="A555" i="32"/>
  <c r="A554" i="32"/>
  <c r="A553" i="32"/>
  <c r="A552" i="32"/>
  <c r="A551" i="32"/>
  <c r="A550" i="32"/>
  <c r="A549" i="32"/>
  <c r="A548" i="32"/>
  <c r="A547" i="32"/>
  <c r="A546" i="32"/>
  <c r="A545" i="32"/>
  <c r="A544" i="32"/>
  <c r="A543" i="32"/>
  <c r="A542" i="32"/>
  <c r="A541" i="32"/>
  <c r="A540" i="32"/>
  <c r="A539" i="32"/>
  <c r="A538" i="32"/>
  <c r="A537" i="32"/>
  <c r="A536" i="32"/>
  <c r="A535" i="32"/>
  <c r="A534" i="32"/>
  <c r="A533" i="32"/>
  <c r="A532" i="32"/>
  <c r="A531" i="32"/>
  <c r="A530" i="32"/>
  <c r="A529" i="32"/>
  <c r="A528" i="32"/>
  <c r="A527" i="32"/>
  <c r="A526" i="32"/>
  <c r="A525" i="32"/>
  <c r="A524" i="32"/>
  <c r="A523" i="32"/>
  <c r="A522" i="32"/>
  <c r="A521" i="32"/>
  <c r="A520" i="32"/>
  <c r="A519" i="32"/>
  <c r="A518" i="32"/>
  <c r="A517" i="32"/>
  <c r="A516" i="32"/>
  <c r="A515" i="32"/>
  <c r="A514" i="32"/>
  <c r="A513" i="32"/>
  <c r="A512" i="32"/>
  <c r="A511" i="32"/>
  <c r="A510" i="32"/>
  <c r="A509" i="32"/>
  <c r="A508" i="32"/>
  <c r="A507" i="32"/>
  <c r="A506" i="32"/>
  <c r="A505" i="32"/>
  <c r="A504" i="32"/>
  <c r="A503" i="32"/>
  <c r="A502" i="32"/>
  <c r="A501" i="32"/>
  <c r="A500" i="32"/>
  <c r="A499" i="32"/>
  <c r="A498" i="32"/>
  <c r="A497" i="32"/>
  <c r="A496" i="32"/>
  <c r="A495" i="32"/>
  <c r="A494" i="32"/>
  <c r="A493" i="32"/>
  <c r="A492" i="32"/>
  <c r="A491" i="32"/>
  <c r="A490" i="32"/>
  <c r="A489" i="32"/>
  <c r="A488" i="32"/>
  <c r="A487" i="32"/>
  <c r="A486" i="32"/>
  <c r="A485" i="32"/>
  <c r="A484" i="32"/>
  <c r="A483" i="32"/>
  <c r="A482" i="32"/>
  <c r="A481" i="32"/>
  <c r="A480" i="32"/>
  <c r="A479" i="32"/>
  <c r="A478" i="32"/>
  <c r="A477" i="32"/>
  <c r="A476" i="32"/>
  <c r="A475" i="32"/>
  <c r="A474" i="32"/>
  <c r="A473" i="32"/>
  <c r="A472" i="32"/>
  <c r="A471" i="32"/>
  <c r="A470" i="32"/>
  <c r="A469" i="32"/>
  <c r="A468" i="32"/>
  <c r="A467" i="32"/>
  <c r="A466" i="32"/>
  <c r="A465" i="32"/>
  <c r="A464" i="32"/>
  <c r="A463" i="32"/>
  <c r="A462" i="32"/>
  <c r="A461" i="32"/>
  <c r="A460" i="32"/>
  <c r="A459" i="32"/>
  <c r="A458" i="32"/>
  <c r="A457" i="32"/>
  <c r="A456" i="32"/>
  <c r="A455" i="32"/>
  <c r="A454" i="32"/>
  <c r="A453" i="32"/>
  <c r="A452" i="32"/>
  <c r="A451" i="32"/>
  <c r="A450" i="32"/>
  <c r="A449" i="32"/>
  <c r="A448" i="32"/>
  <c r="A447" i="32"/>
  <c r="A446" i="32"/>
  <c r="A445" i="32"/>
  <c r="A444" i="32"/>
  <c r="A443" i="32"/>
  <c r="A442" i="32"/>
  <c r="A441" i="32"/>
  <c r="A440" i="32"/>
  <c r="A439" i="32"/>
  <c r="A438" i="32"/>
  <c r="A437" i="32"/>
  <c r="A436" i="32"/>
  <c r="A435" i="32"/>
  <c r="A434" i="32"/>
  <c r="A433" i="32"/>
  <c r="A432" i="32"/>
  <c r="A431" i="32"/>
  <c r="A430" i="32"/>
  <c r="A429" i="32"/>
  <c r="A428" i="32"/>
  <c r="A427" i="32"/>
  <c r="A426" i="32"/>
  <c r="A425" i="32"/>
  <c r="A424" i="32"/>
  <c r="A423" i="32"/>
  <c r="A422" i="32"/>
  <c r="A421" i="32"/>
  <c r="A420" i="32"/>
  <c r="A419" i="32"/>
  <c r="A418" i="32"/>
  <c r="A417" i="32"/>
  <c r="A416" i="32"/>
  <c r="A415" i="32"/>
  <c r="A414" i="32"/>
  <c r="A413" i="32"/>
  <c r="A412" i="32"/>
  <c r="A411" i="32"/>
  <c r="A410" i="32"/>
  <c r="A409" i="32"/>
  <c r="A408" i="32"/>
  <c r="A407" i="32"/>
  <c r="A406" i="32"/>
  <c r="A405" i="32"/>
  <c r="A404" i="32"/>
  <c r="A403" i="32"/>
  <c r="A402" i="32"/>
  <c r="A401" i="32"/>
  <c r="A400" i="32"/>
  <c r="A399" i="32"/>
  <c r="A398" i="32"/>
  <c r="A397" i="32"/>
  <c r="A396" i="32"/>
  <c r="A395" i="32"/>
  <c r="A394" i="32"/>
  <c r="A393" i="32"/>
  <c r="A392" i="32"/>
  <c r="A391" i="32"/>
  <c r="A390" i="32"/>
  <c r="A389" i="32"/>
  <c r="A388" i="32"/>
  <c r="A387" i="32"/>
  <c r="A386" i="32"/>
  <c r="A385" i="32"/>
  <c r="A384" i="32"/>
  <c r="A383" i="32"/>
  <c r="A382" i="32"/>
  <c r="A381" i="32"/>
  <c r="A380" i="32"/>
  <c r="A379" i="32"/>
  <c r="A378" i="32"/>
  <c r="A377" i="32"/>
  <c r="A376" i="32"/>
  <c r="A375" i="32"/>
  <c r="A374" i="32"/>
  <c r="A373" i="32"/>
  <c r="A372" i="32"/>
  <c r="A371" i="32"/>
  <c r="A370" i="32"/>
  <c r="A369" i="32"/>
  <c r="A368" i="32"/>
  <c r="A367" i="32"/>
  <c r="A366" i="32"/>
  <c r="A365" i="32"/>
  <c r="A364" i="32"/>
  <c r="A363" i="32"/>
  <c r="A362" i="32"/>
  <c r="A361" i="32"/>
  <c r="A360" i="32"/>
  <c r="A359" i="32"/>
  <c r="A358" i="32"/>
  <c r="A357" i="32"/>
  <c r="A356" i="32"/>
  <c r="A355" i="32"/>
  <c r="A354" i="32"/>
  <c r="A353" i="32"/>
  <c r="A352" i="32"/>
  <c r="A351" i="32"/>
  <c r="A350" i="32"/>
  <c r="A349" i="32"/>
  <c r="A348" i="32"/>
  <c r="A347" i="32"/>
  <c r="A346" i="32"/>
  <c r="A345" i="32"/>
  <c r="A344" i="32"/>
  <c r="A343" i="32"/>
  <c r="A342" i="32"/>
  <c r="A341" i="32"/>
  <c r="A340" i="32"/>
  <c r="A339" i="32"/>
  <c r="A338" i="32"/>
  <c r="A337" i="32"/>
  <c r="A336" i="32"/>
  <c r="A335" i="32"/>
  <c r="A334" i="32"/>
  <c r="A333" i="32"/>
  <c r="A332" i="32"/>
  <c r="A331" i="32"/>
  <c r="A330" i="32"/>
  <c r="A329" i="32"/>
  <c r="A328" i="32"/>
  <c r="A327" i="32"/>
  <c r="A326" i="32"/>
  <c r="A325" i="32"/>
  <c r="A324" i="32"/>
  <c r="A323" i="32"/>
  <c r="A322" i="32"/>
  <c r="A321" i="32"/>
  <c r="A320" i="32"/>
  <c r="A319" i="32"/>
  <c r="A318" i="32"/>
  <c r="A317" i="32"/>
  <c r="A316" i="32"/>
  <c r="A315" i="32"/>
  <c r="A314" i="32"/>
  <c r="A313" i="32"/>
  <c r="A312" i="32"/>
  <c r="A311" i="32"/>
  <c r="A310" i="32"/>
  <c r="A309" i="32"/>
  <c r="A308" i="32"/>
  <c r="A307" i="32"/>
  <c r="A306" i="32"/>
  <c r="A305" i="32"/>
  <c r="A304" i="32"/>
  <c r="A303" i="32"/>
  <c r="A302" i="32"/>
  <c r="A301" i="32"/>
  <c r="A300" i="32"/>
  <c r="A299" i="32"/>
  <c r="A298" i="32"/>
  <c r="A297" i="32"/>
  <c r="A296" i="32"/>
  <c r="A295" i="32"/>
  <c r="A294" i="32"/>
  <c r="A293" i="32"/>
  <c r="A292" i="32"/>
  <c r="A291" i="32"/>
  <c r="A290" i="32"/>
  <c r="A289" i="32"/>
  <c r="A288" i="32"/>
  <c r="A287" i="32"/>
  <c r="A286" i="32"/>
  <c r="A285" i="32"/>
  <c r="A284" i="32"/>
  <c r="A283" i="32"/>
  <c r="A282" i="32"/>
  <c r="A281" i="32"/>
  <c r="A280" i="32"/>
  <c r="A279" i="32"/>
  <c r="A278" i="32"/>
  <c r="A277" i="32"/>
  <c r="A276" i="32"/>
  <c r="A275" i="32"/>
  <c r="A274" i="32"/>
  <c r="A273" i="32"/>
  <c r="A272" i="32"/>
  <c r="A271" i="32"/>
  <c r="A270" i="32"/>
  <c r="A269" i="32"/>
  <c r="A268" i="32"/>
  <c r="A267" i="32"/>
  <c r="A266" i="32"/>
  <c r="A265" i="32"/>
  <c r="A264" i="32"/>
  <c r="A263" i="32"/>
  <c r="A262" i="32"/>
  <c r="A261" i="32"/>
  <c r="A260" i="32"/>
  <c r="A259" i="32"/>
  <c r="A258" i="32"/>
  <c r="A257" i="32"/>
  <c r="A256" i="32"/>
  <c r="A255" i="32"/>
  <c r="A254" i="32"/>
  <c r="A253" i="32"/>
  <c r="A252" i="32"/>
  <c r="A251" i="32"/>
  <c r="A250" i="32"/>
  <c r="A249" i="32"/>
  <c r="A248" i="32"/>
  <c r="A247" i="32"/>
  <c r="A246" i="32"/>
  <c r="A245" i="32"/>
  <c r="A244" i="32"/>
  <c r="A243" i="32"/>
  <c r="A242" i="32"/>
  <c r="A241" i="32"/>
  <c r="A240" i="32"/>
  <c r="A239" i="32"/>
  <c r="A238" i="32"/>
  <c r="A237" i="32"/>
  <c r="A236" i="32"/>
  <c r="A235" i="32"/>
  <c r="A234" i="32"/>
  <c r="A233" i="32"/>
  <c r="A232" i="32"/>
  <c r="A231" i="32"/>
  <c r="A230" i="32"/>
  <c r="A229" i="32"/>
  <c r="A228" i="32"/>
  <c r="A227" i="32"/>
  <c r="A226" i="32"/>
  <c r="A225" i="32"/>
  <c r="A224" i="32"/>
  <c r="A223" i="32"/>
  <c r="A222" i="32"/>
  <c r="A221" i="32"/>
  <c r="A220" i="32"/>
  <c r="A219" i="32"/>
  <c r="A218" i="32"/>
  <c r="A217" i="32"/>
  <c r="A216" i="32"/>
  <c r="A215" i="32"/>
  <c r="A214" i="32"/>
  <c r="A213" i="32"/>
  <c r="A212" i="32"/>
  <c r="A211" i="32"/>
  <c r="A210" i="32"/>
  <c r="A209" i="32"/>
  <c r="A208" i="32"/>
  <c r="A207" i="32"/>
  <c r="A206" i="32"/>
  <c r="A205" i="32"/>
  <c r="A204" i="32"/>
  <c r="A203" i="32"/>
  <c r="A202" i="32"/>
  <c r="A201" i="32"/>
  <c r="A200" i="32"/>
  <c r="A199" i="32"/>
  <c r="A198" i="32"/>
  <c r="A197" i="32"/>
  <c r="A196" i="32"/>
  <c r="A195" i="32"/>
  <c r="A194" i="32"/>
  <c r="A193" i="32"/>
  <c r="A192" i="32"/>
  <c r="A191" i="32"/>
  <c r="A190" i="32"/>
  <c r="A189" i="32"/>
  <c r="A188" i="32"/>
  <c r="A187" i="32"/>
  <c r="A186" i="32"/>
  <c r="A185" i="32"/>
  <c r="A184" i="32"/>
  <c r="A183" i="32"/>
  <c r="A182" i="32"/>
  <c r="A181" i="32"/>
  <c r="A180" i="32"/>
  <c r="A179" i="32"/>
  <c r="A178" i="32"/>
  <c r="A177" i="32"/>
  <c r="A176" i="32"/>
  <c r="A175" i="32"/>
  <c r="A174" i="32"/>
  <c r="A173" i="32"/>
  <c r="A172" i="32"/>
  <c r="A171" i="32"/>
  <c r="A170" i="32"/>
  <c r="A169" i="32"/>
  <c r="A168" i="32"/>
  <c r="A167" i="32"/>
  <c r="A166" i="32"/>
  <c r="A165" i="32"/>
  <c r="A164" i="32"/>
  <c r="A163" i="32"/>
  <c r="A162" i="32"/>
  <c r="A161" i="32"/>
  <c r="A160" i="32"/>
  <c r="A159" i="32"/>
  <c r="A158" i="32"/>
  <c r="A157" i="32"/>
  <c r="A156" i="32"/>
  <c r="A155" i="32"/>
  <c r="A154" i="32"/>
  <c r="A153" i="32"/>
  <c r="A152" i="32"/>
  <c r="A151" i="32"/>
  <c r="A150" i="32"/>
  <c r="A149" i="32"/>
  <c r="A148" i="32"/>
  <c r="A147" i="32"/>
  <c r="A146" i="32"/>
  <c r="A145" i="32"/>
  <c r="A144" i="32"/>
  <c r="A143" i="32"/>
  <c r="A142" i="32"/>
  <c r="A141" i="32"/>
  <c r="A140" i="32"/>
  <c r="A139" i="32"/>
  <c r="A138" i="32"/>
  <c r="A137" i="32"/>
  <c r="A136" i="32"/>
  <c r="A135" i="32"/>
  <c r="A134" i="32"/>
  <c r="A133" i="32"/>
  <c r="A132" i="32"/>
  <c r="A131" i="32"/>
  <c r="A130" i="32"/>
  <c r="A129" i="32"/>
  <c r="A128" i="32"/>
  <c r="A127" i="32"/>
  <c r="A126" i="32"/>
  <c r="A125" i="32"/>
  <c r="A124" i="32"/>
  <c r="A123" i="32"/>
  <c r="A122" i="32"/>
  <c r="A121" i="32"/>
  <c r="A120" i="32"/>
  <c r="A119" i="32"/>
  <c r="A118" i="32"/>
  <c r="A117" i="32"/>
  <c r="A116" i="32"/>
  <c r="A115" i="32"/>
  <c r="A114" i="32"/>
  <c r="A113" i="32"/>
  <c r="A112" i="32"/>
  <c r="A111" i="32"/>
  <c r="A110" i="32"/>
  <c r="A109" i="32"/>
  <c r="A108" i="32"/>
  <c r="A107" i="32"/>
  <c r="A106" i="32"/>
  <c r="A105" i="32"/>
  <c r="A104" i="32"/>
  <c r="A103" i="32"/>
  <c r="A102" i="32"/>
  <c r="A101" i="32"/>
  <c r="A100" i="32"/>
  <c r="A99" i="32"/>
  <c r="A98" i="32"/>
  <c r="A97" i="32"/>
  <c r="A96" i="32"/>
  <c r="A95" i="32"/>
  <c r="A94" i="32"/>
  <c r="A93" i="32"/>
  <c r="A92" i="32"/>
  <c r="A91" i="32"/>
  <c r="A90" i="32"/>
  <c r="A89" i="32"/>
  <c r="A88" i="32"/>
  <c r="A87" i="32"/>
  <c r="A86" i="32"/>
  <c r="A85" i="32"/>
  <c r="A84" i="32"/>
  <c r="A83" i="32"/>
  <c r="A82" i="32"/>
  <c r="A81" i="32"/>
  <c r="A80" i="32"/>
  <c r="A79" i="32"/>
  <c r="A78" i="32"/>
  <c r="A77" i="32"/>
  <c r="A76" i="32"/>
  <c r="A75" i="32"/>
  <c r="A74" i="32"/>
  <c r="A73" i="32"/>
  <c r="A72" i="32"/>
  <c r="A71" i="32"/>
  <c r="A70" i="32"/>
  <c r="A69" i="32"/>
  <c r="A68" i="32"/>
  <c r="A67" i="32"/>
  <c r="A66" i="32"/>
  <c r="A65" i="32"/>
  <c r="A64" i="32"/>
  <c r="J63" i="32"/>
  <c r="A63" i="32"/>
  <c r="A62" i="32"/>
  <c r="A61" i="32"/>
  <c r="A60" i="32"/>
  <c r="A59" i="32"/>
  <c r="L58" i="32"/>
  <c r="K58" i="32"/>
  <c r="J58" i="32"/>
  <c r="G58" i="32"/>
  <c r="D58" i="32"/>
  <c r="A58" i="32"/>
  <c r="B55" i="32"/>
  <c r="J112" i="32" s="1"/>
  <c r="J19" i="32"/>
  <c r="D19" i="32"/>
  <c r="J18" i="32"/>
  <c r="D18" i="32"/>
  <c r="J17" i="32"/>
  <c r="D17" i="32"/>
  <c r="G7" i="32"/>
  <c r="G6" i="32"/>
  <c r="B4" i="32"/>
  <c r="E3" i="32"/>
  <c r="B3" i="32"/>
  <c r="F1" i="32"/>
  <c r="A779" i="31"/>
  <c r="A778" i="31"/>
  <c r="A777" i="31"/>
  <c r="A776" i="31"/>
  <c r="A775" i="31"/>
  <c r="A774" i="31"/>
  <c r="A773" i="31"/>
  <c r="A772" i="31"/>
  <c r="A771" i="31"/>
  <c r="A770" i="31"/>
  <c r="A769" i="31"/>
  <c r="A768" i="31"/>
  <c r="A767" i="31"/>
  <c r="A766" i="31"/>
  <c r="A765" i="31"/>
  <c r="A764" i="31"/>
  <c r="A763" i="31"/>
  <c r="A762" i="31"/>
  <c r="A761" i="31"/>
  <c r="A760" i="31"/>
  <c r="A759" i="31"/>
  <c r="A758" i="31"/>
  <c r="A757" i="31"/>
  <c r="A756" i="31"/>
  <c r="A755" i="31"/>
  <c r="A754" i="31"/>
  <c r="A753" i="31"/>
  <c r="A752" i="31"/>
  <c r="A751" i="31"/>
  <c r="A750" i="31"/>
  <c r="A749" i="31"/>
  <c r="A748" i="31"/>
  <c r="A747" i="31"/>
  <c r="A746" i="31"/>
  <c r="A745" i="31"/>
  <c r="A744" i="31"/>
  <c r="A743" i="31"/>
  <c r="A742" i="31"/>
  <c r="A741" i="31"/>
  <c r="A740" i="31"/>
  <c r="A739" i="31"/>
  <c r="A738" i="31"/>
  <c r="A737" i="31"/>
  <c r="A736" i="31"/>
  <c r="A735" i="31"/>
  <c r="A734" i="31"/>
  <c r="A733" i="31"/>
  <c r="A732" i="31"/>
  <c r="A731" i="31"/>
  <c r="A730" i="31"/>
  <c r="A729" i="31"/>
  <c r="A728" i="31"/>
  <c r="A727" i="31"/>
  <c r="A726" i="31"/>
  <c r="A725" i="31"/>
  <c r="A724" i="31"/>
  <c r="A723" i="31"/>
  <c r="A722" i="31"/>
  <c r="A721" i="31"/>
  <c r="A720" i="31"/>
  <c r="A719" i="31"/>
  <c r="A718" i="31"/>
  <c r="A717" i="31"/>
  <c r="A716" i="31"/>
  <c r="A715" i="31"/>
  <c r="A714" i="31"/>
  <c r="A713" i="31"/>
  <c r="A712" i="31"/>
  <c r="A711" i="31"/>
  <c r="A710" i="31"/>
  <c r="A709" i="31"/>
  <c r="A708" i="31"/>
  <c r="A707" i="31"/>
  <c r="A706" i="31"/>
  <c r="A705" i="31"/>
  <c r="A704" i="31"/>
  <c r="A703" i="31"/>
  <c r="A702" i="31"/>
  <c r="A701" i="31"/>
  <c r="A700" i="31"/>
  <c r="A699" i="31"/>
  <c r="A698" i="31"/>
  <c r="A697" i="31"/>
  <c r="A696" i="31"/>
  <c r="A695" i="31"/>
  <c r="A694" i="31"/>
  <c r="A693" i="31"/>
  <c r="A692" i="31"/>
  <c r="A691" i="31"/>
  <c r="A690" i="31"/>
  <c r="A689" i="31"/>
  <c r="A688" i="31"/>
  <c r="A687" i="31"/>
  <c r="A686" i="31"/>
  <c r="A685" i="31"/>
  <c r="A684" i="31"/>
  <c r="A683" i="31"/>
  <c r="A682" i="31"/>
  <c r="A681" i="31"/>
  <c r="A680" i="31"/>
  <c r="A679" i="31"/>
  <c r="A678" i="31"/>
  <c r="A677" i="31"/>
  <c r="A676" i="31"/>
  <c r="A675" i="31"/>
  <c r="A674" i="31"/>
  <c r="A673" i="31"/>
  <c r="A672" i="31"/>
  <c r="A671" i="31"/>
  <c r="A670" i="31"/>
  <c r="A669" i="31"/>
  <c r="A668" i="31"/>
  <c r="A667" i="31"/>
  <c r="A666" i="31"/>
  <c r="A665" i="31"/>
  <c r="A664" i="31"/>
  <c r="A663" i="31"/>
  <c r="A662" i="31"/>
  <c r="A661" i="31"/>
  <c r="A660" i="31"/>
  <c r="A659" i="31"/>
  <c r="A658" i="31"/>
  <c r="A657" i="31"/>
  <c r="A656" i="31"/>
  <c r="A655" i="31"/>
  <c r="A654" i="31"/>
  <c r="A653" i="31"/>
  <c r="A652" i="31"/>
  <c r="A651" i="31"/>
  <c r="A650" i="31"/>
  <c r="A649" i="31"/>
  <c r="A648" i="31"/>
  <c r="A647" i="31"/>
  <c r="A646" i="31"/>
  <c r="A645" i="31"/>
  <c r="A644" i="31"/>
  <c r="A643" i="31"/>
  <c r="A642" i="31"/>
  <c r="A641" i="31"/>
  <c r="A640" i="31"/>
  <c r="A639" i="31"/>
  <c r="A638" i="31"/>
  <c r="A637" i="31"/>
  <c r="A636" i="31"/>
  <c r="A635" i="31"/>
  <c r="A634" i="31"/>
  <c r="A633" i="31"/>
  <c r="A632" i="31"/>
  <c r="A631" i="31"/>
  <c r="A630" i="31"/>
  <c r="A629" i="31"/>
  <c r="A628" i="31"/>
  <c r="A627" i="31"/>
  <c r="A626" i="31"/>
  <c r="A625" i="31"/>
  <c r="A624" i="31"/>
  <c r="A623" i="31"/>
  <c r="A622" i="31"/>
  <c r="A621" i="31"/>
  <c r="A620" i="31"/>
  <c r="A619" i="31"/>
  <c r="A618" i="31"/>
  <c r="A617" i="31"/>
  <c r="A616" i="31"/>
  <c r="A615" i="31"/>
  <c r="A614" i="31"/>
  <c r="A613" i="31"/>
  <c r="A612" i="31"/>
  <c r="A611" i="31"/>
  <c r="A610" i="31"/>
  <c r="A609" i="31"/>
  <c r="A608" i="31"/>
  <c r="A607" i="31"/>
  <c r="A606" i="31"/>
  <c r="A605" i="31"/>
  <c r="A604" i="31"/>
  <c r="A603" i="31"/>
  <c r="A602" i="31"/>
  <c r="A601" i="31"/>
  <c r="A600" i="31"/>
  <c r="A599" i="31"/>
  <c r="A598" i="31"/>
  <c r="A597" i="31"/>
  <c r="A596" i="31"/>
  <c r="A595" i="31"/>
  <c r="A594" i="31"/>
  <c r="A593" i="31"/>
  <c r="A592" i="31"/>
  <c r="A591" i="31"/>
  <c r="A590" i="31"/>
  <c r="A589" i="31"/>
  <c r="A588" i="31"/>
  <c r="A587" i="31"/>
  <c r="A586" i="31"/>
  <c r="A585" i="31"/>
  <c r="A584" i="31"/>
  <c r="A583" i="31"/>
  <c r="A582" i="31"/>
  <c r="A581" i="31"/>
  <c r="A580" i="31"/>
  <c r="A579" i="31"/>
  <c r="A578" i="31"/>
  <c r="A577" i="31"/>
  <c r="A576" i="31"/>
  <c r="A575" i="31"/>
  <c r="A574" i="31"/>
  <c r="A573" i="31"/>
  <c r="A572" i="31"/>
  <c r="A571" i="31"/>
  <c r="A570" i="31"/>
  <c r="A569" i="31"/>
  <c r="A568" i="31"/>
  <c r="A567" i="31"/>
  <c r="A566" i="31"/>
  <c r="A565" i="31"/>
  <c r="A564" i="31"/>
  <c r="A563" i="31"/>
  <c r="A562" i="31"/>
  <c r="A561" i="31"/>
  <c r="A560" i="31"/>
  <c r="A559" i="31"/>
  <c r="A558" i="31"/>
  <c r="A557" i="31"/>
  <c r="A556" i="31"/>
  <c r="A555" i="31"/>
  <c r="A554" i="31"/>
  <c r="A553" i="31"/>
  <c r="A552" i="31"/>
  <c r="A551" i="31"/>
  <c r="A550" i="31"/>
  <c r="A549" i="31"/>
  <c r="A548" i="31"/>
  <c r="A547" i="31"/>
  <c r="A546" i="31"/>
  <c r="A545" i="31"/>
  <c r="A544" i="31"/>
  <c r="A543" i="31"/>
  <c r="A542" i="31"/>
  <c r="A541" i="31"/>
  <c r="A540" i="31"/>
  <c r="A539" i="31"/>
  <c r="A538" i="31"/>
  <c r="A537" i="31"/>
  <c r="A536" i="31"/>
  <c r="A535" i="31"/>
  <c r="A534" i="31"/>
  <c r="A533" i="31"/>
  <c r="A532" i="31"/>
  <c r="A531" i="31"/>
  <c r="A530" i="31"/>
  <c r="A529" i="31"/>
  <c r="A528" i="31"/>
  <c r="A527" i="31"/>
  <c r="A526" i="31"/>
  <c r="A525" i="31"/>
  <c r="A524" i="31"/>
  <c r="A523" i="31"/>
  <c r="A522" i="31"/>
  <c r="A521" i="31"/>
  <c r="A520" i="31"/>
  <c r="A519" i="31"/>
  <c r="A518" i="31"/>
  <c r="A517" i="31"/>
  <c r="A516" i="31"/>
  <c r="A515" i="31"/>
  <c r="A514" i="31"/>
  <c r="A513" i="31"/>
  <c r="A512" i="31"/>
  <c r="A511" i="31"/>
  <c r="A510" i="31"/>
  <c r="A509" i="31"/>
  <c r="A508" i="31"/>
  <c r="A507" i="31"/>
  <c r="A506" i="31"/>
  <c r="A505" i="31"/>
  <c r="A504" i="31"/>
  <c r="A503" i="31"/>
  <c r="A502" i="31"/>
  <c r="A501" i="31"/>
  <c r="A500" i="31"/>
  <c r="A499" i="31"/>
  <c r="A498" i="31"/>
  <c r="A497" i="31"/>
  <c r="A496" i="31"/>
  <c r="A495" i="31"/>
  <c r="A494" i="31"/>
  <c r="A493" i="31"/>
  <c r="A492" i="31"/>
  <c r="A491" i="31"/>
  <c r="A490" i="31"/>
  <c r="A489" i="31"/>
  <c r="A488" i="31"/>
  <c r="A487" i="31"/>
  <c r="A486" i="31"/>
  <c r="A485" i="31"/>
  <c r="A484" i="31"/>
  <c r="A483" i="31"/>
  <c r="A482" i="31"/>
  <c r="A481" i="31"/>
  <c r="A480" i="31"/>
  <c r="A479" i="31"/>
  <c r="A478" i="31"/>
  <c r="A477" i="31"/>
  <c r="A476" i="31"/>
  <c r="A475" i="31"/>
  <c r="A474" i="31"/>
  <c r="A473" i="31"/>
  <c r="A472" i="31"/>
  <c r="A471" i="31"/>
  <c r="A470" i="31"/>
  <c r="A469" i="31"/>
  <c r="A468" i="31"/>
  <c r="A467" i="31"/>
  <c r="A466" i="31"/>
  <c r="A465" i="31"/>
  <c r="A464" i="31"/>
  <c r="A463" i="31"/>
  <c r="A462" i="31"/>
  <c r="A461" i="31"/>
  <c r="A460" i="31"/>
  <c r="A459" i="31"/>
  <c r="A458" i="31"/>
  <c r="A457" i="31"/>
  <c r="A456" i="31"/>
  <c r="A455" i="31"/>
  <c r="A454" i="31"/>
  <c r="A453" i="31"/>
  <c r="A452" i="31"/>
  <c r="A451" i="31"/>
  <c r="A450" i="31"/>
  <c r="A449" i="31"/>
  <c r="A448" i="31"/>
  <c r="A447" i="31"/>
  <c r="A446" i="31"/>
  <c r="A445" i="31"/>
  <c r="A444" i="31"/>
  <c r="A443" i="31"/>
  <c r="A442" i="31"/>
  <c r="A441" i="31"/>
  <c r="A440" i="31"/>
  <c r="A439" i="31"/>
  <c r="A438" i="31"/>
  <c r="A437" i="31"/>
  <c r="A436" i="31"/>
  <c r="A435" i="31"/>
  <c r="A434" i="31"/>
  <c r="A433" i="31"/>
  <c r="A432" i="31"/>
  <c r="A431" i="31"/>
  <c r="A430" i="31"/>
  <c r="A429" i="31"/>
  <c r="A428" i="31"/>
  <c r="A427" i="31"/>
  <c r="A426" i="31"/>
  <c r="A425" i="31"/>
  <c r="A424" i="31"/>
  <c r="A423" i="31"/>
  <c r="A422" i="31"/>
  <c r="A421" i="31"/>
  <c r="A420" i="31"/>
  <c r="A419" i="31"/>
  <c r="A418" i="31"/>
  <c r="A417" i="31"/>
  <c r="A416" i="31"/>
  <c r="A415" i="31"/>
  <c r="A414" i="31"/>
  <c r="A413" i="31"/>
  <c r="A412" i="31"/>
  <c r="A411" i="31"/>
  <c r="A410" i="31"/>
  <c r="A409" i="31"/>
  <c r="A408" i="31"/>
  <c r="A407" i="31"/>
  <c r="A406" i="31"/>
  <c r="A405" i="31"/>
  <c r="A404" i="31"/>
  <c r="A403" i="31"/>
  <c r="A402" i="31"/>
  <c r="A401" i="31"/>
  <c r="A400" i="31"/>
  <c r="A399" i="31"/>
  <c r="A398" i="31"/>
  <c r="A397" i="31"/>
  <c r="A396" i="31"/>
  <c r="A395" i="31"/>
  <c r="A394" i="31"/>
  <c r="A393" i="31"/>
  <c r="A392" i="31"/>
  <c r="A391" i="31"/>
  <c r="A390" i="31"/>
  <c r="A389" i="31"/>
  <c r="A388" i="31"/>
  <c r="A387" i="31"/>
  <c r="A386" i="31"/>
  <c r="A385" i="31"/>
  <c r="A384" i="31"/>
  <c r="A383" i="31"/>
  <c r="A382" i="31"/>
  <c r="A381" i="31"/>
  <c r="A380" i="31"/>
  <c r="A379" i="31"/>
  <c r="A378" i="31"/>
  <c r="A377" i="31"/>
  <c r="A376" i="31"/>
  <c r="A375" i="31"/>
  <c r="A374" i="31"/>
  <c r="A373" i="31"/>
  <c r="A372" i="31"/>
  <c r="A371" i="31"/>
  <c r="A370" i="31"/>
  <c r="A369" i="31"/>
  <c r="A368" i="31"/>
  <c r="A367" i="31"/>
  <c r="A366" i="31"/>
  <c r="A365" i="31"/>
  <c r="A364" i="31"/>
  <c r="A363" i="31"/>
  <c r="A362" i="31"/>
  <c r="A361" i="31"/>
  <c r="A360" i="31"/>
  <c r="A359" i="31"/>
  <c r="A358" i="31"/>
  <c r="A357" i="31"/>
  <c r="A356" i="31"/>
  <c r="A355" i="31"/>
  <c r="A354" i="31"/>
  <c r="A353" i="31"/>
  <c r="A352" i="31"/>
  <c r="A351" i="31"/>
  <c r="A350" i="31"/>
  <c r="A349" i="31"/>
  <c r="A348" i="31"/>
  <c r="A347" i="31"/>
  <c r="A346" i="31"/>
  <c r="A345" i="31"/>
  <c r="A344" i="31"/>
  <c r="A343" i="31"/>
  <c r="A342" i="31"/>
  <c r="A341" i="31"/>
  <c r="A340" i="31"/>
  <c r="A339" i="31"/>
  <c r="A338" i="31"/>
  <c r="A337" i="31"/>
  <c r="A336" i="31"/>
  <c r="A335" i="31"/>
  <c r="A334" i="31"/>
  <c r="A333" i="31"/>
  <c r="A332" i="31"/>
  <c r="A331" i="31"/>
  <c r="A330" i="31"/>
  <c r="A329" i="31"/>
  <c r="A328" i="31"/>
  <c r="A327" i="31"/>
  <c r="A326" i="31"/>
  <c r="A325" i="31"/>
  <c r="A324" i="31"/>
  <c r="A323" i="31"/>
  <c r="A322" i="31"/>
  <c r="A321" i="31"/>
  <c r="A320" i="31"/>
  <c r="A319" i="31"/>
  <c r="A318" i="31"/>
  <c r="A317" i="31"/>
  <c r="A316" i="31"/>
  <c r="A315" i="31"/>
  <c r="A314" i="31"/>
  <c r="A313" i="31"/>
  <c r="A312" i="31"/>
  <c r="A311" i="31"/>
  <c r="A310" i="31"/>
  <c r="A309" i="31"/>
  <c r="A308" i="31"/>
  <c r="A307" i="31"/>
  <c r="A306" i="31"/>
  <c r="A305" i="31"/>
  <c r="A304" i="31"/>
  <c r="A303" i="31"/>
  <c r="A302" i="31"/>
  <c r="A301" i="31"/>
  <c r="A300" i="31"/>
  <c r="A299" i="31"/>
  <c r="A298" i="31"/>
  <c r="A297" i="31"/>
  <c r="A296" i="31"/>
  <c r="A295" i="31"/>
  <c r="A294" i="31"/>
  <c r="A293" i="31"/>
  <c r="A292" i="31"/>
  <c r="A291" i="31"/>
  <c r="A290" i="31"/>
  <c r="A289" i="31"/>
  <c r="A288" i="31"/>
  <c r="A287" i="31"/>
  <c r="A286" i="31"/>
  <c r="A285" i="31"/>
  <c r="A284" i="31"/>
  <c r="A283" i="31"/>
  <c r="A282" i="31"/>
  <c r="A281" i="31"/>
  <c r="A280" i="31"/>
  <c r="A279" i="31"/>
  <c r="A278" i="31"/>
  <c r="A277" i="31"/>
  <c r="A276" i="31"/>
  <c r="A275" i="31"/>
  <c r="A274" i="31"/>
  <c r="A273" i="31"/>
  <c r="A272" i="31"/>
  <c r="A271" i="31"/>
  <c r="A270" i="31"/>
  <c r="A269" i="31"/>
  <c r="A268" i="31"/>
  <c r="A267" i="31"/>
  <c r="A266" i="31"/>
  <c r="A265" i="31"/>
  <c r="A264" i="31"/>
  <c r="A263" i="31"/>
  <c r="A262" i="31"/>
  <c r="A261" i="31"/>
  <c r="A260" i="31"/>
  <c r="A259" i="31"/>
  <c r="A258" i="31"/>
  <c r="A257" i="31"/>
  <c r="A256" i="31"/>
  <c r="A255" i="31"/>
  <c r="A254" i="31"/>
  <c r="A253" i="31"/>
  <c r="A252" i="31"/>
  <c r="A251" i="31"/>
  <c r="A250" i="31"/>
  <c r="A249" i="31"/>
  <c r="A248" i="31"/>
  <c r="A247" i="31"/>
  <c r="A246" i="31"/>
  <c r="A245" i="31"/>
  <c r="A244" i="31"/>
  <c r="A243" i="31"/>
  <c r="A242" i="31"/>
  <c r="A241" i="31"/>
  <c r="A240" i="31"/>
  <c r="A239" i="31"/>
  <c r="A238" i="31"/>
  <c r="A237" i="31"/>
  <c r="A236" i="31"/>
  <c r="A235" i="31"/>
  <c r="A234" i="31"/>
  <c r="A233" i="31"/>
  <c r="A232" i="31"/>
  <c r="A231" i="31"/>
  <c r="A230" i="31"/>
  <c r="A229" i="31"/>
  <c r="A228" i="31"/>
  <c r="A227" i="31"/>
  <c r="A226" i="31"/>
  <c r="A225" i="31"/>
  <c r="A224" i="31"/>
  <c r="A223" i="31"/>
  <c r="A222" i="31"/>
  <c r="A221" i="31"/>
  <c r="A220" i="31"/>
  <c r="A219" i="31"/>
  <c r="A218" i="31"/>
  <c r="A217" i="31"/>
  <c r="A216" i="31"/>
  <c r="A215" i="31"/>
  <c r="A214" i="31"/>
  <c r="A213" i="31"/>
  <c r="A212" i="31"/>
  <c r="A211" i="31"/>
  <c r="A210" i="31"/>
  <c r="A209" i="31"/>
  <c r="A208" i="31"/>
  <c r="A207" i="31"/>
  <c r="A206" i="31"/>
  <c r="A205" i="31"/>
  <c r="A204" i="31"/>
  <c r="A203" i="31"/>
  <c r="A202" i="31"/>
  <c r="A201" i="31"/>
  <c r="A200" i="31"/>
  <c r="A199" i="31"/>
  <c r="A198" i="31"/>
  <c r="A197" i="31"/>
  <c r="A196" i="31"/>
  <c r="A195" i="31"/>
  <c r="A194" i="31"/>
  <c r="A193" i="31"/>
  <c r="A192" i="31"/>
  <c r="A191" i="31"/>
  <c r="A190" i="31"/>
  <c r="A189" i="31"/>
  <c r="A188" i="31"/>
  <c r="A187" i="31"/>
  <c r="A186" i="31"/>
  <c r="A185" i="31"/>
  <c r="A184" i="31"/>
  <c r="A183" i="31"/>
  <c r="A182" i="31"/>
  <c r="A181" i="31"/>
  <c r="A180" i="31"/>
  <c r="A179" i="31"/>
  <c r="A178" i="31"/>
  <c r="A177" i="31"/>
  <c r="A176" i="31"/>
  <c r="A175" i="31"/>
  <c r="A174" i="31"/>
  <c r="A173" i="31"/>
  <c r="A172" i="31"/>
  <c r="A171" i="31"/>
  <c r="A170" i="31"/>
  <c r="A169" i="31"/>
  <c r="A168" i="31"/>
  <c r="A167" i="31"/>
  <c r="A166" i="31"/>
  <c r="A165" i="31"/>
  <c r="A164" i="31"/>
  <c r="A163" i="31"/>
  <c r="A162" i="31"/>
  <c r="A161" i="31"/>
  <c r="A160" i="31"/>
  <c r="A159" i="31"/>
  <c r="A158" i="31"/>
  <c r="A157" i="31"/>
  <c r="A156" i="31"/>
  <c r="A155" i="31"/>
  <c r="A154" i="31"/>
  <c r="A153" i="31"/>
  <c r="A152" i="31"/>
  <c r="A151" i="31"/>
  <c r="A150" i="31"/>
  <c r="A149" i="31"/>
  <c r="A148" i="31"/>
  <c r="A147" i="31"/>
  <c r="A146" i="31"/>
  <c r="A145" i="31"/>
  <c r="A144" i="31"/>
  <c r="A143" i="31"/>
  <c r="A142" i="31"/>
  <c r="A141" i="31"/>
  <c r="A140" i="31"/>
  <c r="A139" i="31"/>
  <c r="A138" i="31"/>
  <c r="A137" i="31"/>
  <c r="A136" i="31"/>
  <c r="A135" i="31"/>
  <c r="A134" i="31"/>
  <c r="A133" i="31"/>
  <c r="A132" i="31"/>
  <c r="A131" i="31"/>
  <c r="A130" i="31"/>
  <c r="A129" i="31"/>
  <c r="A128" i="31"/>
  <c r="A127" i="31"/>
  <c r="A126" i="31"/>
  <c r="A125" i="31"/>
  <c r="A124" i="31"/>
  <c r="A123" i="31"/>
  <c r="A122" i="31"/>
  <c r="A121" i="31"/>
  <c r="A120" i="31"/>
  <c r="A119" i="31"/>
  <c r="A118" i="31"/>
  <c r="A117" i="31"/>
  <c r="A116" i="31"/>
  <c r="A115" i="31"/>
  <c r="A114" i="31"/>
  <c r="A113" i="31"/>
  <c r="A112" i="31"/>
  <c r="A111" i="31"/>
  <c r="A110" i="31"/>
  <c r="A109" i="31"/>
  <c r="A108" i="31"/>
  <c r="A107" i="31"/>
  <c r="A106" i="31"/>
  <c r="A105" i="31"/>
  <c r="A104" i="31"/>
  <c r="A103" i="31"/>
  <c r="A102" i="31"/>
  <c r="A101" i="31"/>
  <c r="A100" i="31"/>
  <c r="A99" i="31"/>
  <c r="A98" i="31"/>
  <c r="A97" i="31"/>
  <c r="A96" i="31"/>
  <c r="A95" i="31"/>
  <c r="A94" i="31"/>
  <c r="A93" i="31"/>
  <c r="A92" i="31"/>
  <c r="A91" i="31"/>
  <c r="A90" i="31"/>
  <c r="A89" i="31"/>
  <c r="A88" i="31"/>
  <c r="A87" i="31"/>
  <c r="A86" i="31"/>
  <c r="A85" i="31"/>
  <c r="A84" i="31"/>
  <c r="A83" i="31"/>
  <c r="A82" i="31"/>
  <c r="A81" i="31"/>
  <c r="A80" i="31"/>
  <c r="A79" i="31"/>
  <c r="A78" i="31"/>
  <c r="A77" i="31"/>
  <c r="A76" i="31"/>
  <c r="A75" i="31"/>
  <c r="A74" i="31"/>
  <c r="A73" i="31"/>
  <c r="A72" i="31"/>
  <c r="A71" i="31"/>
  <c r="A70" i="31"/>
  <c r="A69" i="31"/>
  <c r="A68" i="31"/>
  <c r="A67" i="31"/>
  <c r="A66" i="31"/>
  <c r="A65" i="31"/>
  <c r="A64" i="31"/>
  <c r="F63" i="31"/>
  <c r="F64" i="31" s="1"/>
  <c r="F65" i="31" s="1"/>
  <c r="F66" i="31" s="1"/>
  <c r="F67" i="31" s="1"/>
  <c r="F68" i="31" s="1"/>
  <c r="F69" i="31" s="1"/>
  <c r="F70" i="31" s="1"/>
  <c r="F71" i="31" s="1"/>
  <c r="F72" i="31" s="1"/>
  <c r="F73" i="31" s="1"/>
  <c r="F74" i="31" s="1"/>
  <c r="F75" i="31" s="1"/>
  <c r="F76" i="31" s="1"/>
  <c r="F77" i="31" s="1"/>
  <c r="F78" i="31" s="1"/>
  <c r="F79" i="31" s="1"/>
  <c r="F80" i="31" s="1"/>
  <c r="F81" i="31" s="1"/>
  <c r="F82" i="31" s="1"/>
  <c r="F83" i="31" s="1"/>
  <c r="F84" i="31" s="1"/>
  <c r="F85" i="31" s="1"/>
  <c r="F86" i="31" s="1"/>
  <c r="F87" i="31" s="1"/>
  <c r="F88" i="31" s="1"/>
  <c r="F89" i="31" s="1"/>
  <c r="F90" i="31" s="1"/>
  <c r="F91" i="31" s="1"/>
  <c r="F92" i="31" s="1"/>
  <c r="F93" i="31" s="1"/>
  <c r="F94" i="31" s="1"/>
  <c r="F95" i="31" s="1"/>
  <c r="F96" i="31" s="1"/>
  <c r="F97" i="31" s="1"/>
  <c r="F98" i="31" s="1"/>
  <c r="F99" i="31" s="1"/>
  <c r="F100" i="31" s="1"/>
  <c r="F101" i="31" s="1"/>
  <c r="F102" i="31" s="1"/>
  <c r="F103" i="31" s="1"/>
  <c r="F104" i="31" s="1"/>
  <c r="F105" i="31" s="1"/>
  <c r="F106" i="31" s="1"/>
  <c r="F107" i="31" s="1"/>
  <c r="F108" i="31" s="1"/>
  <c r="F109" i="31" s="1"/>
  <c r="F110" i="31" s="1"/>
  <c r="F111" i="31" s="1"/>
  <c r="F112" i="31" s="1"/>
  <c r="F113" i="31" s="1"/>
  <c r="F114" i="31" s="1"/>
  <c r="F115" i="31" s="1"/>
  <c r="F116" i="31" s="1"/>
  <c r="F117" i="31" s="1"/>
  <c r="F118" i="31" s="1"/>
  <c r="F119" i="31" s="1"/>
  <c r="F120" i="31" s="1"/>
  <c r="F121" i="31" s="1"/>
  <c r="F122" i="31" s="1"/>
  <c r="F123" i="31" s="1"/>
  <c r="F124" i="31" s="1"/>
  <c r="F125" i="31" s="1"/>
  <c r="F126" i="31" s="1"/>
  <c r="F127" i="31" s="1"/>
  <c r="F128" i="31" s="1"/>
  <c r="F129" i="31" s="1"/>
  <c r="F130" i="31" s="1"/>
  <c r="F131" i="31" s="1"/>
  <c r="F132" i="31" s="1"/>
  <c r="F133" i="31" s="1"/>
  <c r="F134" i="31" s="1"/>
  <c r="F135" i="31" s="1"/>
  <c r="F136" i="31" s="1"/>
  <c r="F137" i="31" s="1"/>
  <c r="F138" i="31" s="1"/>
  <c r="F139" i="31" s="1"/>
  <c r="F140" i="31" s="1"/>
  <c r="F141" i="31" s="1"/>
  <c r="F142" i="31" s="1"/>
  <c r="F143" i="31" s="1"/>
  <c r="F144" i="31" s="1"/>
  <c r="F145" i="31" s="1"/>
  <c r="F146" i="31" s="1"/>
  <c r="F147" i="31" s="1"/>
  <c r="F148" i="31" s="1"/>
  <c r="F149" i="31" s="1"/>
  <c r="F150" i="31" s="1"/>
  <c r="F151" i="31" s="1"/>
  <c r="F152" i="31" s="1"/>
  <c r="F153" i="31" s="1"/>
  <c r="F154" i="31" s="1"/>
  <c r="F155" i="31" s="1"/>
  <c r="F156" i="31" s="1"/>
  <c r="F157" i="31" s="1"/>
  <c r="F158" i="31" s="1"/>
  <c r="F159" i="31" s="1"/>
  <c r="F160" i="31" s="1"/>
  <c r="F161" i="31" s="1"/>
  <c r="F162" i="31" s="1"/>
  <c r="F163" i="31" s="1"/>
  <c r="F164" i="31" s="1"/>
  <c r="F165" i="31" s="1"/>
  <c r="F166" i="31" s="1"/>
  <c r="F167" i="31" s="1"/>
  <c r="F168" i="31" s="1"/>
  <c r="F169" i="31" s="1"/>
  <c r="F170" i="31" s="1"/>
  <c r="F171" i="31" s="1"/>
  <c r="F172" i="31" s="1"/>
  <c r="F173" i="31" s="1"/>
  <c r="F174" i="31" s="1"/>
  <c r="F175" i="31" s="1"/>
  <c r="F176" i="31" s="1"/>
  <c r="F177" i="31" s="1"/>
  <c r="F178" i="31" s="1"/>
  <c r="F179" i="31" s="1"/>
  <c r="F180" i="31" s="1"/>
  <c r="F181" i="31" s="1"/>
  <c r="F182" i="31" s="1"/>
  <c r="F183" i="31" s="1"/>
  <c r="F184" i="31" s="1"/>
  <c r="F185" i="31" s="1"/>
  <c r="F186" i="31" s="1"/>
  <c r="F187" i="31" s="1"/>
  <c r="F188" i="31" s="1"/>
  <c r="F189" i="31" s="1"/>
  <c r="F190" i="31" s="1"/>
  <c r="F191" i="31" s="1"/>
  <c r="F192" i="31" s="1"/>
  <c r="F193" i="31" s="1"/>
  <c r="F194" i="31" s="1"/>
  <c r="F195" i="31" s="1"/>
  <c r="F196" i="31" s="1"/>
  <c r="F197" i="31" s="1"/>
  <c r="F198" i="31" s="1"/>
  <c r="F199" i="31" s="1"/>
  <c r="F200" i="31" s="1"/>
  <c r="F201" i="31" s="1"/>
  <c r="F202" i="31" s="1"/>
  <c r="F203" i="31" s="1"/>
  <c r="F204" i="31" s="1"/>
  <c r="F205" i="31" s="1"/>
  <c r="F206" i="31" s="1"/>
  <c r="F207" i="31" s="1"/>
  <c r="F208" i="31" s="1"/>
  <c r="F209" i="31" s="1"/>
  <c r="F210" i="31" s="1"/>
  <c r="F211" i="31" s="1"/>
  <c r="F212" i="31" s="1"/>
  <c r="F213" i="31" s="1"/>
  <c r="F214" i="31" s="1"/>
  <c r="F215" i="31" s="1"/>
  <c r="F216" i="31" s="1"/>
  <c r="F217" i="31" s="1"/>
  <c r="F218" i="31" s="1"/>
  <c r="F219" i="31" s="1"/>
  <c r="F220" i="31" s="1"/>
  <c r="F221" i="31" s="1"/>
  <c r="F222" i="31" s="1"/>
  <c r="F223" i="31" s="1"/>
  <c r="F224" i="31" s="1"/>
  <c r="F225" i="31" s="1"/>
  <c r="F226" i="31" s="1"/>
  <c r="F227" i="31" s="1"/>
  <c r="F228" i="31" s="1"/>
  <c r="F229" i="31" s="1"/>
  <c r="F230" i="31" s="1"/>
  <c r="F231" i="31" s="1"/>
  <c r="F232" i="31" s="1"/>
  <c r="F233" i="31" s="1"/>
  <c r="F234" i="31" s="1"/>
  <c r="F235" i="31" s="1"/>
  <c r="F236" i="31" s="1"/>
  <c r="F237" i="31" s="1"/>
  <c r="F238" i="31" s="1"/>
  <c r="F239" i="31" s="1"/>
  <c r="F240" i="31" s="1"/>
  <c r="F241" i="31" s="1"/>
  <c r="F242" i="31" s="1"/>
  <c r="F243" i="31" s="1"/>
  <c r="F244" i="31" s="1"/>
  <c r="F245" i="31" s="1"/>
  <c r="F246" i="31" s="1"/>
  <c r="F247" i="31" s="1"/>
  <c r="F248" i="31" s="1"/>
  <c r="F249" i="31" s="1"/>
  <c r="F250" i="31" s="1"/>
  <c r="F251" i="31" s="1"/>
  <c r="F252" i="31" s="1"/>
  <c r="F253" i="31" s="1"/>
  <c r="F254" i="31" s="1"/>
  <c r="F255" i="31" s="1"/>
  <c r="F256" i="31" s="1"/>
  <c r="F257" i="31" s="1"/>
  <c r="F258" i="31" s="1"/>
  <c r="F259" i="31" s="1"/>
  <c r="F260" i="31" s="1"/>
  <c r="F261" i="31" s="1"/>
  <c r="F262" i="31" s="1"/>
  <c r="F263" i="31" s="1"/>
  <c r="F264" i="31" s="1"/>
  <c r="F265" i="31" s="1"/>
  <c r="F266" i="31" s="1"/>
  <c r="F267" i="31" s="1"/>
  <c r="F268" i="31" s="1"/>
  <c r="F269" i="31" s="1"/>
  <c r="F270" i="31" s="1"/>
  <c r="F271" i="31" s="1"/>
  <c r="F272" i="31" s="1"/>
  <c r="F273" i="31" s="1"/>
  <c r="F274" i="31" s="1"/>
  <c r="F275" i="31" s="1"/>
  <c r="F276" i="31" s="1"/>
  <c r="F277" i="31" s="1"/>
  <c r="F278" i="31" s="1"/>
  <c r="F279" i="31" s="1"/>
  <c r="F280" i="31" s="1"/>
  <c r="F281" i="31" s="1"/>
  <c r="F282" i="31" s="1"/>
  <c r="F283" i="31" s="1"/>
  <c r="F284" i="31" s="1"/>
  <c r="F285" i="31" s="1"/>
  <c r="F286" i="31" s="1"/>
  <c r="F287" i="31" s="1"/>
  <c r="F288" i="31" s="1"/>
  <c r="F289" i="31" s="1"/>
  <c r="F290" i="31" s="1"/>
  <c r="F291" i="31" s="1"/>
  <c r="F292" i="31" s="1"/>
  <c r="F293" i="31" s="1"/>
  <c r="F294" i="31" s="1"/>
  <c r="F295" i="31" s="1"/>
  <c r="F296" i="31" s="1"/>
  <c r="F297" i="31" s="1"/>
  <c r="F298" i="31" s="1"/>
  <c r="F299" i="31" s="1"/>
  <c r="F300" i="31" s="1"/>
  <c r="F301" i="31" s="1"/>
  <c r="F302" i="31" s="1"/>
  <c r="F303" i="31" s="1"/>
  <c r="F304" i="31" s="1"/>
  <c r="F305" i="31" s="1"/>
  <c r="F306" i="31" s="1"/>
  <c r="F307" i="31" s="1"/>
  <c r="F308" i="31" s="1"/>
  <c r="F309" i="31" s="1"/>
  <c r="F310" i="31" s="1"/>
  <c r="F311" i="31" s="1"/>
  <c r="F312" i="31" s="1"/>
  <c r="F313" i="31" s="1"/>
  <c r="F314" i="31" s="1"/>
  <c r="F315" i="31" s="1"/>
  <c r="F316" i="31" s="1"/>
  <c r="F317" i="31" s="1"/>
  <c r="F318" i="31" s="1"/>
  <c r="F319" i="31" s="1"/>
  <c r="F320" i="31" s="1"/>
  <c r="F321" i="31" s="1"/>
  <c r="F322" i="31" s="1"/>
  <c r="F323" i="31" s="1"/>
  <c r="F324" i="31" s="1"/>
  <c r="F325" i="31" s="1"/>
  <c r="F326" i="31" s="1"/>
  <c r="F327" i="31" s="1"/>
  <c r="F328" i="31" s="1"/>
  <c r="F329" i="31" s="1"/>
  <c r="F330" i="31" s="1"/>
  <c r="F331" i="31" s="1"/>
  <c r="F332" i="31" s="1"/>
  <c r="F333" i="31" s="1"/>
  <c r="F334" i="31" s="1"/>
  <c r="F335" i="31" s="1"/>
  <c r="F336" i="31" s="1"/>
  <c r="F337" i="31" s="1"/>
  <c r="F338" i="31" s="1"/>
  <c r="F339" i="31" s="1"/>
  <c r="F340" i="31" s="1"/>
  <c r="F341" i="31" s="1"/>
  <c r="F342" i="31" s="1"/>
  <c r="F343" i="31" s="1"/>
  <c r="F344" i="31" s="1"/>
  <c r="F345" i="31" s="1"/>
  <c r="F346" i="31" s="1"/>
  <c r="F347" i="31" s="1"/>
  <c r="F348" i="31" s="1"/>
  <c r="F349" i="31" s="1"/>
  <c r="F350" i="31" s="1"/>
  <c r="F351" i="31" s="1"/>
  <c r="F352" i="31" s="1"/>
  <c r="F353" i="31" s="1"/>
  <c r="F354" i="31" s="1"/>
  <c r="F355" i="31" s="1"/>
  <c r="F356" i="31" s="1"/>
  <c r="F357" i="31" s="1"/>
  <c r="F358" i="31" s="1"/>
  <c r="F359" i="31" s="1"/>
  <c r="F360" i="31" s="1"/>
  <c r="F361" i="31" s="1"/>
  <c r="F362" i="31" s="1"/>
  <c r="F363" i="31" s="1"/>
  <c r="F364" i="31" s="1"/>
  <c r="F365" i="31" s="1"/>
  <c r="F366" i="31" s="1"/>
  <c r="F367" i="31" s="1"/>
  <c r="F368" i="31" s="1"/>
  <c r="F369" i="31" s="1"/>
  <c r="F370" i="31" s="1"/>
  <c r="F371" i="31" s="1"/>
  <c r="F372" i="31" s="1"/>
  <c r="F373" i="31" s="1"/>
  <c r="F374" i="31" s="1"/>
  <c r="F375" i="31" s="1"/>
  <c r="F376" i="31" s="1"/>
  <c r="F377" i="31" s="1"/>
  <c r="F378" i="31" s="1"/>
  <c r="F379" i="31" s="1"/>
  <c r="F380" i="31" s="1"/>
  <c r="F381" i="31" s="1"/>
  <c r="F382" i="31" s="1"/>
  <c r="F383" i="31" s="1"/>
  <c r="F384" i="31" s="1"/>
  <c r="F385" i="31" s="1"/>
  <c r="F386" i="31" s="1"/>
  <c r="F387" i="31" s="1"/>
  <c r="F388" i="31" s="1"/>
  <c r="F389" i="31" s="1"/>
  <c r="F390" i="31" s="1"/>
  <c r="F391" i="31" s="1"/>
  <c r="F392" i="31" s="1"/>
  <c r="F393" i="31" s="1"/>
  <c r="F394" i="31" s="1"/>
  <c r="F395" i="31" s="1"/>
  <c r="F396" i="31" s="1"/>
  <c r="F397" i="31" s="1"/>
  <c r="F398" i="31" s="1"/>
  <c r="F399" i="31" s="1"/>
  <c r="F400" i="31" s="1"/>
  <c r="F401" i="31" s="1"/>
  <c r="F402" i="31" s="1"/>
  <c r="F403" i="31" s="1"/>
  <c r="F404" i="31" s="1"/>
  <c r="F405" i="31" s="1"/>
  <c r="F406" i="31" s="1"/>
  <c r="F407" i="31" s="1"/>
  <c r="F408" i="31" s="1"/>
  <c r="F409" i="31" s="1"/>
  <c r="F410" i="31" s="1"/>
  <c r="F411" i="31" s="1"/>
  <c r="F412" i="31" s="1"/>
  <c r="F413" i="31" s="1"/>
  <c r="F414" i="31" s="1"/>
  <c r="F415" i="31" s="1"/>
  <c r="F416" i="31" s="1"/>
  <c r="F417" i="31" s="1"/>
  <c r="F418" i="31" s="1"/>
  <c r="F419" i="31" s="1"/>
  <c r="F420" i="31" s="1"/>
  <c r="F421" i="31" s="1"/>
  <c r="F422" i="31" s="1"/>
  <c r="F423" i="31" s="1"/>
  <c r="F424" i="31" s="1"/>
  <c r="F425" i="31" s="1"/>
  <c r="F426" i="31" s="1"/>
  <c r="F427" i="31" s="1"/>
  <c r="F428" i="31" s="1"/>
  <c r="F429" i="31" s="1"/>
  <c r="F430" i="31" s="1"/>
  <c r="F431" i="31" s="1"/>
  <c r="F432" i="31" s="1"/>
  <c r="F433" i="31" s="1"/>
  <c r="F434" i="31" s="1"/>
  <c r="F435" i="31" s="1"/>
  <c r="F436" i="31" s="1"/>
  <c r="F437" i="31" s="1"/>
  <c r="F438" i="31" s="1"/>
  <c r="F439" i="31" s="1"/>
  <c r="F440" i="31" s="1"/>
  <c r="F441" i="31" s="1"/>
  <c r="F442" i="31" s="1"/>
  <c r="F443" i="31" s="1"/>
  <c r="F444" i="31" s="1"/>
  <c r="F445" i="31" s="1"/>
  <c r="F446" i="31" s="1"/>
  <c r="F447" i="31" s="1"/>
  <c r="F448" i="31" s="1"/>
  <c r="F449" i="31" s="1"/>
  <c r="F450" i="31" s="1"/>
  <c r="F451" i="31" s="1"/>
  <c r="F452" i="31" s="1"/>
  <c r="F453" i="31" s="1"/>
  <c r="F454" i="31" s="1"/>
  <c r="F455" i="31" s="1"/>
  <c r="F456" i="31" s="1"/>
  <c r="F457" i="31" s="1"/>
  <c r="F458" i="31" s="1"/>
  <c r="F459" i="31" s="1"/>
  <c r="F460" i="31" s="1"/>
  <c r="F461" i="31" s="1"/>
  <c r="F462" i="31" s="1"/>
  <c r="F463" i="31" s="1"/>
  <c r="F464" i="31" s="1"/>
  <c r="F465" i="31" s="1"/>
  <c r="F466" i="31" s="1"/>
  <c r="F467" i="31" s="1"/>
  <c r="F468" i="31" s="1"/>
  <c r="F469" i="31" s="1"/>
  <c r="F470" i="31" s="1"/>
  <c r="F471" i="31" s="1"/>
  <c r="F472" i="31" s="1"/>
  <c r="F473" i="31" s="1"/>
  <c r="F474" i="31" s="1"/>
  <c r="F475" i="31" s="1"/>
  <c r="F476" i="31" s="1"/>
  <c r="F477" i="31" s="1"/>
  <c r="F478" i="31" s="1"/>
  <c r="F479" i="31" s="1"/>
  <c r="F480" i="31" s="1"/>
  <c r="F481" i="31" s="1"/>
  <c r="F482" i="31" s="1"/>
  <c r="F483" i="31" s="1"/>
  <c r="F484" i="31" s="1"/>
  <c r="F485" i="31" s="1"/>
  <c r="F486" i="31" s="1"/>
  <c r="F487" i="31" s="1"/>
  <c r="F488" i="31" s="1"/>
  <c r="F489" i="31" s="1"/>
  <c r="F490" i="31" s="1"/>
  <c r="F491" i="31" s="1"/>
  <c r="F492" i="31" s="1"/>
  <c r="F493" i="31" s="1"/>
  <c r="F494" i="31" s="1"/>
  <c r="F495" i="31" s="1"/>
  <c r="F496" i="31" s="1"/>
  <c r="F497" i="31" s="1"/>
  <c r="F498" i="31" s="1"/>
  <c r="F499" i="31" s="1"/>
  <c r="F500" i="31" s="1"/>
  <c r="F501" i="31" s="1"/>
  <c r="F502" i="31" s="1"/>
  <c r="F503" i="31" s="1"/>
  <c r="F504" i="31" s="1"/>
  <c r="F505" i="31" s="1"/>
  <c r="F506" i="31" s="1"/>
  <c r="F507" i="31" s="1"/>
  <c r="F508" i="31" s="1"/>
  <c r="F509" i="31" s="1"/>
  <c r="F510" i="31" s="1"/>
  <c r="F511" i="31" s="1"/>
  <c r="F512" i="31" s="1"/>
  <c r="F513" i="31" s="1"/>
  <c r="F514" i="31" s="1"/>
  <c r="F515" i="31" s="1"/>
  <c r="F516" i="31" s="1"/>
  <c r="F517" i="31" s="1"/>
  <c r="F518" i="31" s="1"/>
  <c r="F519" i="31" s="1"/>
  <c r="F520" i="31" s="1"/>
  <c r="F521" i="31" s="1"/>
  <c r="F522" i="31" s="1"/>
  <c r="F523" i="31" s="1"/>
  <c r="F524" i="31" s="1"/>
  <c r="F525" i="31" s="1"/>
  <c r="F526" i="31" s="1"/>
  <c r="F527" i="31" s="1"/>
  <c r="F528" i="31" s="1"/>
  <c r="F529" i="31" s="1"/>
  <c r="F530" i="31" s="1"/>
  <c r="F531" i="31" s="1"/>
  <c r="F532" i="31" s="1"/>
  <c r="F533" i="31" s="1"/>
  <c r="F534" i="31" s="1"/>
  <c r="F535" i="31" s="1"/>
  <c r="F536" i="31" s="1"/>
  <c r="F537" i="31" s="1"/>
  <c r="F538" i="31" s="1"/>
  <c r="F539" i="31" s="1"/>
  <c r="F540" i="31" s="1"/>
  <c r="F541" i="31" s="1"/>
  <c r="F542" i="31" s="1"/>
  <c r="F543" i="31" s="1"/>
  <c r="F544" i="31" s="1"/>
  <c r="F545" i="31" s="1"/>
  <c r="F546" i="31" s="1"/>
  <c r="F547" i="31" s="1"/>
  <c r="F548" i="31" s="1"/>
  <c r="F549" i="31" s="1"/>
  <c r="F550" i="31" s="1"/>
  <c r="F551" i="31" s="1"/>
  <c r="F552" i="31" s="1"/>
  <c r="F553" i="31" s="1"/>
  <c r="F554" i="31" s="1"/>
  <c r="F555" i="31" s="1"/>
  <c r="F556" i="31" s="1"/>
  <c r="F557" i="31" s="1"/>
  <c r="F558" i="31" s="1"/>
  <c r="F559" i="31" s="1"/>
  <c r="F560" i="31" s="1"/>
  <c r="F561" i="31" s="1"/>
  <c r="F562" i="31" s="1"/>
  <c r="F563" i="31" s="1"/>
  <c r="F564" i="31" s="1"/>
  <c r="F565" i="31" s="1"/>
  <c r="F566" i="31" s="1"/>
  <c r="F567" i="31" s="1"/>
  <c r="F568" i="31" s="1"/>
  <c r="F569" i="31" s="1"/>
  <c r="F570" i="31" s="1"/>
  <c r="F571" i="31" s="1"/>
  <c r="F572" i="31" s="1"/>
  <c r="F573" i="31" s="1"/>
  <c r="F574" i="31" s="1"/>
  <c r="F575" i="31" s="1"/>
  <c r="F576" i="31" s="1"/>
  <c r="F577" i="31" s="1"/>
  <c r="F578" i="31" s="1"/>
  <c r="F579" i="31" s="1"/>
  <c r="F580" i="31" s="1"/>
  <c r="F581" i="31" s="1"/>
  <c r="F582" i="31" s="1"/>
  <c r="F583" i="31" s="1"/>
  <c r="F584" i="31" s="1"/>
  <c r="F585" i="31" s="1"/>
  <c r="F586" i="31" s="1"/>
  <c r="F587" i="31" s="1"/>
  <c r="F588" i="31" s="1"/>
  <c r="F589" i="31" s="1"/>
  <c r="F590" i="31" s="1"/>
  <c r="F591" i="31" s="1"/>
  <c r="F592" i="31" s="1"/>
  <c r="F593" i="31" s="1"/>
  <c r="F594" i="31" s="1"/>
  <c r="F595" i="31" s="1"/>
  <c r="F596" i="31" s="1"/>
  <c r="F597" i="31" s="1"/>
  <c r="F598" i="31" s="1"/>
  <c r="F599" i="31" s="1"/>
  <c r="F600" i="31" s="1"/>
  <c r="F601" i="31" s="1"/>
  <c r="F602" i="31" s="1"/>
  <c r="F603" i="31" s="1"/>
  <c r="F604" i="31" s="1"/>
  <c r="F605" i="31" s="1"/>
  <c r="F606" i="31" s="1"/>
  <c r="F607" i="31" s="1"/>
  <c r="F608" i="31" s="1"/>
  <c r="F609" i="31" s="1"/>
  <c r="F610" i="31" s="1"/>
  <c r="F611" i="31" s="1"/>
  <c r="F612" i="31" s="1"/>
  <c r="F613" i="31" s="1"/>
  <c r="F614" i="31" s="1"/>
  <c r="F615" i="31" s="1"/>
  <c r="F616" i="31" s="1"/>
  <c r="F617" i="31" s="1"/>
  <c r="F618" i="31" s="1"/>
  <c r="F619" i="31" s="1"/>
  <c r="F620" i="31" s="1"/>
  <c r="F621" i="31" s="1"/>
  <c r="F622" i="31" s="1"/>
  <c r="F623" i="31" s="1"/>
  <c r="F624" i="31" s="1"/>
  <c r="F625" i="31" s="1"/>
  <c r="F626" i="31" s="1"/>
  <c r="F627" i="31" s="1"/>
  <c r="F628" i="31" s="1"/>
  <c r="F629" i="31" s="1"/>
  <c r="F630" i="31" s="1"/>
  <c r="F631" i="31" s="1"/>
  <c r="F632" i="31" s="1"/>
  <c r="F633" i="31" s="1"/>
  <c r="F634" i="31" s="1"/>
  <c r="F635" i="31" s="1"/>
  <c r="F636" i="31" s="1"/>
  <c r="F637" i="31" s="1"/>
  <c r="F638" i="31" s="1"/>
  <c r="F639" i="31" s="1"/>
  <c r="F640" i="31" s="1"/>
  <c r="F641" i="31" s="1"/>
  <c r="F642" i="31" s="1"/>
  <c r="F643" i="31" s="1"/>
  <c r="F644" i="31" s="1"/>
  <c r="F645" i="31" s="1"/>
  <c r="F646" i="31" s="1"/>
  <c r="F647" i="31" s="1"/>
  <c r="F648" i="31" s="1"/>
  <c r="F649" i="31" s="1"/>
  <c r="F650" i="31" s="1"/>
  <c r="F651" i="31" s="1"/>
  <c r="F652" i="31" s="1"/>
  <c r="F653" i="31" s="1"/>
  <c r="F654" i="31" s="1"/>
  <c r="F655" i="31" s="1"/>
  <c r="F656" i="31" s="1"/>
  <c r="F657" i="31" s="1"/>
  <c r="F658" i="31" s="1"/>
  <c r="F659" i="31" s="1"/>
  <c r="F660" i="31" s="1"/>
  <c r="F661" i="31" s="1"/>
  <c r="F662" i="31" s="1"/>
  <c r="F663" i="31" s="1"/>
  <c r="F664" i="31" s="1"/>
  <c r="F665" i="31" s="1"/>
  <c r="F666" i="31" s="1"/>
  <c r="F667" i="31" s="1"/>
  <c r="F668" i="31" s="1"/>
  <c r="F669" i="31" s="1"/>
  <c r="F670" i="31" s="1"/>
  <c r="F671" i="31" s="1"/>
  <c r="F672" i="31" s="1"/>
  <c r="F673" i="31" s="1"/>
  <c r="F674" i="31" s="1"/>
  <c r="F675" i="31" s="1"/>
  <c r="F676" i="31" s="1"/>
  <c r="F677" i="31" s="1"/>
  <c r="F678" i="31" s="1"/>
  <c r="F679" i="31" s="1"/>
  <c r="F680" i="31" s="1"/>
  <c r="F681" i="31" s="1"/>
  <c r="F682" i="31" s="1"/>
  <c r="F683" i="31" s="1"/>
  <c r="F684" i="31" s="1"/>
  <c r="F685" i="31" s="1"/>
  <c r="F686" i="31" s="1"/>
  <c r="F687" i="31" s="1"/>
  <c r="F688" i="31" s="1"/>
  <c r="F689" i="31" s="1"/>
  <c r="F690" i="31" s="1"/>
  <c r="F691" i="31" s="1"/>
  <c r="F692" i="31" s="1"/>
  <c r="F693" i="31" s="1"/>
  <c r="F694" i="31" s="1"/>
  <c r="F695" i="31" s="1"/>
  <c r="F696" i="31" s="1"/>
  <c r="F697" i="31" s="1"/>
  <c r="F698" i="31" s="1"/>
  <c r="F699" i="31" s="1"/>
  <c r="F700" i="31" s="1"/>
  <c r="F701" i="31" s="1"/>
  <c r="F702" i="31" s="1"/>
  <c r="F703" i="31" s="1"/>
  <c r="F704" i="31" s="1"/>
  <c r="F705" i="31" s="1"/>
  <c r="F706" i="31" s="1"/>
  <c r="F707" i="31" s="1"/>
  <c r="F708" i="31" s="1"/>
  <c r="F709" i="31" s="1"/>
  <c r="F710" i="31" s="1"/>
  <c r="F711" i="31" s="1"/>
  <c r="F712" i="31" s="1"/>
  <c r="F713" i="31" s="1"/>
  <c r="F714" i="31" s="1"/>
  <c r="F715" i="31" s="1"/>
  <c r="F716" i="31" s="1"/>
  <c r="F717" i="31" s="1"/>
  <c r="F718" i="31" s="1"/>
  <c r="F719" i="31" s="1"/>
  <c r="F720" i="31" s="1"/>
  <c r="F721" i="31" s="1"/>
  <c r="F722" i="31" s="1"/>
  <c r="F723" i="31" s="1"/>
  <c r="F724" i="31" s="1"/>
  <c r="F725" i="31" s="1"/>
  <c r="F726" i="31" s="1"/>
  <c r="F727" i="31" s="1"/>
  <c r="F728" i="31" s="1"/>
  <c r="F729" i="31" s="1"/>
  <c r="F730" i="31" s="1"/>
  <c r="F731" i="31" s="1"/>
  <c r="F732" i="31" s="1"/>
  <c r="F733" i="31" s="1"/>
  <c r="F734" i="31" s="1"/>
  <c r="F735" i="31" s="1"/>
  <c r="F736" i="31" s="1"/>
  <c r="F737" i="31" s="1"/>
  <c r="F738" i="31" s="1"/>
  <c r="F739" i="31" s="1"/>
  <c r="F740" i="31" s="1"/>
  <c r="F741" i="31" s="1"/>
  <c r="F742" i="31" s="1"/>
  <c r="F743" i="31" s="1"/>
  <c r="F744" i="31" s="1"/>
  <c r="F745" i="31" s="1"/>
  <c r="F746" i="31" s="1"/>
  <c r="F747" i="31" s="1"/>
  <c r="F748" i="31" s="1"/>
  <c r="F749" i="31" s="1"/>
  <c r="F750" i="31" s="1"/>
  <c r="F751" i="31" s="1"/>
  <c r="F752" i="31" s="1"/>
  <c r="F753" i="31" s="1"/>
  <c r="F754" i="31" s="1"/>
  <c r="F755" i="31" s="1"/>
  <c r="F756" i="31" s="1"/>
  <c r="F757" i="31" s="1"/>
  <c r="F758" i="31" s="1"/>
  <c r="F759" i="31" s="1"/>
  <c r="F760" i="31" s="1"/>
  <c r="F761" i="31" s="1"/>
  <c r="F762" i="31" s="1"/>
  <c r="F763" i="31" s="1"/>
  <c r="F764" i="31" s="1"/>
  <c r="F765" i="31" s="1"/>
  <c r="F766" i="31" s="1"/>
  <c r="F767" i="31" s="1"/>
  <c r="F768" i="31" s="1"/>
  <c r="F769" i="31" s="1"/>
  <c r="F770" i="31" s="1"/>
  <c r="F771" i="31" s="1"/>
  <c r="F772" i="31" s="1"/>
  <c r="F773" i="31" s="1"/>
  <c r="F774" i="31" s="1"/>
  <c r="F775" i="31" s="1"/>
  <c r="F776" i="31" s="1"/>
  <c r="F777" i="31" s="1"/>
  <c r="F778" i="31" s="1"/>
  <c r="F779" i="31" s="1"/>
  <c r="A63" i="31"/>
  <c r="F62" i="31"/>
  <c r="A62" i="31"/>
  <c r="F61" i="31"/>
  <c r="A61" i="31"/>
  <c r="F60" i="31"/>
  <c r="A60" i="31"/>
  <c r="G59" i="31"/>
  <c r="E59" i="31"/>
  <c r="A59" i="31"/>
  <c r="B56" i="31"/>
  <c r="G20" i="31"/>
  <c r="F20" i="31"/>
  <c r="E20" i="31"/>
  <c r="D20" i="31"/>
  <c r="C20" i="31"/>
  <c r="B20" i="31"/>
  <c r="G14" i="31"/>
  <c r="G18" i="31" s="1"/>
  <c r="G19" i="31" s="1"/>
  <c r="G21" i="31" s="1"/>
  <c r="F14" i="31"/>
  <c r="F18" i="31" s="1"/>
  <c r="F19" i="31" s="1"/>
  <c r="F21" i="31" s="1"/>
  <c r="E14" i="31"/>
  <c r="E18" i="31" s="1"/>
  <c r="E19" i="31" s="1"/>
  <c r="E21" i="31" s="1"/>
  <c r="D14" i="31"/>
  <c r="D18" i="31" s="1"/>
  <c r="D19" i="31" s="1"/>
  <c r="C14" i="31"/>
  <c r="C18" i="31" s="1"/>
  <c r="C19" i="31" s="1"/>
  <c r="C21" i="31" s="1"/>
  <c r="B14" i="31"/>
  <c r="B18" i="31" s="1"/>
  <c r="B19" i="31" s="1"/>
  <c r="B21" i="31" s="1"/>
  <c r="G13" i="31"/>
  <c r="F13" i="31"/>
  <c r="F22" i="31" s="1"/>
  <c r="F24" i="31" s="1"/>
  <c r="E13" i="31"/>
  <c r="D13" i="31"/>
  <c r="C13" i="31"/>
  <c r="C22" i="31" s="1"/>
  <c r="B13" i="31"/>
  <c r="C9" i="31"/>
  <c r="E8" i="31"/>
  <c r="B8" i="31"/>
  <c r="B6" i="31"/>
  <c r="E5" i="31"/>
  <c r="B5" i="31"/>
  <c r="E6" i="31" s="1"/>
  <c r="F1" i="31"/>
  <c r="A802" i="30"/>
  <c r="A801" i="30"/>
  <c r="A800" i="30"/>
  <c r="A799" i="30"/>
  <c r="A798" i="30"/>
  <c r="A797" i="30"/>
  <c r="A796" i="30"/>
  <c r="A795" i="30"/>
  <c r="A794" i="30"/>
  <c r="A793" i="30"/>
  <c r="A792" i="30"/>
  <c r="A791" i="30"/>
  <c r="A790" i="30"/>
  <c r="A789" i="30"/>
  <c r="A788" i="30"/>
  <c r="A787" i="30"/>
  <c r="A786" i="30"/>
  <c r="A785" i="30"/>
  <c r="A784" i="30"/>
  <c r="A783" i="30"/>
  <c r="A782" i="30"/>
  <c r="A781" i="30"/>
  <c r="A780" i="30"/>
  <c r="A779" i="30"/>
  <c r="A778" i="30"/>
  <c r="A777" i="30"/>
  <c r="A776" i="30"/>
  <c r="A775" i="30"/>
  <c r="A774" i="30"/>
  <c r="A773" i="30"/>
  <c r="A772" i="30"/>
  <c r="A771" i="30"/>
  <c r="A770" i="30"/>
  <c r="A769" i="30"/>
  <c r="A768" i="30"/>
  <c r="A767" i="30"/>
  <c r="A766" i="30"/>
  <c r="A765" i="30"/>
  <c r="A764" i="30"/>
  <c r="A763" i="30"/>
  <c r="A762" i="30"/>
  <c r="A761" i="30"/>
  <c r="A760" i="30"/>
  <c r="A759" i="30"/>
  <c r="A758" i="30"/>
  <c r="A757" i="30"/>
  <c r="A756" i="30"/>
  <c r="A755" i="30"/>
  <c r="A754" i="30"/>
  <c r="A753" i="30"/>
  <c r="A752" i="30"/>
  <c r="A751" i="30"/>
  <c r="A750" i="30"/>
  <c r="A749" i="30"/>
  <c r="A748" i="30"/>
  <c r="A747" i="30"/>
  <c r="A746" i="30"/>
  <c r="A745" i="30"/>
  <c r="A744" i="30"/>
  <c r="A743" i="30"/>
  <c r="A742" i="30"/>
  <c r="A741" i="30"/>
  <c r="A740" i="30"/>
  <c r="A739" i="30"/>
  <c r="A738" i="30"/>
  <c r="A737" i="30"/>
  <c r="A736" i="30"/>
  <c r="A735" i="30"/>
  <c r="A734" i="30"/>
  <c r="A733" i="30"/>
  <c r="A732" i="30"/>
  <c r="A731" i="30"/>
  <c r="A730" i="30"/>
  <c r="A729" i="30"/>
  <c r="A728" i="30"/>
  <c r="A727" i="30"/>
  <c r="A726" i="30"/>
  <c r="A725" i="30"/>
  <c r="A724" i="30"/>
  <c r="A723" i="30"/>
  <c r="A722" i="30"/>
  <c r="A721" i="30"/>
  <c r="A720" i="30"/>
  <c r="A719" i="30"/>
  <c r="A718" i="30"/>
  <c r="A717" i="30"/>
  <c r="A716" i="30"/>
  <c r="A715" i="30"/>
  <c r="A714" i="30"/>
  <c r="A713" i="30"/>
  <c r="A712" i="30"/>
  <c r="A711" i="30"/>
  <c r="A710" i="30"/>
  <c r="A709" i="30"/>
  <c r="A708" i="30"/>
  <c r="A707" i="30"/>
  <c r="A706" i="30"/>
  <c r="A705" i="30"/>
  <c r="A704" i="30"/>
  <c r="A703" i="30"/>
  <c r="A702" i="30"/>
  <c r="A701" i="30"/>
  <c r="A700" i="30"/>
  <c r="A699" i="30"/>
  <c r="A698" i="30"/>
  <c r="A697" i="30"/>
  <c r="A696" i="30"/>
  <c r="A695" i="30"/>
  <c r="A694" i="30"/>
  <c r="A693" i="30"/>
  <c r="A692" i="30"/>
  <c r="A691" i="30"/>
  <c r="A690" i="30"/>
  <c r="A689" i="30"/>
  <c r="A688" i="30"/>
  <c r="A687" i="30"/>
  <c r="A686" i="30"/>
  <c r="A685" i="30"/>
  <c r="A684" i="30"/>
  <c r="A683" i="30"/>
  <c r="A682" i="30"/>
  <c r="A681" i="30"/>
  <c r="A680" i="30"/>
  <c r="A679" i="30"/>
  <c r="A678" i="30"/>
  <c r="A677" i="30"/>
  <c r="A676" i="30"/>
  <c r="A675" i="30"/>
  <c r="A674" i="30"/>
  <c r="A673" i="30"/>
  <c r="A672" i="30"/>
  <c r="A671" i="30"/>
  <c r="A670" i="30"/>
  <c r="A669" i="30"/>
  <c r="A668" i="30"/>
  <c r="A667" i="30"/>
  <c r="A666" i="30"/>
  <c r="A665" i="30"/>
  <c r="A664" i="30"/>
  <c r="A663" i="30"/>
  <c r="A662" i="30"/>
  <c r="A661" i="30"/>
  <c r="A660" i="30"/>
  <c r="A659" i="30"/>
  <c r="A658" i="30"/>
  <c r="A657" i="30"/>
  <c r="A656" i="30"/>
  <c r="A655" i="30"/>
  <c r="A654" i="30"/>
  <c r="A653" i="30"/>
  <c r="A652" i="30"/>
  <c r="A651" i="30"/>
  <c r="A650" i="30"/>
  <c r="A649" i="30"/>
  <c r="A648" i="30"/>
  <c r="A647" i="30"/>
  <c r="A646" i="30"/>
  <c r="A645" i="30"/>
  <c r="A644" i="30"/>
  <c r="A643" i="30"/>
  <c r="A642" i="30"/>
  <c r="A641" i="30"/>
  <c r="A640" i="30"/>
  <c r="A639" i="30"/>
  <c r="A638" i="30"/>
  <c r="A637" i="30"/>
  <c r="A636" i="30"/>
  <c r="A635" i="30"/>
  <c r="A634" i="30"/>
  <c r="A633" i="30"/>
  <c r="A632" i="30"/>
  <c r="A631" i="30"/>
  <c r="A630" i="30"/>
  <c r="A629" i="30"/>
  <c r="A628" i="30"/>
  <c r="A627" i="30"/>
  <c r="A626" i="30"/>
  <c r="A625" i="30"/>
  <c r="A624" i="30"/>
  <c r="A623" i="30"/>
  <c r="A622" i="30"/>
  <c r="A621" i="30"/>
  <c r="A620" i="30"/>
  <c r="A619" i="30"/>
  <c r="A618" i="30"/>
  <c r="A617" i="30"/>
  <c r="A616" i="30"/>
  <c r="A615" i="30"/>
  <c r="A614" i="30"/>
  <c r="A613" i="30"/>
  <c r="A612" i="30"/>
  <c r="A611" i="30"/>
  <c r="A610" i="30"/>
  <c r="A609" i="30"/>
  <c r="A608" i="30"/>
  <c r="A607" i="30"/>
  <c r="A606" i="30"/>
  <c r="A605" i="30"/>
  <c r="A604" i="30"/>
  <c r="A603" i="30"/>
  <c r="A602" i="30"/>
  <c r="A601" i="30"/>
  <c r="A600" i="30"/>
  <c r="A599" i="30"/>
  <c r="A598" i="30"/>
  <c r="A597" i="30"/>
  <c r="A596" i="30"/>
  <c r="A595" i="30"/>
  <c r="A594" i="30"/>
  <c r="A593" i="30"/>
  <c r="A592" i="30"/>
  <c r="A591" i="30"/>
  <c r="A590" i="30"/>
  <c r="A589" i="30"/>
  <c r="A588" i="30"/>
  <c r="A587" i="30"/>
  <c r="A586" i="30"/>
  <c r="A585" i="30"/>
  <c r="A584" i="30"/>
  <c r="A583" i="30"/>
  <c r="A582" i="30"/>
  <c r="A581" i="30"/>
  <c r="A580" i="30"/>
  <c r="A579" i="30"/>
  <c r="A578" i="30"/>
  <c r="A577" i="30"/>
  <c r="A576" i="30"/>
  <c r="A575" i="30"/>
  <c r="A574" i="30"/>
  <c r="A573" i="30"/>
  <c r="A572" i="30"/>
  <c r="A571" i="30"/>
  <c r="A570" i="30"/>
  <c r="A569" i="30"/>
  <c r="A568" i="30"/>
  <c r="A567" i="30"/>
  <c r="A566" i="30"/>
  <c r="A565" i="30"/>
  <c r="A564" i="30"/>
  <c r="A563" i="30"/>
  <c r="A562" i="30"/>
  <c r="A561" i="30"/>
  <c r="A560" i="30"/>
  <c r="A559" i="30"/>
  <c r="A558" i="30"/>
  <c r="A557" i="30"/>
  <c r="A556" i="30"/>
  <c r="A555" i="30"/>
  <c r="A554" i="30"/>
  <c r="A553" i="30"/>
  <c r="A552" i="30"/>
  <c r="A551" i="30"/>
  <c r="A550" i="30"/>
  <c r="A549" i="30"/>
  <c r="A548" i="30"/>
  <c r="A547" i="30"/>
  <c r="A546" i="30"/>
  <c r="A545" i="30"/>
  <c r="A544" i="30"/>
  <c r="A543" i="30"/>
  <c r="A542" i="30"/>
  <c r="A541" i="30"/>
  <c r="A540" i="30"/>
  <c r="A539" i="30"/>
  <c r="A538" i="30"/>
  <c r="A537" i="30"/>
  <c r="A536" i="30"/>
  <c r="A535" i="30"/>
  <c r="A534" i="30"/>
  <c r="A533" i="30"/>
  <c r="A532" i="30"/>
  <c r="A531" i="30"/>
  <c r="A530" i="30"/>
  <c r="A529" i="30"/>
  <c r="A528" i="30"/>
  <c r="A527" i="30"/>
  <c r="A526" i="30"/>
  <c r="A525" i="30"/>
  <c r="A524" i="30"/>
  <c r="A523" i="30"/>
  <c r="A522" i="30"/>
  <c r="A521" i="30"/>
  <c r="A520" i="30"/>
  <c r="A519" i="30"/>
  <c r="A518" i="30"/>
  <c r="A517" i="30"/>
  <c r="A516" i="30"/>
  <c r="A515" i="30"/>
  <c r="A514" i="30"/>
  <c r="A513" i="30"/>
  <c r="A512" i="30"/>
  <c r="A511" i="30"/>
  <c r="A510" i="30"/>
  <c r="A509" i="30"/>
  <c r="A508" i="30"/>
  <c r="A507" i="30"/>
  <c r="A506" i="30"/>
  <c r="A505" i="30"/>
  <c r="A504" i="30"/>
  <c r="A503" i="30"/>
  <c r="A502" i="30"/>
  <c r="A501" i="30"/>
  <c r="A500" i="30"/>
  <c r="A499" i="30"/>
  <c r="A498" i="30"/>
  <c r="A497" i="30"/>
  <c r="A496" i="30"/>
  <c r="A495" i="30"/>
  <c r="A494" i="30"/>
  <c r="A493" i="30"/>
  <c r="A492" i="30"/>
  <c r="A491" i="30"/>
  <c r="A490" i="30"/>
  <c r="A489" i="30"/>
  <c r="A488" i="30"/>
  <c r="A487" i="30"/>
  <c r="A486" i="30"/>
  <c r="A485" i="30"/>
  <c r="A484" i="30"/>
  <c r="A483" i="30"/>
  <c r="A482" i="30"/>
  <c r="A481" i="30"/>
  <c r="A480" i="30"/>
  <c r="A479" i="30"/>
  <c r="A478" i="30"/>
  <c r="A477" i="30"/>
  <c r="A476" i="30"/>
  <c r="A475" i="30"/>
  <c r="A474" i="30"/>
  <c r="A473" i="30"/>
  <c r="A472" i="30"/>
  <c r="A471" i="30"/>
  <c r="A470" i="30"/>
  <c r="A469" i="30"/>
  <c r="A468" i="30"/>
  <c r="A467" i="30"/>
  <c r="A466" i="30"/>
  <c r="A465" i="30"/>
  <c r="A464" i="30"/>
  <c r="A463" i="30"/>
  <c r="A462" i="30"/>
  <c r="A461" i="30"/>
  <c r="A460" i="30"/>
  <c r="A459" i="30"/>
  <c r="A458" i="30"/>
  <c r="A457" i="30"/>
  <c r="A456" i="30"/>
  <c r="A455" i="30"/>
  <c r="A454" i="30"/>
  <c r="A453" i="30"/>
  <c r="A452" i="30"/>
  <c r="A451" i="30"/>
  <c r="A450" i="30"/>
  <c r="A449" i="30"/>
  <c r="A448" i="30"/>
  <c r="A447" i="30"/>
  <c r="A446" i="30"/>
  <c r="A445" i="30"/>
  <c r="A444" i="30"/>
  <c r="A443" i="30"/>
  <c r="A442" i="30"/>
  <c r="A441" i="30"/>
  <c r="A440" i="30"/>
  <c r="A439" i="30"/>
  <c r="A438" i="30"/>
  <c r="A437" i="30"/>
  <c r="A436" i="30"/>
  <c r="A435" i="30"/>
  <c r="A434" i="30"/>
  <c r="A433" i="30"/>
  <c r="A432" i="30"/>
  <c r="A431" i="30"/>
  <c r="A430" i="30"/>
  <c r="A429" i="30"/>
  <c r="A428" i="30"/>
  <c r="A427" i="30"/>
  <c r="A426" i="30"/>
  <c r="A425" i="30"/>
  <c r="A424" i="30"/>
  <c r="A423" i="30"/>
  <c r="A422" i="30"/>
  <c r="A421" i="30"/>
  <c r="A420" i="30"/>
  <c r="A419" i="30"/>
  <c r="A418" i="30"/>
  <c r="A417" i="30"/>
  <c r="A416" i="30"/>
  <c r="A415" i="30"/>
  <c r="A414" i="30"/>
  <c r="A413" i="30"/>
  <c r="A412" i="30"/>
  <c r="A411" i="30"/>
  <c r="A410" i="30"/>
  <c r="A409" i="30"/>
  <c r="A408" i="30"/>
  <c r="A407" i="30"/>
  <c r="A406" i="30"/>
  <c r="A405" i="30"/>
  <c r="A404" i="30"/>
  <c r="A403" i="30"/>
  <c r="A402" i="30"/>
  <c r="A401" i="30"/>
  <c r="A400" i="30"/>
  <c r="A399" i="30"/>
  <c r="A398" i="30"/>
  <c r="A397" i="30"/>
  <c r="A396" i="30"/>
  <c r="A395" i="30"/>
  <c r="A394" i="30"/>
  <c r="A393" i="30"/>
  <c r="A392" i="30"/>
  <c r="A391" i="30"/>
  <c r="A390" i="30"/>
  <c r="A389" i="30"/>
  <c r="A388" i="30"/>
  <c r="A387" i="30"/>
  <c r="A386" i="30"/>
  <c r="A385" i="30"/>
  <c r="A384" i="30"/>
  <c r="A383" i="30"/>
  <c r="A382" i="30"/>
  <c r="A381" i="30"/>
  <c r="A380" i="30"/>
  <c r="A379" i="30"/>
  <c r="A378" i="30"/>
  <c r="A377" i="30"/>
  <c r="A376" i="30"/>
  <c r="A375" i="30"/>
  <c r="A374" i="30"/>
  <c r="A373" i="30"/>
  <c r="A372" i="30"/>
  <c r="A371" i="30"/>
  <c r="A370" i="30"/>
  <c r="A369" i="30"/>
  <c r="A368" i="30"/>
  <c r="A367" i="30"/>
  <c r="A366" i="30"/>
  <c r="A365" i="30"/>
  <c r="A364" i="30"/>
  <c r="A363" i="30"/>
  <c r="A362" i="30"/>
  <c r="A361" i="30"/>
  <c r="A360" i="30"/>
  <c r="A359" i="30"/>
  <c r="A358" i="30"/>
  <c r="A357" i="30"/>
  <c r="A356" i="30"/>
  <c r="A355" i="30"/>
  <c r="A354" i="30"/>
  <c r="A353" i="30"/>
  <c r="A352" i="30"/>
  <c r="A351" i="30"/>
  <c r="A350" i="30"/>
  <c r="A349" i="30"/>
  <c r="A348" i="30"/>
  <c r="A347" i="30"/>
  <c r="A346" i="30"/>
  <c r="A345" i="30"/>
  <c r="A344" i="30"/>
  <c r="A343" i="30"/>
  <c r="A342" i="30"/>
  <c r="A341" i="30"/>
  <c r="A340" i="30"/>
  <c r="A339" i="30"/>
  <c r="A338" i="30"/>
  <c r="A337" i="30"/>
  <c r="A336" i="30"/>
  <c r="A335" i="30"/>
  <c r="A334" i="30"/>
  <c r="A333" i="30"/>
  <c r="A332" i="30"/>
  <c r="A331" i="30"/>
  <c r="A330" i="30"/>
  <c r="A329" i="30"/>
  <c r="A328" i="30"/>
  <c r="A327" i="30"/>
  <c r="A326" i="30"/>
  <c r="A325" i="30"/>
  <c r="A324" i="30"/>
  <c r="A323" i="30"/>
  <c r="A322" i="30"/>
  <c r="A321" i="30"/>
  <c r="A320" i="30"/>
  <c r="A319" i="30"/>
  <c r="A318" i="30"/>
  <c r="A317" i="30"/>
  <c r="A316" i="30"/>
  <c r="A315" i="30"/>
  <c r="A314" i="30"/>
  <c r="A313" i="30"/>
  <c r="A312" i="30"/>
  <c r="A311" i="30"/>
  <c r="A310" i="30"/>
  <c r="A309" i="30"/>
  <c r="A308" i="30"/>
  <c r="A307" i="30"/>
  <c r="A306" i="30"/>
  <c r="A305" i="30"/>
  <c r="A304" i="30"/>
  <c r="A303" i="30"/>
  <c r="A302" i="30"/>
  <c r="A301" i="30"/>
  <c r="A300" i="30"/>
  <c r="A299" i="30"/>
  <c r="A298" i="30"/>
  <c r="A297" i="30"/>
  <c r="A296" i="30"/>
  <c r="A295" i="30"/>
  <c r="A294" i="30"/>
  <c r="A293" i="30"/>
  <c r="A292" i="30"/>
  <c r="A291" i="30"/>
  <c r="A290" i="30"/>
  <c r="A289" i="30"/>
  <c r="A288" i="30"/>
  <c r="A287" i="30"/>
  <c r="A286" i="30"/>
  <c r="A285" i="30"/>
  <c r="A284" i="30"/>
  <c r="A283" i="30"/>
  <c r="A282" i="30"/>
  <c r="A281" i="30"/>
  <c r="A280" i="30"/>
  <c r="A279" i="30"/>
  <c r="A278" i="30"/>
  <c r="A277" i="30"/>
  <c r="A276" i="30"/>
  <c r="A275" i="30"/>
  <c r="A274" i="30"/>
  <c r="A273" i="30"/>
  <c r="A272" i="30"/>
  <c r="A271" i="30"/>
  <c r="A270" i="30"/>
  <c r="A269" i="30"/>
  <c r="A268" i="30"/>
  <c r="A267" i="30"/>
  <c r="A266" i="30"/>
  <c r="A265" i="30"/>
  <c r="A264" i="30"/>
  <c r="A263" i="30"/>
  <c r="A262" i="30"/>
  <c r="A261" i="30"/>
  <c r="A260" i="30"/>
  <c r="A259" i="30"/>
  <c r="A258" i="30"/>
  <c r="A257" i="30"/>
  <c r="A256" i="30"/>
  <c r="A255" i="30"/>
  <c r="A254" i="30"/>
  <c r="A253" i="30"/>
  <c r="A252" i="30"/>
  <c r="A251" i="30"/>
  <c r="A250" i="30"/>
  <c r="A249" i="30"/>
  <c r="A248" i="30"/>
  <c r="A247" i="30"/>
  <c r="A246" i="30"/>
  <c r="A245" i="30"/>
  <c r="A244" i="30"/>
  <c r="A243" i="30"/>
  <c r="A242" i="30"/>
  <c r="A241" i="30"/>
  <c r="A240" i="30"/>
  <c r="A239" i="30"/>
  <c r="A238" i="30"/>
  <c r="A237" i="30"/>
  <c r="A236" i="30"/>
  <c r="A235" i="30"/>
  <c r="A234" i="30"/>
  <c r="A233" i="30"/>
  <c r="A232" i="30"/>
  <c r="A231" i="30"/>
  <c r="A230" i="30"/>
  <c r="A229" i="30"/>
  <c r="A228" i="30"/>
  <c r="A227" i="30"/>
  <c r="A226" i="30"/>
  <c r="A225" i="30"/>
  <c r="A224" i="30"/>
  <c r="A223" i="30"/>
  <c r="A222" i="30"/>
  <c r="A221" i="30"/>
  <c r="A220" i="30"/>
  <c r="A219" i="30"/>
  <c r="A218" i="30"/>
  <c r="A217" i="30"/>
  <c r="A216" i="30"/>
  <c r="A215" i="30"/>
  <c r="A214" i="30"/>
  <c r="A213" i="30"/>
  <c r="A212" i="30"/>
  <c r="A211" i="30"/>
  <c r="A210" i="30"/>
  <c r="A209" i="30"/>
  <c r="A208" i="30"/>
  <c r="A207" i="30"/>
  <c r="A206" i="30"/>
  <c r="A205" i="30"/>
  <c r="A204" i="30"/>
  <c r="A203" i="30"/>
  <c r="A202" i="30"/>
  <c r="A201" i="30"/>
  <c r="A200" i="30"/>
  <c r="A199" i="30"/>
  <c r="A198" i="30"/>
  <c r="A197" i="30"/>
  <c r="A196" i="30"/>
  <c r="A195" i="30"/>
  <c r="A194" i="30"/>
  <c r="A193" i="30"/>
  <c r="A192" i="30"/>
  <c r="A191" i="30"/>
  <c r="A190" i="30"/>
  <c r="A189" i="30"/>
  <c r="A188" i="30"/>
  <c r="A187" i="30"/>
  <c r="A186" i="30"/>
  <c r="A185" i="30"/>
  <c r="A184" i="30"/>
  <c r="A183" i="30"/>
  <c r="A182" i="30"/>
  <c r="A181" i="30"/>
  <c r="A180" i="30"/>
  <c r="A179" i="30"/>
  <c r="A178" i="30"/>
  <c r="A177" i="30"/>
  <c r="A176" i="30"/>
  <c r="A175" i="30"/>
  <c r="A174" i="30"/>
  <c r="A173" i="30"/>
  <c r="A172" i="30"/>
  <c r="A171" i="30"/>
  <c r="A170" i="30"/>
  <c r="A169" i="30"/>
  <c r="A168" i="30"/>
  <c r="A167" i="30"/>
  <c r="A166" i="30"/>
  <c r="A165" i="30"/>
  <c r="A164" i="30"/>
  <c r="A163" i="30"/>
  <c r="A162" i="30"/>
  <c r="A161" i="30"/>
  <c r="A160" i="30"/>
  <c r="A159" i="30"/>
  <c r="A158" i="30"/>
  <c r="A157" i="30"/>
  <c r="A156" i="30"/>
  <c r="A155" i="30"/>
  <c r="A154" i="30"/>
  <c r="A153" i="30"/>
  <c r="A152" i="30"/>
  <c r="A151" i="30"/>
  <c r="A150" i="30"/>
  <c r="A149" i="30"/>
  <c r="A148" i="30"/>
  <c r="A147" i="30"/>
  <c r="A146" i="30"/>
  <c r="A145" i="30"/>
  <c r="A144" i="30"/>
  <c r="A143" i="30"/>
  <c r="A142" i="30"/>
  <c r="A141" i="30"/>
  <c r="A140" i="30"/>
  <c r="A139" i="30"/>
  <c r="A138" i="30"/>
  <c r="A137" i="30"/>
  <c r="A136" i="30"/>
  <c r="A135" i="30"/>
  <c r="A134" i="30"/>
  <c r="A133" i="30"/>
  <c r="A132" i="30"/>
  <c r="A131" i="30"/>
  <c r="A130" i="30"/>
  <c r="A129" i="30"/>
  <c r="A128" i="30"/>
  <c r="A127" i="30"/>
  <c r="A126" i="30"/>
  <c r="A125" i="30"/>
  <c r="A124" i="30"/>
  <c r="A123" i="30"/>
  <c r="A122" i="30"/>
  <c r="A121" i="30"/>
  <c r="A120" i="30"/>
  <c r="A119" i="30"/>
  <c r="A118" i="30"/>
  <c r="A117" i="30"/>
  <c r="A116" i="30"/>
  <c r="A115" i="30"/>
  <c r="A114" i="30"/>
  <c r="A113" i="30"/>
  <c r="A112" i="30"/>
  <c r="A111" i="30"/>
  <c r="A110" i="30"/>
  <c r="A109" i="30"/>
  <c r="A108" i="30"/>
  <c r="A107" i="30"/>
  <c r="A106" i="30"/>
  <c r="A105" i="30"/>
  <c r="A104" i="30"/>
  <c r="A103" i="30"/>
  <c r="A102" i="30"/>
  <c r="A101" i="30"/>
  <c r="A100" i="30"/>
  <c r="A99" i="30"/>
  <c r="A98" i="30"/>
  <c r="A97" i="30"/>
  <c r="A96" i="30"/>
  <c r="A95" i="30"/>
  <c r="A94" i="30"/>
  <c r="A93" i="30"/>
  <c r="A92" i="30"/>
  <c r="A91" i="30"/>
  <c r="A90" i="30"/>
  <c r="A89" i="30"/>
  <c r="A88" i="30"/>
  <c r="A87" i="30"/>
  <c r="A86" i="30"/>
  <c r="E85" i="30"/>
  <c r="E86" i="30" s="1"/>
  <c r="E87" i="30" s="1"/>
  <c r="E88" i="30" s="1"/>
  <c r="E89" i="30" s="1"/>
  <c r="E90" i="30" s="1"/>
  <c r="E91" i="30" s="1"/>
  <c r="E92" i="30" s="1"/>
  <c r="E93" i="30" s="1"/>
  <c r="E94" i="30" s="1"/>
  <c r="E95" i="30" s="1"/>
  <c r="E96" i="30" s="1"/>
  <c r="E97" i="30" s="1"/>
  <c r="E98" i="30" s="1"/>
  <c r="E99" i="30" s="1"/>
  <c r="E100" i="30" s="1"/>
  <c r="E101" i="30" s="1"/>
  <c r="E102" i="30" s="1"/>
  <c r="E103" i="30" s="1"/>
  <c r="E104" i="30" s="1"/>
  <c r="E105" i="30" s="1"/>
  <c r="E106" i="30" s="1"/>
  <c r="E107" i="30" s="1"/>
  <c r="E108" i="30" s="1"/>
  <c r="E109" i="30" s="1"/>
  <c r="E110" i="30" s="1"/>
  <c r="E111" i="30" s="1"/>
  <c r="E112" i="30" s="1"/>
  <c r="E113" i="30" s="1"/>
  <c r="E114" i="30" s="1"/>
  <c r="E115" i="30" s="1"/>
  <c r="E116" i="30" s="1"/>
  <c r="E117" i="30" s="1"/>
  <c r="E118" i="30" s="1"/>
  <c r="E119" i="30" s="1"/>
  <c r="E120" i="30" s="1"/>
  <c r="E121" i="30" s="1"/>
  <c r="E122" i="30" s="1"/>
  <c r="E123" i="30" s="1"/>
  <c r="E124" i="30" s="1"/>
  <c r="E125" i="30" s="1"/>
  <c r="E126" i="30" s="1"/>
  <c r="E127" i="30" s="1"/>
  <c r="E128" i="30" s="1"/>
  <c r="E129" i="30" s="1"/>
  <c r="E130" i="30" s="1"/>
  <c r="E131" i="30" s="1"/>
  <c r="E132" i="30" s="1"/>
  <c r="E133" i="30" s="1"/>
  <c r="E134" i="30" s="1"/>
  <c r="E135" i="30" s="1"/>
  <c r="E136" i="30" s="1"/>
  <c r="E137" i="30" s="1"/>
  <c r="E138" i="30" s="1"/>
  <c r="E139" i="30" s="1"/>
  <c r="E140" i="30" s="1"/>
  <c r="E141" i="30" s="1"/>
  <c r="E142" i="30" s="1"/>
  <c r="E143" i="30" s="1"/>
  <c r="E144" i="30" s="1"/>
  <c r="E145" i="30" s="1"/>
  <c r="E146" i="30" s="1"/>
  <c r="E147" i="30" s="1"/>
  <c r="E148" i="30" s="1"/>
  <c r="E149" i="30" s="1"/>
  <c r="E150" i="30" s="1"/>
  <c r="E151" i="30" s="1"/>
  <c r="E152" i="30" s="1"/>
  <c r="E153" i="30" s="1"/>
  <c r="E154" i="30" s="1"/>
  <c r="E155" i="30" s="1"/>
  <c r="E156" i="30" s="1"/>
  <c r="E157" i="30" s="1"/>
  <c r="E158" i="30" s="1"/>
  <c r="E159" i="30" s="1"/>
  <c r="E160" i="30" s="1"/>
  <c r="E161" i="30" s="1"/>
  <c r="E162" i="30" s="1"/>
  <c r="E163" i="30" s="1"/>
  <c r="E164" i="30" s="1"/>
  <c r="E165" i="30" s="1"/>
  <c r="E166" i="30" s="1"/>
  <c r="E167" i="30" s="1"/>
  <c r="E168" i="30" s="1"/>
  <c r="E169" i="30" s="1"/>
  <c r="E170" i="30" s="1"/>
  <c r="E171" i="30" s="1"/>
  <c r="E172" i="30" s="1"/>
  <c r="E173" i="30" s="1"/>
  <c r="E174" i="30" s="1"/>
  <c r="E175" i="30" s="1"/>
  <c r="E176" i="30" s="1"/>
  <c r="E177" i="30" s="1"/>
  <c r="E178" i="30" s="1"/>
  <c r="E179" i="30" s="1"/>
  <c r="E180" i="30" s="1"/>
  <c r="E181" i="30" s="1"/>
  <c r="E182" i="30" s="1"/>
  <c r="E183" i="30" s="1"/>
  <c r="E184" i="30" s="1"/>
  <c r="E185" i="30" s="1"/>
  <c r="E186" i="30" s="1"/>
  <c r="E187" i="30" s="1"/>
  <c r="E188" i="30" s="1"/>
  <c r="E189" i="30" s="1"/>
  <c r="E190" i="30" s="1"/>
  <c r="E191" i="30" s="1"/>
  <c r="E192" i="30" s="1"/>
  <c r="E193" i="30" s="1"/>
  <c r="E194" i="30" s="1"/>
  <c r="E195" i="30" s="1"/>
  <c r="E196" i="30" s="1"/>
  <c r="E197" i="30" s="1"/>
  <c r="E198" i="30" s="1"/>
  <c r="E199" i="30" s="1"/>
  <c r="E200" i="30" s="1"/>
  <c r="E201" i="30" s="1"/>
  <c r="A85" i="30"/>
  <c r="E84" i="30"/>
  <c r="A84" i="30"/>
  <c r="G83" i="30"/>
  <c r="G84" i="30" s="1"/>
  <c r="G85" i="30" s="1"/>
  <c r="G86" i="30" s="1"/>
  <c r="G87" i="30" s="1"/>
  <c r="G88" i="30" s="1"/>
  <c r="G89" i="30" s="1"/>
  <c r="G90" i="30" s="1"/>
  <c r="G91" i="30" s="1"/>
  <c r="G92" i="30" s="1"/>
  <c r="G93" i="30" s="1"/>
  <c r="G94" i="30" s="1"/>
  <c r="G95" i="30" s="1"/>
  <c r="G96" i="30" s="1"/>
  <c r="G97" i="30" s="1"/>
  <c r="G98" i="30" s="1"/>
  <c r="G99" i="30" s="1"/>
  <c r="G100" i="30" s="1"/>
  <c r="G101" i="30" s="1"/>
  <c r="G102" i="30" s="1"/>
  <c r="G103" i="30" s="1"/>
  <c r="G104" i="30" s="1"/>
  <c r="G105" i="30" s="1"/>
  <c r="G106" i="30" s="1"/>
  <c r="G107" i="30" s="1"/>
  <c r="G108" i="30" s="1"/>
  <c r="G109" i="30" s="1"/>
  <c r="G110" i="30" s="1"/>
  <c r="G111" i="30" s="1"/>
  <c r="G112" i="30" s="1"/>
  <c r="G113" i="30" s="1"/>
  <c r="G114" i="30" s="1"/>
  <c r="G115" i="30" s="1"/>
  <c r="G116" i="30" s="1"/>
  <c r="G117" i="30" s="1"/>
  <c r="G118" i="30" s="1"/>
  <c r="G119" i="30" s="1"/>
  <c r="G120" i="30" s="1"/>
  <c r="G121" i="30" s="1"/>
  <c r="G122" i="30" s="1"/>
  <c r="G123" i="30" s="1"/>
  <c r="G124" i="30" s="1"/>
  <c r="G125" i="30" s="1"/>
  <c r="G126" i="30" s="1"/>
  <c r="G127" i="30" s="1"/>
  <c r="G128" i="30" s="1"/>
  <c r="G129" i="30" s="1"/>
  <c r="G130" i="30" s="1"/>
  <c r="G131" i="30" s="1"/>
  <c r="G132" i="30" s="1"/>
  <c r="G133" i="30" s="1"/>
  <c r="G134" i="30" s="1"/>
  <c r="G135" i="30" s="1"/>
  <c r="G136" i="30" s="1"/>
  <c r="G137" i="30" s="1"/>
  <c r="G138" i="30" s="1"/>
  <c r="G139" i="30" s="1"/>
  <c r="G140" i="30" s="1"/>
  <c r="G141" i="30" s="1"/>
  <c r="G142" i="30" s="1"/>
  <c r="G143" i="30" s="1"/>
  <c r="G144" i="30" s="1"/>
  <c r="G145" i="30" s="1"/>
  <c r="G146" i="30" s="1"/>
  <c r="G147" i="30" s="1"/>
  <c r="G148" i="30" s="1"/>
  <c r="G149" i="30" s="1"/>
  <c r="G150" i="30" s="1"/>
  <c r="G151" i="30" s="1"/>
  <c r="G152" i="30" s="1"/>
  <c r="G153" i="30" s="1"/>
  <c r="G154" i="30" s="1"/>
  <c r="G155" i="30" s="1"/>
  <c r="G156" i="30" s="1"/>
  <c r="G157" i="30" s="1"/>
  <c r="G158" i="30" s="1"/>
  <c r="G159" i="30" s="1"/>
  <c r="G160" i="30" s="1"/>
  <c r="G161" i="30" s="1"/>
  <c r="G162" i="30" s="1"/>
  <c r="G163" i="30" s="1"/>
  <c r="G164" i="30" s="1"/>
  <c r="G165" i="30" s="1"/>
  <c r="G166" i="30" s="1"/>
  <c r="G167" i="30" s="1"/>
  <c r="G168" i="30" s="1"/>
  <c r="G169" i="30" s="1"/>
  <c r="G170" i="30" s="1"/>
  <c r="G171" i="30" s="1"/>
  <c r="G172" i="30" s="1"/>
  <c r="G173" i="30" s="1"/>
  <c r="G174" i="30" s="1"/>
  <c r="G175" i="30" s="1"/>
  <c r="G176" i="30" s="1"/>
  <c r="G177" i="30" s="1"/>
  <c r="G178" i="30" s="1"/>
  <c r="G179" i="30" s="1"/>
  <c r="G180" i="30" s="1"/>
  <c r="G181" i="30" s="1"/>
  <c r="G182" i="30" s="1"/>
  <c r="G183" i="30" s="1"/>
  <c r="G184" i="30" s="1"/>
  <c r="G185" i="30" s="1"/>
  <c r="G186" i="30" s="1"/>
  <c r="G187" i="30" s="1"/>
  <c r="G188" i="30" s="1"/>
  <c r="G189" i="30" s="1"/>
  <c r="G190" i="30" s="1"/>
  <c r="G191" i="30" s="1"/>
  <c r="G192" i="30" s="1"/>
  <c r="G193" i="30" s="1"/>
  <c r="G194" i="30" s="1"/>
  <c r="G195" i="30" s="1"/>
  <c r="G196" i="30" s="1"/>
  <c r="G197" i="30" s="1"/>
  <c r="G198" i="30" s="1"/>
  <c r="G199" i="30" s="1"/>
  <c r="G200" i="30" s="1"/>
  <c r="G201" i="30" s="1"/>
  <c r="G202" i="30" s="1"/>
  <c r="G203" i="30" s="1"/>
  <c r="G204" i="30" s="1"/>
  <c r="G205" i="30" s="1"/>
  <c r="G206" i="30" s="1"/>
  <c r="G207" i="30" s="1"/>
  <c r="G208" i="30" s="1"/>
  <c r="G209" i="30" s="1"/>
  <c r="G210" i="30" s="1"/>
  <c r="G211" i="30" s="1"/>
  <c r="G212" i="30" s="1"/>
  <c r="G213" i="30" s="1"/>
  <c r="G214" i="30" s="1"/>
  <c r="G215" i="30" s="1"/>
  <c r="G216" i="30" s="1"/>
  <c r="G217" i="30" s="1"/>
  <c r="G218" i="30" s="1"/>
  <c r="G219" i="30" s="1"/>
  <c r="G220" i="30" s="1"/>
  <c r="G221" i="30" s="1"/>
  <c r="G222" i="30" s="1"/>
  <c r="G223" i="30" s="1"/>
  <c r="G224" i="30" s="1"/>
  <c r="G225" i="30" s="1"/>
  <c r="G226" i="30" s="1"/>
  <c r="G227" i="30" s="1"/>
  <c r="G228" i="30" s="1"/>
  <c r="G229" i="30" s="1"/>
  <c r="G230" i="30" s="1"/>
  <c r="G231" i="30" s="1"/>
  <c r="G232" i="30" s="1"/>
  <c r="G233" i="30" s="1"/>
  <c r="G234" i="30" s="1"/>
  <c r="G235" i="30" s="1"/>
  <c r="G236" i="30" s="1"/>
  <c r="G237" i="30" s="1"/>
  <c r="G238" i="30" s="1"/>
  <c r="G239" i="30" s="1"/>
  <c r="G240" i="30" s="1"/>
  <c r="G241" i="30" s="1"/>
  <c r="G242" i="30" s="1"/>
  <c r="G243" i="30" s="1"/>
  <c r="G244" i="30" s="1"/>
  <c r="G245" i="30" s="1"/>
  <c r="G246" i="30" s="1"/>
  <c r="G247" i="30" s="1"/>
  <c r="G248" i="30" s="1"/>
  <c r="G249" i="30" s="1"/>
  <c r="G250" i="30" s="1"/>
  <c r="G251" i="30" s="1"/>
  <c r="G252" i="30" s="1"/>
  <c r="G253" i="30" s="1"/>
  <c r="G254" i="30" s="1"/>
  <c r="G255" i="30" s="1"/>
  <c r="G256" i="30" s="1"/>
  <c r="G257" i="30" s="1"/>
  <c r="G258" i="30" s="1"/>
  <c r="G259" i="30" s="1"/>
  <c r="G260" i="30" s="1"/>
  <c r="G261" i="30" s="1"/>
  <c r="G262" i="30" s="1"/>
  <c r="G263" i="30" s="1"/>
  <c r="G264" i="30" s="1"/>
  <c r="G265" i="30" s="1"/>
  <c r="G266" i="30" s="1"/>
  <c r="G267" i="30" s="1"/>
  <c r="G268" i="30" s="1"/>
  <c r="G269" i="30" s="1"/>
  <c r="G270" i="30" s="1"/>
  <c r="G271" i="30" s="1"/>
  <c r="G272" i="30" s="1"/>
  <c r="G273" i="30" s="1"/>
  <c r="G274" i="30" s="1"/>
  <c r="G275" i="30" s="1"/>
  <c r="G276" i="30" s="1"/>
  <c r="G277" i="30" s="1"/>
  <c r="G278" i="30" s="1"/>
  <c r="G279" i="30" s="1"/>
  <c r="G280" i="30" s="1"/>
  <c r="G281" i="30" s="1"/>
  <c r="G282" i="30" s="1"/>
  <c r="G283" i="30" s="1"/>
  <c r="G284" i="30" s="1"/>
  <c r="G285" i="30" s="1"/>
  <c r="G286" i="30" s="1"/>
  <c r="G287" i="30" s="1"/>
  <c r="G288" i="30" s="1"/>
  <c r="G289" i="30" s="1"/>
  <c r="G290" i="30" s="1"/>
  <c r="G291" i="30" s="1"/>
  <c r="G292" i="30" s="1"/>
  <c r="G293" i="30" s="1"/>
  <c r="G294" i="30" s="1"/>
  <c r="G295" i="30" s="1"/>
  <c r="G296" i="30" s="1"/>
  <c r="G297" i="30" s="1"/>
  <c r="G298" i="30" s="1"/>
  <c r="G299" i="30" s="1"/>
  <c r="G300" i="30" s="1"/>
  <c r="G301" i="30" s="1"/>
  <c r="G302" i="30" s="1"/>
  <c r="G303" i="30" s="1"/>
  <c r="G304" i="30" s="1"/>
  <c r="G305" i="30" s="1"/>
  <c r="G306" i="30" s="1"/>
  <c r="G307" i="30" s="1"/>
  <c r="G308" i="30" s="1"/>
  <c r="G309" i="30" s="1"/>
  <c r="G310" i="30" s="1"/>
  <c r="G311" i="30" s="1"/>
  <c r="G312" i="30" s="1"/>
  <c r="G313" i="30" s="1"/>
  <c r="G314" i="30" s="1"/>
  <c r="G315" i="30" s="1"/>
  <c r="G316" i="30" s="1"/>
  <c r="G317" i="30" s="1"/>
  <c r="G318" i="30" s="1"/>
  <c r="G319" i="30" s="1"/>
  <c r="G320" i="30" s="1"/>
  <c r="G321" i="30" s="1"/>
  <c r="G322" i="30" s="1"/>
  <c r="G323" i="30" s="1"/>
  <c r="G324" i="30" s="1"/>
  <c r="G325" i="30" s="1"/>
  <c r="G326" i="30" s="1"/>
  <c r="G327" i="30" s="1"/>
  <c r="G328" i="30" s="1"/>
  <c r="G329" i="30" s="1"/>
  <c r="G330" i="30" s="1"/>
  <c r="G331" i="30" s="1"/>
  <c r="G332" i="30" s="1"/>
  <c r="G333" i="30" s="1"/>
  <c r="G334" i="30" s="1"/>
  <c r="G335" i="30" s="1"/>
  <c r="G336" i="30" s="1"/>
  <c r="G337" i="30" s="1"/>
  <c r="G338" i="30" s="1"/>
  <c r="G339" i="30" s="1"/>
  <c r="G340" i="30" s="1"/>
  <c r="G341" i="30" s="1"/>
  <c r="G342" i="30" s="1"/>
  <c r="G343" i="30" s="1"/>
  <c r="G344" i="30" s="1"/>
  <c r="G345" i="30" s="1"/>
  <c r="G346" i="30" s="1"/>
  <c r="G347" i="30" s="1"/>
  <c r="G348" i="30" s="1"/>
  <c r="G349" i="30" s="1"/>
  <c r="G350" i="30" s="1"/>
  <c r="G351" i="30" s="1"/>
  <c r="G352" i="30" s="1"/>
  <c r="G353" i="30" s="1"/>
  <c r="G354" i="30" s="1"/>
  <c r="G355" i="30" s="1"/>
  <c r="G356" i="30" s="1"/>
  <c r="G357" i="30" s="1"/>
  <c r="G358" i="30" s="1"/>
  <c r="G359" i="30" s="1"/>
  <c r="G360" i="30" s="1"/>
  <c r="G361" i="30" s="1"/>
  <c r="G362" i="30" s="1"/>
  <c r="G363" i="30" s="1"/>
  <c r="G364" i="30" s="1"/>
  <c r="G365" i="30" s="1"/>
  <c r="G366" i="30" s="1"/>
  <c r="G367" i="30" s="1"/>
  <c r="G368" i="30" s="1"/>
  <c r="G369" i="30" s="1"/>
  <c r="G370" i="30" s="1"/>
  <c r="G371" i="30" s="1"/>
  <c r="G372" i="30" s="1"/>
  <c r="G373" i="30" s="1"/>
  <c r="G374" i="30" s="1"/>
  <c r="G375" i="30" s="1"/>
  <c r="G376" i="30" s="1"/>
  <c r="G377" i="30" s="1"/>
  <c r="G378" i="30" s="1"/>
  <c r="G379" i="30" s="1"/>
  <c r="G380" i="30" s="1"/>
  <c r="G381" i="30" s="1"/>
  <c r="G382" i="30" s="1"/>
  <c r="G383" i="30" s="1"/>
  <c r="G384" i="30" s="1"/>
  <c r="G385" i="30" s="1"/>
  <c r="G386" i="30" s="1"/>
  <c r="G387" i="30" s="1"/>
  <c r="G388" i="30" s="1"/>
  <c r="G389" i="30" s="1"/>
  <c r="G390" i="30" s="1"/>
  <c r="G391" i="30" s="1"/>
  <c r="G392" i="30" s="1"/>
  <c r="G393" i="30" s="1"/>
  <c r="G394" i="30" s="1"/>
  <c r="G395" i="30" s="1"/>
  <c r="G396" i="30" s="1"/>
  <c r="G397" i="30" s="1"/>
  <c r="G398" i="30" s="1"/>
  <c r="G399" i="30" s="1"/>
  <c r="G400" i="30" s="1"/>
  <c r="G401" i="30" s="1"/>
  <c r="G402" i="30" s="1"/>
  <c r="G403" i="30" s="1"/>
  <c r="G404" i="30" s="1"/>
  <c r="G405" i="30" s="1"/>
  <c r="G406" i="30" s="1"/>
  <c r="G407" i="30" s="1"/>
  <c r="G408" i="30" s="1"/>
  <c r="G409" i="30" s="1"/>
  <c r="G410" i="30" s="1"/>
  <c r="G411" i="30" s="1"/>
  <c r="G412" i="30" s="1"/>
  <c r="G413" i="30" s="1"/>
  <c r="G414" i="30" s="1"/>
  <c r="G415" i="30" s="1"/>
  <c r="G416" i="30" s="1"/>
  <c r="G417" i="30" s="1"/>
  <c r="G418" i="30" s="1"/>
  <c r="G419" i="30" s="1"/>
  <c r="G420" i="30" s="1"/>
  <c r="G421" i="30" s="1"/>
  <c r="G422" i="30" s="1"/>
  <c r="G423" i="30" s="1"/>
  <c r="G424" i="30" s="1"/>
  <c r="G425" i="30" s="1"/>
  <c r="G426" i="30" s="1"/>
  <c r="G427" i="30" s="1"/>
  <c r="G428" i="30" s="1"/>
  <c r="G429" i="30" s="1"/>
  <c r="G430" i="30" s="1"/>
  <c r="G431" i="30" s="1"/>
  <c r="G432" i="30" s="1"/>
  <c r="G433" i="30" s="1"/>
  <c r="G434" i="30" s="1"/>
  <c r="G435" i="30" s="1"/>
  <c r="G436" i="30" s="1"/>
  <c r="G437" i="30" s="1"/>
  <c r="G438" i="30" s="1"/>
  <c r="G439" i="30" s="1"/>
  <c r="G440" i="30" s="1"/>
  <c r="G441" i="30" s="1"/>
  <c r="A83" i="30"/>
  <c r="H82" i="30"/>
  <c r="F82" i="30"/>
  <c r="F83" i="30" s="1"/>
  <c r="F84" i="30" s="1"/>
  <c r="F85" i="30" s="1"/>
  <c r="F86" i="30" s="1"/>
  <c r="F87" i="30" s="1"/>
  <c r="F88" i="30" s="1"/>
  <c r="F89" i="30" s="1"/>
  <c r="F90" i="30" s="1"/>
  <c r="F91" i="30" s="1"/>
  <c r="F92" i="30" s="1"/>
  <c r="F93" i="30" s="1"/>
  <c r="F94" i="30" s="1"/>
  <c r="F95" i="30" s="1"/>
  <c r="F96" i="30" s="1"/>
  <c r="F97" i="30" s="1"/>
  <c r="F98" i="30" s="1"/>
  <c r="F99" i="30" s="1"/>
  <c r="F100" i="30" s="1"/>
  <c r="F101" i="30" s="1"/>
  <c r="F102" i="30" s="1"/>
  <c r="F103" i="30" s="1"/>
  <c r="F104" i="30" s="1"/>
  <c r="F105" i="30" s="1"/>
  <c r="F106" i="30" s="1"/>
  <c r="F107" i="30" s="1"/>
  <c r="F108" i="30" s="1"/>
  <c r="F109" i="30" s="1"/>
  <c r="F110" i="30" s="1"/>
  <c r="F111" i="30" s="1"/>
  <c r="F112" i="30" s="1"/>
  <c r="F113" i="30" s="1"/>
  <c r="F114" i="30" s="1"/>
  <c r="F115" i="30" s="1"/>
  <c r="F116" i="30" s="1"/>
  <c r="F117" i="30" s="1"/>
  <c r="F118" i="30" s="1"/>
  <c r="F119" i="30" s="1"/>
  <c r="F120" i="30" s="1"/>
  <c r="F121" i="30" s="1"/>
  <c r="F122" i="30" s="1"/>
  <c r="F123" i="30" s="1"/>
  <c r="F124" i="30" s="1"/>
  <c r="F125" i="30" s="1"/>
  <c r="F126" i="30" s="1"/>
  <c r="F127" i="30" s="1"/>
  <c r="F128" i="30" s="1"/>
  <c r="F129" i="30" s="1"/>
  <c r="F130" i="30" s="1"/>
  <c r="F131" i="30" s="1"/>
  <c r="F132" i="30" s="1"/>
  <c r="F133" i="30" s="1"/>
  <c r="F134" i="30" s="1"/>
  <c r="F135" i="30" s="1"/>
  <c r="F136" i="30" s="1"/>
  <c r="F137" i="30" s="1"/>
  <c r="F138" i="30" s="1"/>
  <c r="F139" i="30" s="1"/>
  <c r="F140" i="30" s="1"/>
  <c r="F141" i="30" s="1"/>
  <c r="F142" i="30" s="1"/>
  <c r="F143" i="30" s="1"/>
  <c r="F144" i="30" s="1"/>
  <c r="F145" i="30" s="1"/>
  <c r="F146" i="30" s="1"/>
  <c r="F147" i="30" s="1"/>
  <c r="F148" i="30" s="1"/>
  <c r="F149" i="30" s="1"/>
  <c r="F150" i="30" s="1"/>
  <c r="F151" i="30" s="1"/>
  <c r="F152" i="30" s="1"/>
  <c r="F153" i="30" s="1"/>
  <c r="F154" i="30" s="1"/>
  <c r="F155" i="30" s="1"/>
  <c r="F156" i="30" s="1"/>
  <c r="F157" i="30" s="1"/>
  <c r="F158" i="30" s="1"/>
  <c r="F159" i="30" s="1"/>
  <c r="F160" i="30" s="1"/>
  <c r="F161" i="30" s="1"/>
  <c r="F162" i="30" s="1"/>
  <c r="F163" i="30" s="1"/>
  <c r="F164" i="30" s="1"/>
  <c r="F165" i="30" s="1"/>
  <c r="F166" i="30" s="1"/>
  <c r="F167" i="30" s="1"/>
  <c r="F168" i="30" s="1"/>
  <c r="F169" i="30" s="1"/>
  <c r="F170" i="30" s="1"/>
  <c r="F171" i="30" s="1"/>
  <c r="F172" i="30" s="1"/>
  <c r="F173" i="30" s="1"/>
  <c r="F174" i="30" s="1"/>
  <c r="F175" i="30" s="1"/>
  <c r="F176" i="30" s="1"/>
  <c r="F177" i="30" s="1"/>
  <c r="F178" i="30" s="1"/>
  <c r="F179" i="30" s="1"/>
  <c r="F180" i="30" s="1"/>
  <c r="F181" i="30" s="1"/>
  <c r="F182" i="30" s="1"/>
  <c r="F183" i="30" s="1"/>
  <c r="F184" i="30" s="1"/>
  <c r="F185" i="30" s="1"/>
  <c r="F186" i="30" s="1"/>
  <c r="F187" i="30" s="1"/>
  <c r="F188" i="30" s="1"/>
  <c r="F189" i="30" s="1"/>
  <c r="F190" i="30" s="1"/>
  <c r="F191" i="30" s="1"/>
  <c r="F192" i="30" s="1"/>
  <c r="F193" i="30" s="1"/>
  <c r="F194" i="30" s="1"/>
  <c r="F195" i="30" s="1"/>
  <c r="F196" i="30" s="1"/>
  <c r="F197" i="30" s="1"/>
  <c r="F198" i="30" s="1"/>
  <c r="F199" i="30" s="1"/>
  <c r="F200" i="30" s="1"/>
  <c r="F201" i="30" s="1"/>
  <c r="A82" i="30"/>
  <c r="F37" i="30"/>
  <c r="K37" i="30" s="1"/>
  <c r="E37" i="30"/>
  <c r="B34" i="30"/>
  <c r="B79" i="30" s="1"/>
  <c r="E83" i="30" s="1"/>
  <c r="G16" i="30"/>
  <c r="F16" i="30"/>
  <c r="D16" i="30"/>
  <c r="B16" i="30"/>
  <c r="K14" i="30"/>
  <c r="C10" i="30"/>
  <c r="C9" i="30"/>
  <c r="E6" i="30"/>
  <c r="H5" i="30"/>
  <c r="F1" i="30"/>
  <c r="D39" i="27"/>
  <c r="H82" i="27"/>
  <c r="A778" i="29"/>
  <c r="A777" i="29"/>
  <c r="A776" i="29"/>
  <c r="A775" i="29"/>
  <c r="A774" i="29"/>
  <c r="A773" i="29"/>
  <c r="A772" i="29"/>
  <c r="A771" i="29"/>
  <c r="A770" i="29"/>
  <c r="A769" i="29"/>
  <c r="A768" i="29"/>
  <c r="A767" i="29"/>
  <c r="A766" i="29"/>
  <c r="A765" i="29"/>
  <c r="A764" i="29"/>
  <c r="A763" i="29"/>
  <c r="A762" i="29"/>
  <c r="A761" i="29"/>
  <c r="A760" i="29"/>
  <c r="A759" i="29"/>
  <c r="A758" i="29"/>
  <c r="A757" i="29"/>
  <c r="A756" i="29"/>
  <c r="A755" i="29"/>
  <c r="A754" i="29"/>
  <c r="A753" i="29"/>
  <c r="A752" i="29"/>
  <c r="A751" i="29"/>
  <c r="A750" i="29"/>
  <c r="A749" i="29"/>
  <c r="A748" i="29"/>
  <c r="A747" i="29"/>
  <c r="A746" i="29"/>
  <c r="A745" i="29"/>
  <c r="A744" i="29"/>
  <c r="A743" i="29"/>
  <c r="A742" i="29"/>
  <c r="A741" i="29"/>
  <c r="A740" i="29"/>
  <c r="A739" i="29"/>
  <c r="A738" i="29"/>
  <c r="A737" i="29"/>
  <c r="A736" i="29"/>
  <c r="A735" i="29"/>
  <c r="A734" i="29"/>
  <c r="A733" i="29"/>
  <c r="A732" i="29"/>
  <c r="A731" i="29"/>
  <c r="A730" i="29"/>
  <c r="A729" i="29"/>
  <c r="A728" i="29"/>
  <c r="A727" i="29"/>
  <c r="A726" i="29"/>
  <c r="A725" i="29"/>
  <c r="A724" i="29"/>
  <c r="A723" i="29"/>
  <c r="A722" i="29"/>
  <c r="A721" i="29"/>
  <c r="A720" i="29"/>
  <c r="A719" i="29"/>
  <c r="A718" i="29"/>
  <c r="A717" i="29"/>
  <c r="A716" i="29"/>
  <c r="A715" i="29"/>
  <c r="A714" i="29"/>
  <c r="A713" i="29"/>
  <c r="A712" i="29"/>
  <c r="A711" i="29"/>
  <c r="A710" i="29"/>
  <c r="A709" i="29"/>
  <c r="A708" i="29"/>
  <c r="A707" i="29"/>
  <c r="A706" i="29"/>
  <c r="A705" i="29"/>
  <c r="A704" i="29"/>
  <c r="A703" i="29"/>
  <c r="A702" i="29"/>
  <c r="A701" i="29"/>
  <c r="A700" i="29"/>
  <c r="A699" i="29"/>
  <c r="A698" i="29"/>
  <c r="A697" i="29"/>
  <c r="A696" i="29"/>
  <c r="A695" i="29"/>
  <c r="A694" i="29"/>
  <c r="A693" i="29"/>
  <c r="A692" i="29"/>
  <c r="A691" i="29"/>
  <c r="A690" i="29"/>
  <c r="A689" i="29"/>
  <c r="A688" i="29"/>
  <c r="A687" i="29"/>
  <c r="A686" i="29"/>
  <c r="A685" i="29"/>
  <c r="A684" i="29"/>
  <c r="A683" i="29"/>
  <c r="A682" i="29"/>
  <c r="A681" i="29"/>
  <c r="A680" i="29"/>
  <c r="A679" i="29"/>
  <c r="A678" i="29"/>
  <c r="A677" i="29"/>
  <c r="A676" i="29"/>
  <c r="A675" i="29"/>
  <c r="A674" i="29"/>
  <c r="A673" i="29"/>
  <c r="A672" i="29"/>
  <c r="A671" i="29"/>
  <c r="A670" i="29"/>
  <c r="A669" i="29"/>
  <c r="A668" i="29"/>
  <c r="A667" i="29"/>
  <c r="A666" i="29"/>
  <c r="A665" i="29"/>
  <c r="A664" i="29"/>
  <c r="A663" i="29"/>
  <c r="A662" i="29"/>
  <c r="A661" i="29"/>
  <c r="A660" i="29"/>
  <c r="A659" i="29"/>
  <c r="A658" i="29"/>
  <c r="A657" i="29"/>
  <c r="A656" i="29"/>
  <c r="A655" i="29"/>
  <c r="A654" i="29"/>
  <c r="A653" i="29"/>
  <c r="A652" i="29"/>
  <c r="A651" i="29"/>
  <c r="A650" i="29"/>
  <c r="A649" i="29"/>
  <c r="A648" i="29"/>
  <c r="A647" i="29"/>
  <c r="A646" i="29"/>
  <c r="A645" i="29"/>
  <c r="A644" i="29"/>
  <c r="A643" i="29"/>
  <c r="A642" i="29"/>
  <c r="A641" i="29"/>
  <c r="A640" i="29"/>
  <c r="A639" i="29"/>
  <c r="A638" i="29"/>
  <c r="A637" i="29"/>
  <c r="A636" i="29"/>
  <c r="A635" i="29"/>
  <c r="A634" i="29"/>
  <c r="A633" i="29"/>
  <c r="A632" i="29"/>
  <c r="A631" i="29"/>
  <c r="A630" i="29"/>
  <c r="A629" i="29"/>
  <c r="A628" i="29"/>
  <c r="A627" i="29"/>
  <c r="A626" i="29"/>
  <c r="A625" i="29"/>
  <c r="A624" i="29"/>
  <c r="A623" i="29"/>
  <c r="A622" i="29"/>
  <c r="A621" i="29"/>
  <c r="A620" i="29"/>
  <c r="A619" i="29"/>
  <c r="A618" i="29"/>
  <c r="A617" i="29"/>
  <c r="A616" i="29"/>
  <c r="A615" i="29"/>
  <c r="A614" i="29"/>
  <c r="A613" i="29"/>
  <c r="A612" i="29"/>
  <c r="A611" i="29"/>
  <c r="A610" i="29"/>
  <c r="A609" i="29"/>
  <c r="A608" i="29"/>
  <c r="A607" i="29"/>
  <c r="A606" i="29"/>
  <c r="A605" i="29"/>
  <c r="A604" i="29"/>
  <c r="A603" i="29"/>
  <c r="A602" i="29"/>
  <c r="A601" i="29"/>
  <c r="A600" i="29"/>
  <c r="A599" i="29"/>
  <c r="A598" i="29"/>
  <c r="A597" i="29"/>
  <c r="A596" i="29"/>
  <c r="A595" i="29"/>
  <c r="A594" i="29"/>
  <c r="A593" i="29"/>
  <c r="A592" i="29"/>
  <c r="A591" i="29"/>
  <c r="A590" i="29"/>
  <c r="A589" i="29"/>
  <c r="A588" i="29"/>
  <c r="A587" i="29"/>
  <c r="A586" i="29"/>
  <c r="A585" i="29"/>
  <c r="A584" i="29"/>
  <c r="A583" i="29"/>
  <c r="A582" i="29"/>
  <c r="A581" i="29"/>
  <c r="A580" i="29"/>
  <c r="A579" i="29"/>
  <c r="A578" i="29"/>
  <c r="A577" i="29"/>
  <c r="A576" i="29"/>
  <c r="A575" i="29"/>
  <c r="A574" i="29"/>
  <c r="A573" i="29"/>
  <c r="A572" i="29"/>
  <c r="A571" i="29"/>
  <c r="A570" i="29"/>
  <c r="A569" i="29"/>
  <c r="A568" i="29"/>
  <c r="A567" i="29"/>
  <c r="A566" i="29"/>
  <c r="A565" i="29"/>
  <c r="A564" i="29"/>
  <c r="A563" i="29"/>
  <c r="A562" i="29"/>
  <c r="A561" i="29"/>
  <c r="A560" i="29"/>
  <c r="A559" i="29"/>
  <c r="A558" i="29"/>
  <c r="A557" i="29"/>
  <c r="A556" i="29"/>
  <c r="A555" i="29"/>
  <c r="A554" i="29"/>
  <c r="A553" i="29"/>
  <c r="A552" i="29"/>
  <c r="A551" i="29"/>
  <c r="A550" i="29"/>
  <c r="A549" i="29"/>
  <c r="A548" i="29"/>
  <c r="A547" i="29"/>
  <c r="A546" i="29"/>
  <c r="A545" i="29"/>
  <c r="A544" i="29"/>
  <c r="A543" i="29"/>
  <c r="A542" i="29"/>
  <c r="A541" i="29"/>
  <c r="A540" i="29"/>
  <c r="A539" i="29"/>
  <c r="A538" i="29"/>
  <c r="A537" i="29"/>
  <c r="A536" i="29"/>
  <c r="A535" i="29"/>
  <c r="A534" i="29"/>
  <c r="A533" i="29"/>
  <c r="A532" i="29"/>
  <c r="A531" i="29"/>
  <c r="A530" i="29"/>
  <c r="A529" i="29"/>
  <c r="A528" i="29"/>
  <c r="A527" i="29"/>
  <c r="A526" i="29"/>
  <c r="A525" i="29"/>
  <c r="A524" i="29"/>
  <c r="A523" i="29"/>
  <c r="A522" i="29"/>
  <c r="A521" i="29"/>
  <c r="A520" i="29"/>
  <c r="A519" i="29"/>
  <c r="A518" i="29"/>
  <c r="A517" i="29"/>
  <c r="A516" i="29"/>
  <c r="A515" i="29"/>
  <c r="A514" i="29"/>
  <c r="A513" i="29"/>
  <c r="A512" i="29"/>
  <c r="A511" i="29"/>
  <c r="A510" i="29"/>
  <c r="A509" i="29"/>
  <c r="A508" i="29"/>
  <c r="A507" i="29"/>
  <c r="A506" i="29"/>
  <c r="A505" i="29"/>
  <c r="A504" i="29"/>
  <c r="A503" i="29"/>
  <c r="A502" i="29"/>
  <c r="A501" i="29"/>
  <c r="A500" i="29"/>
  <c r="A499" i="29"/>
  <c r="A498" i="29"/>
  <c r="A497" i="29"/>
  <c r="A496" i="29"/>
  <c r="A495" i="29"/>
  <c r="A494" i="29"/>
  <c r="A493" i="29"/>
  <c r="A492" i="29"/>
  <c r="A491" i="29"/>
  <c r="A490" i="29"/>
  <c r="A489" i="29"/>
  <c r="A488" i="29"/>
  <c r="A487" i="29"/>
  <c r="A486" i="29"/>
  <c r="A485" i="29"/>
  <c r="A484" i="29"/>
  <c r="A483" i="29"/>
  <c r="A482" i="29"/>
  <c r="A481" i="29"/>
  <c r="A480" i="29"/>
  <c r="A479" i="29"/>
  <c r="A478" i="29"/>
  <c r="A477" i="29"/>
  <c r="A476" i="29"/>
  <c r="A475" i="29"/>
  <c r="A474" i="29"/>
  <c r="A473" i="29"/>
  <c r="A472" i="29"/>
  <c r="A471" i="29"/>
  <c r="A470" i="29"/>
  <c r="A469" i="29"/>
  <c r="A468" i="29"/>
  <c r="A467" i="29"/>
  <c r="A466" i="29"/>
  <c r="A465" i="29"/>
  <c r="A464" i="29"/>
  <c r="A463" i="29"/>
  <c r="A462" i="29"/>
  <c r="A461" i="29"/>
  <c r="A460" i="29"/>
  <c r="A459" i="29"/>
  <c r="A458" i="29"/>
  <c r="A457" i="29"/>
  <c r="A456" i="29"/>
  <c r="A455" i="29"/>
  <c r="A454" i="29"/>
  <c r="A453" i="29"/>
  <c r="A452" i="29"/>
  <c r="A451" i="29"/>
  <c r="A450" i="29"/>
  <c r="A449" i="29"/>
  <c r="A448" i="29"/>
  <c r="A447" i="29"/>
  <c r="A446" i="29"/>
  <c r="A445" i="29"/>
  <c r="A444" i="29"/>
  <c r="A443" i="29"/>
  <c r="A442" i="29"/>
  <c r="A441" i="29"/>
  <c r="A440" i="29"/>
  <c r="A439" i="29"/>
  <c r="A438" i="29"/>
  <c r="A437" i="29"/>
  <c r="A436" i="29"/>
  <c r="A435" i="29"/>
  <c r="A434" i="29"/>
  <c r="A433" i="29"/>
  <c r="A432" i="29"/>
  <c r="A431" i="29"/>
  <c r="A430" i="29"/>
  <c r="A429" i="29"/>
  <c r="A428" i="29"/>
  <c r="A427" i="29"/>
  <c r="A426" i="29"/>
  <c r="A425" i="29"/>
  <c r="A424" i="29"/>
  <c r="A423" i="29"/>
  <c r="A422" i="29"/>
  <c r="A421" i="29"/>
  <c r="A420" i="29"/>
  <c r="A419" i="29"/>
  <c r="A418" i="29"/>
  <c r="A417" i="29"/>
  <c r="A416" i="29"/>
  <c r="A415" i="29"/>
  <c r="A414" i="29"/>
  <c r="A413" i="29"/>
  <c r="A412" i="29"/>
  <c r="A411" i="29"/>
  <c r="A410" i="29"/>
  <c r="A409" i="29"/>
  <c r="A408" i="29"/>
  <c r="A407" i="29"/>
  <c r="A406" i="29"/>
  <c r="A405" i="29"/>
  <c r="A404" i="29"/>
  <c r="A403" i="29"/>
  <c r="A402" i="29"/>
  <c r="A401" i="29"/>
  <c r="A400" i="29"/>
  <c r="A399" i="29"/>
  <c r="A398" i="29"/>
  <c r="A397" i="29"/>
  <c r="A396" i="29"/>
  <c r="A395" i="29"/>
  <c r="A394" i="29"/>
  <c r="A393" i="29"/>
  <c r="A392" i="29"/>
  <c r="A391" i="29"/>
  <c r="A390" i="29"/>
  <c r="A389" i="29"/>
  <c r="A388" i="29"/>
  <c r="A387" i="29"/>
  <c r="A386" i="29"/>
  <c r="A385" i="29"/>
  <c r="A384" i="29"/>
  <c r="A383" i="29"/>
  <c r="A382" i="29"/>
  <c r="A381" i="29"/>
  <c r="A380" i="29"/>
  <c r="A379" i="29"/>
  <c r="A378" i="29"/>
  <c r="A377" i="29"/>
  <c r="A376" i="29"/>
  <c r="A375" i="29"/>
  <c r="A374" i="29"/>
  <c r="A373" i="29"/>
  <c r="A372" i="29"/>
  <c r="A371" i="29"/>
  <c r="A370" i="29"/>
  <c r="A369" i="29"/>
  <c r="A368" i="29"/>
  <c r="A367" i="29"/>
  <c r="A366" i="29"/>
  <c r="A365" i="29"/>
  <c r="A364" i="29"/>
  <c r="A363" i="29"/>
  <c r="A362" i="29"/>
  <c r="A361" i="29"/>
  <c r="A360" i="29"/>
  <c r="A359" i="29"/>
  <c r="A358" i="29"/>
  <c r="A357" i="29"/>
  <c r="A356" i="29"/>
  <c r="A355" i="29"/>
  <c r="A354" i="29"/>
  <c r="A353" i="29"/>
  <c r="A352" i="29"/>
  <c r="A351" i="29"/>
  <c r="A350" i="29"/>
  <c r="A349" i="29"/>
  <c r="A348" i="29"/>
  <c r="A347" i="29"/>
  <c r="A346" i="29"/>
  <c r="A345" i="29"/>
  <c r="A344" i="29"/>
  <c r="A343" i="29"/>
  <c r="A342" i="29"/>
  <c r="A341" i="29"/>
  <c r="A340" i="29"/>
  <c r="A339" i="29"/>
  <c r="A338" i="29"/>
  <c r="A337" i="29"/>
  <c r="A336" i="29"/>
  <c r="A335" i="29"/>
  <c r="A334" i="29"/>
  <c r="A333" i="29"/>
  <c r="A332" i="29"/>
  <c r="A331" i="29"/>
  <c r="A330" i="29"/>
  <c r="A329" i="29"/>
  <c r="A328" i="29"/>
  <c r="A327" i="29"/>
  <c r="A326" i="29"/>
  <c r="A325" i="29"/>
  <c r="A324" i="29"/>
  <c r="A323" i="29"/>
  <c r="A322" i="29"/>
  <c r="A321" i="29"/>
  <c r="A320" i="29"/>
  <c r="A319" i="29"/>
  <c r="A318" i="29"/>
  <c r="A317" i="29"/>
  <c r="A316" i="29"/>
  <c r="A315" i="29"/>
  <c r="A314" i="29"/>
  <c r="A313" i="29"/>
  <c r="A312" i="29"/>
  <c r="A311" i="29"/>
  <c r="A310" i="29"/>
  <c r="A309" i="29"/>
  <c r="A308" i="29"/>
  <c r="A307" i="29"/>
  <c r="A306" i="29"/>
  <c r="A305" i="29"/>
  <c r="A304" i="29"/>
  <c r="A303" i="29"/>
  <c r="A302" i="29"/>
  <c r="A301" i="29"/>
  <c r="A300" i="29"/>
  <c r="A299" i="29"/>
  <c r="A298" i="29"/>
  <c r="A297" i="29"/>
  <c r="A296" i="29"/>
  <c r="A295" i="29"/>
  <c r="A294" i="29"/>
  <c r="A293" i="29"/>
  <c r="A292" i="29"/>
  <c r="A291" i="29"/>
  <c r="A290" i="29"/>
  <c r="A289" i="29"/>
  <c r="A288" i="29"/>
  <c r="A287" i="29"/>
  <c r="A286" i="29"/>
  <c r="A285" i="29"/>
  <c r="A284" i="29"/>
  <c r="A283" i="29"/>
  <c r="A282" i="29"/>
  <c r="A281" i="29"/>
  <c r="A280" i="29"/>
  <c r="A279" i="29"/>
  <c r="A278" i="29"/>
  <c r="A277" i="29"/>
  <c r="A276" i="29"/>
  <c r="A275" i="29"/>
  <c r="A274" i="29"/>
  <c r="A273" i="29"/>
  <c r="A272" i="29"/>
  <c r="A271" i="29"/>
  <c r="A270" i="29"/>
  <c r="A269" i="29"/>
  <c r="A268" i="29"/>
  <c r="A267" i="29"/>
  <c r="A266" i="29"/>
  <c r="A265" i="29"/>
  <c r="A264" i="29"/>
  <c r="A263" i="29"/>
  <c r="A262" i="29"/>
  <c r="A261" i="29"/>
  <c r="A260" i="29"/>
  <c r="A259" i="29"/>
  <c r="A258" i="29"/>
  <c r="A257" i="29"/>
  <c r="A256" i="29"/>
  <c r="A255" i="29"/>
  <c r="A254" i="29"/>
  <c r="A253" i="29"/>
  <c r="A252" i="29"/>
  <c r="A251" i="29"/>
  <c r="A250" i="29"/>
  <c r="A249" i="29"/>
  <c r="A248" i="29"/>
  <c r="A247" i="29"/>
  <c r="A246" i="29"/>
  <c r="A245" i="29"/>
  <c r="A244" i="29"/>
  <c r="A243" i="29"/>
  <c r="A242" i="29"/>
  <c r="A241" i="29"/>
  <c r="A240" i="29"/>
  <c r="A239" i="29"/>
  <c r="A238" i="29"/>
  <c r="A237" i="29"/>
  <c r="A236" i="29"/>
  <c r="A235" i="29"/>
  <c r="A234" i="29"/>
  <c r="A233" i="29"/>
  <c r="A232" i="29"/>
  <c r="A231" i="29"/>
  <c r="A230" i="29"/>
  <c r="A229" i="29"/>
  <c r="A228" i="29"/>
  <c r="A227" i="29"/>
  <c r="A226" i="29"/>
  <c r="A225" i="29"/>
  <c r="A224" i="29"/>
  <c r="A223" i="29"/>
  <c r="A222" i="29"/>
  <c r="A221" i="29"/>
  <c r="A220" i="29"/>
  <c r="A219" i="29"/>
  <c r="A218" i="29"/>
  <c r="A217" i="29"/>
  <c r="A216" i="29"/>
  <c r="A215" i="29"/>
  <c r="A214" i="29"/>
  <c r="A213" i="29"/>
  <c r="A212" i="29"/>
  <c r="A211" i="29"/>
  <c r="A210" i="29"/>
  <c r="A209" i="29"/>
  <c r="A208" i="29"/>
  <c r="A207" i="29"/>
  <c r="A206" i="29"/>
  <c r="A205" i="29"/>
  <c r="A204" i="29"/>
  <c r="A203" i="29"/>
  <c r="A202" i="29"/>
  <c r="A201" i="29"/>
  <c r="A200" i="29"/>
  <c r="A199" i="29"/>
  <c r="A198" i="29"/>
  <c r="A197" i="29"/>
  <c r="A196" i="29"/>
  <c r="A195" i="29"/>
  <c r="A194" i="29"/>
  <c r="A193" i="29"/>
  <c r="A192" i="29"/>
  <c r="A191" i="29"/>
  <c r="A190" i="29"/>
  <c r="A189" i="29"/>
  <c r="A188" i="29"/>
  <c r="A187" i="29"/>
  <c r="A186" i="29"/>
  <c r="A185" i="29"/>
  <c r="A184" i="29"/>
  <c r="A183" i="29"/>
  <c r="A182" i="29"/>
  <c r="A181" i="29"/>
  <c r="A180" i="29"/>
  <c r="A179" i="29"/>
  <c r="A178" i="29"/>
  <c r="A177" i="29"/>
  <c r="A176" i="29"/>
  <c r="A175" i="29"/>
  <c r="A174" i="29"/>
  <c r="A173" i="29"/>
  <c r="A172" i="29"/>
  <c r="A171" i="29"/>
  <c r="A170" i="29"/>
  <c r="A169" i="29"/>
  <c r="A168" i="29"/>
  <c r="A167" i="29"/>
  <c r="A166" i="29"/>
  <c r="A165" i="29"/>
  <c r="A164" i="29"/>
  <c r="A163" i="29"/>
  <c r="A162" i="29"/>
  <c r="A161" i="29"/>
  <c r="A160" i="29"/>
  <c r="A159" i="29"/>
  <c r="A158" i="29"/>
  <c r="A157" i="29"/>
  <c r="A156" i="29"/>
  <c r="A155" i="29"/>
  <c r="A154" i="29"/>
  <c r="A153" i="29"/>
  <c r="A152" i="29"/>
  <c r="A151" i="29"/>
  <c r="A150" i="29"/>
  <c r="A149" i="29"/>
  <c r="A148" i="29"/>
  <c r="A147" i="29"/>
  <c r="A146" i="29"/>
  <c r="A145" i="29"/>
  <c r="A144" i="29"/>
  <c r="A143" i="29"/>
  <c r="A142" i="29"/>
  <c r="A141" i="29"/>
  <c r="A140" i="29"/>
  <c r="A139" i="29"/>
  <c r="A138" i="29"/>
  <c r="A137" i="29"/>
  <c r="A136" i="29"/>
  <c r="A135" i="29"/>
  <c r="A134" i="29"/>
  <c r="A133" i="29"/>
  <c r="A132" i="29"/>
  <c r="A131" i="29"/>
  <c r="A130" i="29"/>
  <c r="A129" i="29"/>
  <c r="A128" i="29"/>
  <c r="A127" i="29"/>
  <c r="A126" i="29"/>
  <c r="A125" i="29"/>
  <c r="A124" i="29"/>
  <c r="A123" i="29"/>
  <c r="A122" i="29"/>
  <c r="A121" i="29"/>
  <c r="A120" i="29"/>
  <c r="A119" i="29"/>
  <c r="A118" i="29"/>
  <c r="A117" i="29"/>
  <c r="A116" i="29"/>
  <c r="A115" i="29"/>
  <c r="A114" i="29"/>
  <c r="A113" i="29"/>
  <c r="A112" i="29"/>
  <c r="A111" i="29"/>
  <c r="A110" i="29"/>
  <c r="A109" i="29"/>
  <c r="A108" i="29"/>
  <c r="A107" i="29"/>
  <c r="A106" i="29"/>
  <c r="A105" i="29"/>
  <c r="A104" i="29"/>
  <c r="A103" i="29"/>
  <c r="A102" i="29"/>
  <c r="A101" i="29"/>
  <c r="A100" i="29"/>
  <c r="A99" i="29"/>
  <c r="A98" i="29"/>
  <c r="A97" i="29"/>
  <c r="A96" i="29"/>
  <c r="A95" i="29"/>
  <c r="A94" i="29"/>
  <c r="A93" i="29"/>
  <c r="A92" i="29"/>
  <c r="A91" i="29"/>
  <c r="A90" i="29"/>
  <c r="A89" i="29"/>
  <c r="A88" i="29"/>
  <c r="A87" i="29"/>
  <c r="A86" i="29"/>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L58" i="29"/>
  <c r="K58" i="29"/>
  <c r="G58" i="29"/>
  <c r="D58" i="29"/>
  <c r="A58" i="29"/>
  <c r="J19" i="29"/>
  <c r="D19" i="29"/>
  <c r="J18" i="29"/>
  <c r="D18" i="29"/>
  <c r="J17" i="29"/>
  <c r="D17" i="29"/>
  <c r="G7" i="29"/>
  <c r="G6" i="29"/>
  <c r="B4" i="29"/>
  <c r="E3" i="29"/>
  <c r="B3" i="29"/>
  <c r="F1" i="29"/>
  <c r="A779" i="28"/>
  <c r="A778" i="28"/>
  <c r="A777" i="28"/>
  <c r="A776" i="28"/>
  <c r="A775" i="28"/>
  <c r="A774" i="28"/>
  <c r="A773" i="28"/>
  <c r="A772" i="28"/>
  <c r="A771" i="28"/>
  <c r="A770" i="28"/>
  <c r="A769" i="28"/>
  <c r="A768" i="28"/>
  <c r="A767" i="28"/>
  <c r="A766" i="28"/>
  <c r="A765" i="28"/>
  <c r="A764" i="28"/>
  <c r="A763" i="28"/>
  <c r="A762" i="28"/>
  <c r="A761" i="28"/>
  <c r="A760" i="28"/>
  <c r="A759" i="28"/>
  <c r="A758" i="28"/>
  <c r="A757" i="28"/>
  <c r="A756" i="28"/>
  <c r="A755" i="28"/>
  <c r="A754" i="28"/>
  <c r="A753" i="28"/>
  <c r="A752" i="28"/>
  <c r="A751" i="28"/>
  <c r="A750" i="28"/>
  <c r="A749" i="28"/>
  <c r="A748" i="28"/>
  <c r="A747" i="28"/>
  <c r="A746" i="28"/>
  <c r="A745" i="28"/>
  <c r="A744" i="28"/>
  <c r="A743" i="28"/>
  <c r="A742" i="28"/>
  <c r="A741" i="28"/>
  <c r="A740" i="28"/>
  <c r="A739" i="28"/>
  <c r="A738" i="28"/>
  <c r="A737" i="28"/>
  <c r="A736" i="28"/>
  <c r="A735" i="28"/>
  <c r="A734" i="28"/>
  <c r="A733" i="28"/>
  <c r="A732" i="28"/>
  <c r="A731" i="28"/>
  <c r="A730" i="28"/>
  <c r="A729" i="28"/>
  <c r="A728" i="28"/>
  <c r="A727" i="28"/>
  <c r="A726" i="28"/>
  <c r="A725" i="28"/>
  <c r="A724" i="28"/>
  <c r="A723" i="28"/>
  <c r="A722" i="28"/>
  <c r="A721" i="28"/>
  <c r="A720" i="28"/>
  <c r="A719" i="28"/>
  <c r="A718" i="28"/>
  <c r="A717" i="28"/>
  <c r="A716" i="28"/>
  <c r="A715" i="28"/>
  <c r="A714" i="28"/>
  <c r="A713" i="28"/>
  <c r="A712" i="28"/>
  <c r="A711" i="28"/>
  <c r="A710" i="28"/>
  <c r="A709" i="28"/>
  <c r="A708" i="28"/>
  <c r="A707" i="28"/>
  <c r="A706" i="28"/>
  <c r="A705" i="28"/>
  <c r="A704" i="28"/>
  <c r="A703" i="28"/>
  <c r="A702" i="28"/>
  <c r="A701" i="28"/>
  <c r="A700" i="28"/>
  <c r="A699" i="28"/>
  <c r="A698" i="28"/>
  <c r="A697" i="28"/>
  <c r="A696" i="28"/>
  <c r="A695" i="28"/>
  <c r="A694" i="28"/>
  <c r="A693" i="28"/>
  <c r="A692" i="28"/>
  <c r="A691" i="28"/>
  <c r="A690" i="28"/>
  <c r="A689" i="28"/>
  <c r="A688" i="28"/>
  <c r="A687" i="28"/>
  <c r="A686" i="28"/>
  <c r="A685" i="28"/>
  <c r="A684" i="28"/>
  <c r="A683" i="28"/>
  <c r="A682" i="28"/>
  <c r="A681" i="28"/>
  <c r="A680" i="28"/>
  <c r="A679" i="28"/>
  <c r="A678" i="28"/>
  <c r="A677" i="28"/>
  <c r="A676" i="28"/>
  <c r="A675" i="28"/>
  <c r="A674" i="28"/>
  <c r="A673" i="28"/>
  <c r="A672" i="28"/>
  <c r="A671" i="28"/>
  <c r="A670" i="28"/>
  <c r="A669" i="28"/>
  <c r="A668" i="28"/>
  <c r="A667" i="28"/>
  <c r="A666" i="28"/>
  <c r="A665" i="28"/>
  <c r="A664" i="28"/>
  <c r="A663" i="28"/>
  <c r="A662" i="28"/>
  <c r="A661" i="28"/>
  <c r="A660" i="28"/>
  <c r="A659" i="28"/>
  <c r="A658" i="28"/>
  <c r="A657" i="28"/>
  <c r="A656" i="28"/>
  <c r="A655" i="28"/>
  <c r="A654" i="28"/>
  <c r="A653" i="28"/>
  <c r="A652" i="28"/>
  <c r="A651" i="28"/>
  <c r="A650" i="28"/>
  <c r="A649" i="28"/>
  <c r="A648" i="28"/>
  <c r="A647" i="28"/>
  <c r="A646" i="28"/>
  <c r="A645" i="28"/>
  <c r="A644" i="28"/>
  <c r="A643" i="28"/>
  <c r="A642" i="28"/>
  <c r="A641" i="28"/>
  <c r="A640" i="28"/>
  <c r="A639" i="28"/>
  <c r="A638" i="28"/>
  <c r="A637" i="28"/>
  <c r="A636" i="28"/>
  <c r="A635" i="28"/>
  <c r="A634" i="28"/>
  <c r="A633" i="28"/>
  <c r="A632" i="28"/>
  <c r="A631" i="28"/>
  <c r="A630" i="28"/>
  <c r="A629" i="28"/>
  <c r="A628" i="28"/>
  <c r="A627" i="28"/>
  <c r="A626" i="28"/>
  <c r="A625" i="28"/>
  <c r="A624" i="28"/>
  <c r="A623" i="28"/>
  <c r="A622" i="28"/>
  <c r="A621" i="28"/>
  <c r="A620" i="28"/>
  <c r="A619" i="28"/>
  <c r="A618" i="28"/>
  <c r="A617" i="28"/>
  <c r="A616" i="28"/>
  <c r="A615" i="28"/>
  <c r="A614" i="28"/>
  <c r="A613" i="28"/>
  <c r="A612" i="28"/>
  <c r="A611" i="28"/>
  <c r="A610" i="28"/>
  <c r="A609" i="28"/>
  <c r="A608" i="28"/>
  <c r="A607" i="28"/>
  <c r="A606" i="28"/>
  <c r="A605" i="28"/>
  <c r="A604" i="28"/>
  <c r="A603" i="28"/>
  <c r="A602" i="28"/>
  <c r="A601" i="28"/>
  <c r="A600" i="28"/>
  <c r="A599" i="28"/>
  <c r="A598" i="28"/>
  <c r="A597" i="28"/>
  <c r="A596" i="28"/>
  <c r="A595" i="28"/>
  <c r="A594" i="28"/>
  <c r="A593" i="28"/>
  <c r="A592" i="28"/>
  <c r="A591" i="28"/>
  <c r="A590" i="28"/>
  <c r="A589" i="28"/>
  <c r="A588" i="28"/>
  <c r="A587" i="28"/>
  <c r="A586" i="28"/>
  <c r="A585" i="28"/>
  <c r="A584" i="28"/>
  <c r="A583" i="28"/>
  <c r="A582" i="28"/>
  <c r="A581" i="28"/>
  <c r="A580" i="28"/>
  <c r="A579" i="28"/>
  <c r="A578" i="28"/>
  <c r="A577" i="28"/>
  <c r="A576" i="28"/>
  <c r="A575" i="28"/>
  <c r="A574" i="28"/>
  <c r="A573" i="28"/>
  <c r="A572" i="28"/>
  <c r="A571" i="28"/>
  <c r="A570" i="28"/>
  <c r="A569" i="28"/>
  <c r="A568" i="28"/>
  <c r="A567" i="28"/>
  <c r="A566" i="28"/>
  <c r="A565" i="28"/>
  <c r="A564" i="28"/>
  <c r="A563" i="28"/>
  <c r="A562" i="28"/>
  <c r="A561" i="28"/>
  <c r="A560" i="28"/>
  <c r="A559" i="28"/>
  <c r="A558" i="28"/>
  <c r="A557" i="28"/>
  <c r="A556" i="28"/>
  <c r="A555" i="28"/>
  <c r="A554" i="28"/>
  <c r="A553" i="28"/>
  <c r="A552" i="28"/>
  <c r="A551" i="28"/>
  <c r="A550" i="28"/>
  <c r="A549" i="28"/>
  <c r="A548" i="28"/>
  <c r="A547" i="28"/>
  <c r="A546" i="28"/>
  <c r="A545" i="28"/>
  <c r="A544" i="28"/>
  <c r="A543" i="28"/>
  <c r="A542" i="28"/>
  <c r="A541" i="28"/>
  <c r="A540" i="28"/>
  <c r="A539" i="28"/>
  <c r="A538" i="28"/>
  <c r="A537" i="28"/>
  <c r="A536" i="28"/>
  <c r="A535" i="28"/>
  <c r="A534" i="28"/>
  <c r="A533" i="28"/>
  <c r="A532" i="28"/>
  <c r="A531" i="28"/>
  <c r="A530" i="28"/>
  <c r="A529" i="28"/>
  <c r="A528" i="28"/>
  <c r="A527" i="28"/>
  <c r="A526" i="28"/>
  <c r="A525" i="28"/>
  <c r="A524" i="28"/>
  <c r="A523" i="28"/>
  <c r="A522" i="28"/>
  <c r="A521" i="28"/>
  <c r="A520" i="28"/>
  <c r="A519" i="28"/>
  <c r="A518" i="28"/>
  <c r="A517" i="28"/>
  <c r="A516" i="28"/>
  <c r="A515" i="28"/>
  <c r="A514" i="28"/>
  <c r="A513" i="28"/>
  <c r="A512" i="28"/>
  <c r="A511" i="28"/>
  <c r="A510" i="28"/>
  <c r="A509" i="28"/>
  <c r="A508" i="28"/>
  <c r="A507" i="28"/>
  <c r="A506" i="28"/>
  <c r="A505" i="28"/>
  <c r="A504" i="28"/>
  <c r="A503" i="28"/>
  <c r="A502" i="28"/>
  <c r="A501" i="28"/>
  <c r="A500" i="28"/>
  <c r="A499" i="28"/>
  <c r="A498" i="28"/>
  <c r="A497" i="28"/>
  <c r="A496" i="28"/>
  <c r="A495" i="28"/>
  <c r="A494" i="28"/>
  <c r="A493" i="28"/>
  <c r="A492" i="28"/>
  <c r="A491" i="28"/>
  <c r="A490" i="28"/>
  <c r="A489" i="28"/>
  <c r="A488" i="28"/>
  <c r="A487" i="28"/>
  <c r="A486" i="28"/>
  <c r="A485" i="28"/>
  <c r="A484" i="28"/>
  <c r="A483" i="28"/>
  <c r="A482" i="28"/>
  <c r="A481" i="28"/>
  <c r="A480" i="28"/>
  <c r="A479" i="28"/>
  <c r="A478" i="28"/>
  <c r="A477" i="28"/>
  <c r="A476" i="28"/>
  <c r="A475" i="28"/>
  <c r="A474" i="28"/>
  <c r="A473" i="28"/>
  <c r="A472" i="28"/>
  <c r="A471" i="28"/>
  <c r="A470" i="28"/>
  <c r="A469" i="28"/>
  <c r="A468" i="28"/>
  <c r="A467" i="28"/>
  <c r="A466" i="28"/>
  <c r="A465" i="28"/>
  <c r="A464" i="28"/>
  <c r="A463" i="28"/>
  <c r="A462" i="28"/>
  <c r="A461" i="28"/>
  <c r="A460" i="28"/>
  <c r="A459" i="28"/>
  <c r="A458" i="28"/>
  <c r="A457" i="28"/>
  <c r="A456" i="28"/>
  <c r="A455" i="28"/>
  <c r="A454" i="28"/>
  <c r="A453" i="28"/>
  <c r="A452" i="28"/>
  <c r="A451" i="28"/>
  <c r="A450" i="28"/>
  <c r="A449" i="28"/>
  <c r="A448" i="28"/>
  <c r="A447" i="28"/>
  <c r="A446" i="28"/>
  <c r="A445" i="28"/>
  <c r="A444" i="28"/>
  <c r="A443" i="28"/>
  <c r="A442" i="28"/>
  <c r="A441" i="28"/>
  <c r="A440" i="28"/>
  <c r="A439" i="28"/>
  <c r="A438" i="28"/>
  <c r="A437" i="28"/>
  <c r="A436" i="28"/>
  <c r="A435" i="28"/>
  <c r="A434" i="28"/>
  <c r="A433" i="28"/>
  <c r="A432" i="28"/>
  <c r="A431" i="28"/>
  <c r="A430" i="28"/>
  <c r="A429" i="28"/>
  <c r="A428" i="28"/>
  <c r="A427" i="28"/>
  <c r="A426" i="28"/>
  <c r="A425" i="28"/>
  <c r="A424" i="28"/>
  <c r="A423" i="28"/>
  <c r="A422" i="28"/>
  <c r="A421" i="28"/>
  <c r="A420" i="28"/>
  <c r="A419" i="28"/>
  <c r="A418" i="28"/>
  <c r="A417" i="28"/>
  <c r="A416" i="28"/>
  <c r="A415" i="28"/>
  <c r="A414" i="28"/>
  <c r="A413" i="28"/>
  <c r="A412" i="28"/>
  <c r="A411" i="28"/>
  <c r="A410" i="28"/>
  <c r="A409" i="28"/>
  <c r="A408" i="28"/>
  <c r="A407" i="28"/>
  <c r="A406" i="28"/>
  <c r="A405" i="28"/>
  <c r="A404" i="28"/>
  <c r="A403" i="28"/>
  <c r="A402" i="28"/>
  <c r="A401" i="28"/>
  <c r="A400" i="28"/>
  <c r="A399" i="28"/>
  <c r="A398" i="28"/>
  <c r="A397" i="28"/>
  <c r="A396" i="28"/>
  <c r="A395" i="28"/>
  <c r="A394" i="28"/>
  <c r="A393" i="28"/>
  <c r="A392" i="28"/>
  <c r="A391" i="28"/>
  <c r="A390" i="28"/>
  <c r="A389" i="28"/>
  <c r="A388" i="28"/>
  <c r="A387" i="28"/>
  <c r="A386" i="28"/>
  <c r="A385" i="28"/>
  <c r="A384" i="28"/>
  <c r="A383" i="28"/>
  <c r="A382" i="28"/>
  <c r="A381" i="28"/>
  <c r="A380" i="28"/>
  <c r="A379" i="28"/>
  <c r="A378" i="28"/>
  <c r="A377" i="28"/>
  <c r="A376" i="28"/>
  <c r="A375" i="28"/>
  <c r="A374" i="28"/>
  <c r="A373" i="28"/>
  <c r="A372" i="28"/>
  <c r="A371" i="28"/>
  <c r="A370" i="28"/>
  <c r="A369" i="28"/>
  <c r="A368" i="28"/>
  <c r="A367" i="28"/>
  <c r="A366" i="28"/>
  <c r="A365" i="28"/>
  <c r="A364" i="28"/>
  <c r="A363" i="28"/>
  <c r="A362" i="28"/>
  <c r="A361" i="28"/>
  <c r="A360" i="28"/>
  <c r="A359" i="28"/>
  <c r="A358" i="28"/>
  <c r="A357" i="28"/>
  <c r="A356" i="28"/>
  <c r="A355" i="28"/>
  <c r="A354" i="28"/>
  <c r="A353" i="28"/>
  <c r="A352" i="28"/>
  <c r="A351" i="28"/>
  <c r="A350" i="28"/>
  <c r="A349" i="28"/>
  <c r="A348" i="28"/>
  <c r="A347" i="28"/>
  <c r="A346" i="28"/>
  <c r="A345" i="28"/>
  <c r="A344" i="28"/>
  <c r="A343" i="28"/>
  <c r="A342" i="28"/>
  <c r="A341" i="28"/>
  <c r="A340" i="28"/>
  <c r="A339" i="28"/>
  <c r="A338" i="28"/>
  <c r="A337" i="28"/>
  <c r="A336" i="28"/>
  <c r="A335" i="28"/>
  <c r="A334" i="28"/>
  <c r="A333" i="28"/>
  <c r="A332" i="28"/>
  <c r="A331" i="28"/>
  <c r="A330" i="28"/>
  <c r="A329" i="28"/>
  <c r="A328" i="28"/>
  <c r="A327" i="28"/>
  <c r="A326" i="28"/>
  <c r="A325" i="28"/>
  <c r="A324" i="28"/>
  <c r="A323" i="28"/>
  <c r="A322" i="28"/>
  <c r="A321" i="28"/>
  <c r="A320" i="28"/>
  <c r="A319" i="28"/>
  <c r="A318" i="28"/>
  <c r="A317" i="28"/>
  <c r="A316" i="28"/>
  <c r="A315" i="28"/>
  <c r="A314" i="28"/>
  <c r="A313" i="28"/>
  <c r="A312" i="28"/>
  <c r="A311" i="28"/>
  <c r="A310" i="28"/>
  <c r="A309" i="28"/>
  <c r="A308" i="28"/>
  <c r="A307" i="28"/>
  <c r="A306" i="28"/>
  <c r="A305" i="28"/>
  <c r="A304" i="28"/>
  <c r="A303" i="28"/>
  <c r="A302" i="28"/>
  <c r="A301" i="28"/>
  <c r="A300" i="28"/>
  <c r="A299" i="28"/>
  <c r="A298" i="28"/>
  <c r="A297" i="28"/>
  <c r="A296" i="28"/>
  <c r="A295" i="28"/>
  <c r="A294" i="28"/>
  <c r="A293" i="28"/>
  <c r="A292" i="28"/>
  <c r="A291" i="28"/>
  <c r="A290" i="28"/>
  <c r="A289" i="28"/>
  <c r="A288" i="28"/>
  <c r="A287" i="28"/>
  <c r="A286" i="28"/>
  <c r="A285" i="28"/>
  <c r="A284" i="28"/>
  <c r="A283" i="28"/>
  <c r="A282" i="28"/>
  <c r="A281" i="28"/>
  <c r="A280" i="28"/>
  <c r="A279" i="28"/>
  <c r="A278" i="28"/>
  <c r="A277" i="28"/>
  <c r="A276" i="28"/>
  <c r="A275" i="28"/>
  <c r="A274" i="28"/>
  <c r="A273" i="28"/>
  <c r="A272" i="28"/>
  <c r="A271" i="28"/>
  <c r="A270" i="28"/>
  <c r="A269" i="28"/>
  <c r="A268" i="28"/>
  <c r="A267" i="28"/>
  <c r="A266" i="28"/>
  <c r="A265" i="28"/>
  <c r="A264" i="28"/>
  <c r="A263" i="28"/>
  <c r="A262" i="28"/>
  <c r="A261" i="28"/>
  <c r="A260" i="28"/>
  <c r="A259" i="28"/>
  <c r="A258" i="28"/>
  <c r="A257" i="28"/>
  <c r="A256" i="28"/>
  <c r="A255" i="28"/>
  <c r="A254" i="28"/>
  <c r="A253" i="28"/>
  <c r="A252" i="28"/>
  <c r="A251" i="28"/>
  <c r="A250" i="28"/>
  <c r="A249" i="28"/>
  <c r="A248" i="28"/>
  <c r="A247" i="28"/>
  <c r="A246" i="28"/>
  <c r="A245" i="28"/>
  <c r="A244" i="28"/>
  <c r="A243" i="28"/>
  <c r="A242" i="28"/>
  <c r="A241" i="28"/>
  <c r="A240" i="28"/>
  <c r="A239" i="28"/>
  <c r="A238" i="28"/>
  <c r="A237" i="28"/>
  <c r="A236" i="28"/>
  <c r="A235" i="28"/>
  <c r="A234" i="28"/>
  <c r="A233" i="28"/>
  <c r="A232" i="28"/>
  <c r="A231" i="28"/>
  <c r="A230" i="28"/>
  <c r="A229" i="28"/>
  <c r="A228" i="28"/>
  <c r="A227" i="28"/>
  <c r="A226" i="28"/>
  <c r="A225" i="28"/>
  <c r="A224" i="28"/>
  <c r="A223" i="28"/>
  <c r="A222" i="28"/>
  <c r="A221" i="28"/>
  <c r="A220" i="28"/>
  <c r="A219" i="28"/>
  <c r="A218" i="28"/>
  <c r="A217" i="28"/>
  <c r="A216" i="28"/>
  <c r="A215" i="28"/>
  <c r="A214" i="28"/>
  <c r="A213" i="28"/>
  <c r="A212" i="28"/>
  <c r="A211" i="28"/>
  <c r="A210" i="28"/>
  <c r="A209" i="28"/>
  <c r="A208" i="28"/>
  <c r="A207" i="28"/>
  <c r="A206" i="28"/>
  <c r="A205" i="28"/>
  <c r="A204" i="28"/>
  <c r="A203" i="28"/>
  <c r="A202" i="28"/>
  <c r="A201" i="28"/>
  <c r="A200" i="28"/>
  <c r="A199" i="28"/>
  <c r="A198" i="28"/>
  <c r="A197" i="28"/>
  <c r="A196" i="28"/>
  <c r="A195" i="28"/>
  <c r="A194" i="28"/>
  <c r="A193" i="28"/>
  <c r="A192" i="28"/>
  <c r="A191" i="28"/>
  <c r="A190" i="28"/>
  <c r="A189" i="28"/>
  <c r="A188" i="28"/>
  <c r="A187" i="28"/>
  <c r="A186" i="28"/>
  <c r="A185" i="28"/>
  <c r="A184" i="28"/>
  <c r="A183" i="28"/>
  <c r="A182" i="28"/>
  <c r="A181" i="28"/>
  <c r="A180" i="28"/>
  <c r="A179" i="28"/>
  <c r="A178" i="28"/>
  <c r="A177" i="28"/>
  <c r="A176" i="28"/>
  <c r="A175" i="28"/>
  <c r="A174" i="28"/>
  <c r="A173" i="28"/>
  <c r="A172" i="28"/>
  <c r="A171" i="28"/>
  <c r="A170" i="28"/>
  <c r="A169" i="28"/>
  <c r="A168" i="28"/>
  <c r="A167" i="28"/>
  <c r="A166" i="28"/>
  <c r="A165" i="28"/>
  <c r="A164" i="28"/>
  <c r="A163" i="28"/>
  <c r="A162" i="28"/>
  <c r="A161" i="28"/>
  <c r="A160" i="28"/>
  <c r="A159" i="28"/>
  <c r="A158" i="28"/>
  <c r="A157" i="28"/>
  <c r="A156" i="28"/>
  <c r="A155" i="28"/>
  <c r="A154" i="28"/>
  <c r="A153" i="28"/>
  <c r="A152" i="28"/>
  <c r="A151" i="28"/>
  <c r="A150" i="28"/>
  <c r="A149" i="28"/>
  <c r="A148" i="28"/>
  <c r="A147" i="28"/>
  <c r="A146" i="28"/>
  <c r="A145" i="28"/>
  <c r="A144" i="28"/>
  <c r="A143" i="28"/>
  <c r="A142" i="28"/>
  <c r="A141" i="28"/>
  <c r="A140" i="28"/>
  <c r="A139" i="28"/>
  <c r="A138" i="28"/>
  <c r="A137" i="28"/>
  <c r="A136" i="28"/>
  <c r="A135" i="28"/>
  <c r="A134" i="28"/>
  <c r="A133" i="28"/>
  <c r="A132" i="28"/>
  <c r="A131" i="28"/>
  <c r="A130" i="28"/>
  <c r="A129" i="28"/>
  <c r="A128" i="28"/>
  <c r="A127" i="28"/>
  <c r="A126" i="28"/>
  <c r="A125" i="28"/>
  <c r="A124" i="28"/>
  <c r="A123" i="28"/>
  <c r="A122" i="28"/>
  <c r="A121" i="28"/>
  <c r="A120" i="28"/>
  <c r="A119" i="28"/>
  <c r="A118" i="28"/>
  <c r="A117" i="28"/>
  <c r="A116" i="28"/>
  <c r="A115" i="28"/>
  <c r="A114" i="28"/>
  <c r="A113" i="28"/>
  <c r="A112" i="28"/>
  <c r="A111" i="28"/>
  <c r="A110" i="28"/>
  <c r="A109" i="28"/>
  <c r="A108" i="28"/>
  <c r="A107" i="28"/>
  <c r="A106" i="28"/>
  <c r="A105" i="28"/>
  <c r="A104" i="28"/>
  <c r="A103" i="28"/>
  <c r="A102" i="28"/>
  <c r="A101" i="28"/>
  <c r="A100" i="28"/>
  <c r="A99" i="28"/>
  <c r="A98" i="28"/>
  <c r="A97" i="28"/>
  <c r="A96" i="28"/>
  <c r="A95" i="28"/>
  <c r="A94" i="28"/>
  <c r="A93" i="28"/>
  <c r="A92" i="28"/>
  <c r="A91" i="28"/>
  <c r="A90" i="28"/>
  <c r="A89" i="28"/>
  <c r="A88" i="28"/>
  <c r="A87" i="28"/>
  <c r="A86" i="28"/>
  <c r="A85" i="28"/>
  <c r="A84" i="28"/>
  <c r="A83" i="28"/>
  <c r="A82" i="28"/>
  <c r="A81" i="28"/>
  <c r="A80" i="28"/>
  <c r="A79" i="28"/>
  <c r="A78" i="28"/>
  <c r="A77" i="28"/>
  <c r="A76" i="28"/>
  <c r="A75" i="28"/>
  <c r="A74" i="28"/>
  <c r="A73" i="28"/>
  <c r="A72" i="28"/>
  <c r="A71" i="28"/>
  <c r="A70" i="28"/>
  <c r="A69" i="28"/>
  <c r="A68" i="28"/>
  <c r="A67" i="28"/>
  <c r="A66" i="28"/>
  <c r="A65" i="28"/>
  <c r="A64" i="28"/>
  <c r="A63" i="28"/>
  <c r="A62" i="28"/>
  <c r="A61" i="28"/>
  <c r="A60" i="28"/>
  <c r="G59" i="28"/>
  <c r="E59" i="28"/>
  <c r="A59" i="28"/>
  <c r="G20" i="28"/>
  <c r="F20" i="28"/>
  <c r="E20" i="28"/>
  <c r="D20" i="28"/>
  <c r="C20" i="28"/>
  <c r="B20" i="28"/>
  <c r="G14" i="28"/>
  <c r="G18" i="28" s="1"/>
  <c r="G19" i="28" s="1"/>
  <c r="G21" i="28" s="1"/>
  <c r="F14" i="28"/>
  <c r="F18" i="28" s="1"/>
  <c r="F19" i="28" s="1"/>
  <c r="F21" i="28" s="1"/>
  <c r="E14" i="28"/>
  <c r="E18" i="28" s="1"/>
  <c r="E19" i="28" s="1"/>
  <c r="E21" i="28" s="1"/>
  <c r="D14" i="28"/>
  <c r="D18" i="28" s="1"/>
  <c r="D19" i="28" s="1"/>
  <c r="D21" i="28" s="1"/>
  <c r="C14" i="28"/>
  <c r="C18" i="28" s="1"/>
  <c r="C19" i="28" s="1"/>
  <c r="C21" i="28" s="1"/>
  <c r="B14" i="28"/>
  <c r="B18" i="28" s="1"/>
  <c r="B19" i="28" s="1"/>
  <c r="B21" i="28" s="1"/>
  <c r="G13" i="28"/>
  <c r="G22" i="28" s="1"/>
  <c r="F13" i="28"/>
  <c r="F22" i="28" s="1"/>
  <c r="E13" i="28"/>
  <c r="D13" i="28"/>
  <c r="D22" i="28" s="1"/>
  <c r="C13" i="28"/>
  <c r="C22" i="28" s="1"/>
  <c r="B13" i="28"/>
  <c r="E8" i="28"/>
  <c r="B8" i="28"/>
  <c r="B6" i="28"/>
  <c r="E5" i="28"/>
  <c r="B5" i="28"/>
  <c r="F1" i="28"/>
  <c r="A802" i="27"/>
  <c r="A801" i="27"/>
  <c r="A800" i="27"/>
  <c r="A799" i="27"/>
  <c r="A798" i="27"/>
  <c r="A797" i="27"/>
  <c r="A796" i="27"/>
  <c r="A795" i="27"/>
  <c r="A794" i="27"/>
  <c r="A793" i="27"/>
  <c r="A792" i="27"/>
  <c r="A791" i="27"/>
  <c r="A790" i="27"/>
  <c r="A789" i="27"/>
  <c r="A788" i="27"/>
  <c r="A787" i="27"/>
  <c r="A786" i="27"/>
  <c r="A785" i="27"/>
  <c r="A784" i="27"/>
  <c r="A783" i="27"/>
  <c r="A782" i="27"/>
  <c r="A781" i="27"/>
  <c r="A780" i="27"/>
  <c r="A779" i="27"/>
  <c r="A778" i="27"/>
  <c r="A777" i="27"/>
  <c r="A776" i="27"/>
  <c r="A775" i="27"/>
  <c r="A774" i="27"/>
  <c r="A773" i="27"/>
  <c r="A772" i="27"/>
  <c r="A771" i="27"/>
  <c r="A770" i="27"/>
  <c r="A769" i="27"/>
  <c r="A768" i="27"/>
  <c r="A767" i="27"/>
  <c r="A766" i="27"/>
  <c r="A765" i="27"/>
  <c r="A764" i="27"/>
  <c r="A763" i="27"/>
  <c r="A762" i="27"/>
  <c r="A761" i="27"/>
  <c r="A760" i="27"/>
  <c r="A759" i="27"/>
  <c r="A758" i="27"/>
  <c r="A757" i="27"/>
  <c r="A756" i="27"/>
  <c r="A755" i="27"/>
  <c r="A754" i="27"/>
  <c r="A753" i="27"/>
  <c r="A752" i="27"/>
  <c r="A751" i="27"/>
  <c r="A750" i="27"/>
  <c r="A749" i="27"/>
  <c r="A748" i="27"/>
  <c r="A747" i="27"/>
  <c r="A746" i="27"/>
  <c r="A745" i="27"/>
  <c r="A744" i="27"/>
  <c r="A743" i="27"/>
  <c r="A742" i="27"/>
  <c r="A741" i="27"/>
  <c r="A740" i="27"/>
  <c r="A739" i="27"/>
  <c r="A738" i="27"/>
  <c r="A737" i="27"/>
  <c r="A736" i="27"/>
  <c r="A735" i="27"/>
  <c r="A734" i="27"/>
  <c r="A733" i="27"/>
  <c r="A732" i="27"/>
  <c r="A731" i="27"/>
  <c r="A730" i="27"/>
  <c r="A729" i="27"/>
  <c r="A728" i="27"/>
  <c r="A727" i="27"/>
  <c r="A726" i="27"/>
  <c r="A725" i="27"/>
  <c r="A724" i="27"/>
  <c r="A723" i="27"/>
  <c r="A722" i="27"/>
  <c r="A721" i="27"/>
  <c r="A720" i="27"/>
  <c r="A719" i="27"/>
  <c r="A718" i="27"/>
  <c r="A717" i="27"/>
  <c r="A716" i="27"/>
  <c r="A715" i="27"/>
  <c r="A714" i="27"/>
  <c r="A713" i="27"/>
  <c r="A712" i="27"/>
  <c r="A711" i="27"/>
  <c r="A710" i="27"/>
  <c r="A709" i="27"/>
  <c r="A708" i="27"/>
  <c r="A707" i="27"/>
  <c r="A706" i="27"/>
  <c r="A705" i="27"/>
  <c r="A704" i="27"/>
  <c r="A703" i="27"/>
  <c r="A702" i="27"/>
  <c r="A701" i="27"/>
  <c r="A700" i="27"/>
  <c r="A699" i="27"/>
  <c r="A698" i="27"/>
  <c r="A697" i="27"/>
  <c r="A696" i="27"/>
  <c r="A695" i="27"/>
  <c r="A694" i="27"/>
  <c r="A693" i="27"/>
  <c r="A692" i="27"/>
  <c r="A691" i="27"/>
  <c r="A690" i="27"/>
  <c r="A689" i="27"/>
  <c r="A688" i="27"/>
  <c r="A687" i="27"/>
  <c r="A686" i="27"/>
  <c r="A685" i="27"/>
  <c r="A684" i="27"/>
  <c r="A683" i="27"/>
  <c r="A682" i="27"/>
  <c r="A681" i="27"/>
  <c r="A680" i="27"/>
  <c r="A679" i="27"/>
  <c r="A678" i="27"/>
  <c r="A677" i="27"/>
  <c r="A676" i="27"/>
  <c r="A675" i="27"/>
  <c r="A674" i="27"/>
  <c r="A673" i="27"/>
  <c r="A672" i="27"/>
  <c r="A671" i="27"/>
  <c r="A670" i="27"/>
  <c r="A669" i="27"/>
  <c r="A668" i="27"/>
  <c r="A667" i="27"/>
  <c r="A666" i="27"/>
  <c r="A665" i="27"/>
  <c r="A664" i="27"/>
  <c r="A663" i="27"/>
  <c r="A662" i="27"/>
  <c r="A661" i="27"/>
  <c r="A660" i="27"/>
  <c r="A659" i="27"/>
  <c r="A658" i="27"/>
  <c r="A657" i="27"/>
  <c r="A656" i="27"/>
  <c r="A655" i="27"/>
  <c r="A654" i="27"/>
  <c r="A653" i="27"/>
  <c r="A652" i="27"/>
  <c r="A651" i="27"/>
  <c r="A650" i="27"/>
  <c r="A649" i="27"/>
  <c r="A648" i="27"/>
  <c r="A647" i="27"/>
  <c r="A646" i="27"/>
  <c r="A645" i="27"/>
  <c r="A644" i="27"/>
  <c r="A643" i="27"/>
  <c r="A642" i="27"/>
  <c r="A641" i="27"/>
  <c r="A640" i="27"/>
  <c r="A639" i="27"/>
  <c r="A638" i="27"/>
  <c r="A637" i="27"/>
  <c r="A636" i="27"/>
  <c r="A635" i="27"/>
  <c r="A634" i="27"/>
  <c r="A633" i="27"/>
  <c r="A632" i="27"/>
  <c r="A631" i="27"/>
  <c r="A630" i="27"/>
  <c r="A629" i="27"/>
  <c r="A628" i="27"/>
  <c r="A627" i="27"/>
  <c r="A626" i="27"/>
  <c r="A625" i="27"/>
  <c r="A624" i="27"/>
  <c r="A623" i="27"/>
  <c r="A622" i="27"/>
  <c r="A621" i="27"/>
  <c r="A620" i="27"/>
  <c r="A619" i="27"/>
  <c r="A618" i="27"/>
  <c r="A617" i="27"/>
  <c r="A616" i="27"/>
  <c r="A615" i="27"/>
  <c r="A614" i="27"/>
  <c r="A613" i="27"/>
  <c r="A612" i="27"/>
  <c r="A611" i="27"/>
  <c r="A610" i="27"/>
  <c r="A609" i="27"/>
  <c r="A608" i="27"/>
  <c r="A607" i="27"/>
  <c r="A606" i="27"/>
  <c r="A605" i="27"/>
  <c r="A604" i="27"/>
  <c r="A603" i="27"/>
  <c r="A602" i="27"/>
  <c r="A601" i="27"/>
  <c r="A600" i="27"/>
  <c r="A599" i="27"/>
  <c r="A598" i="27"/>
  <c r="A597" i="27"/>
  <c r="A596" i="27"/>
  <c r="A595" i="27"/>
  <c r="A594" i="27"/>
  <c r="A593" i="27"/>
  <c r="A592" i="27"/>
  <c r="A591" i="27"/>
  <c r="A590" i="27"/>
  <c r="A589" i="27"/>
  <c r="A588" i="27"/>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30" i="27"/>
  <c r="A529" i="27"/>
  <c r="A528" i="27"/>
  <c r="A527"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A467" i="27"/>
  <c r="A466" i="27"/>
  <c r="A465" i="27"/>
  <c r="A464" i="27"/>
  <c r="A463" i="27"/>
  <c r="A462" i="27"/>
  <c r="A461" i="27"/>
  <c r="A460" i="27"/>
  <c r="A459" i="27"/>
  <c r="A458" i="27"/>
  <c r="A457" i="27"/>
  <c r="A456" i="27"/>
  <c r="A455" i="27"/>
  <c r="A454" i="27"/>
  <c r="A453" i="27"/>
  <c r="A452" i="27"/>
  <c r="A451" i="27"/>
  <c r="A450" i="27"/>
  <c r="A449" i="27"/>
  <c r="A448" i="27"/>
  <c r="A447" i="27"/>
  <c r="A446" i="27"/>
  <c r="A445" i="27"/>
  <c r="A444" i="27"/>
  <c r="A443" i="27"/>
  <c r="A442" i="27"/>
  <c r="A441" i="27"/>
  <c r="A440" i="27"/>
  <c r="A439" i="27"/>
  <c r="A438" i="27"/>
  <c r="A437" i="27"/>
  <c r="A436" i="27"/>
  <c r="A435" i="27"/>
  <c r="A434" i="27"/>
  <c r="A433" i="27"/>
  <c r="A432" i="27"/>
  <c r="A431" i="27"/>
  <c r="A430" i="27"/>
  <c r="A429" i="27"/>
  <c r="A428" i="27"/>
  <c r="A427" i="27"/>
  <c r="A426" i="27"/>
  <c r="A425" i="27"/>
  <c r="A424" i="27"/>
  <c r="A423" i="27"/>
  <c r="A422" i="27"/>
  <c r="A421" i="27"/>
  <c r="A420" i="27"/>
  <c r="A419" i="27"/>
  <c r="A418" i="27"/>
  <c r="A417" i="27"/>
  <c r="A416" i="27"/>
  <c r="A415" i="27"/>
  <c r="A414" i="27"/>
  <c r="A413" i="27"/>
  <c r="A412" i="27"/>
  <c r="A411" i="27"/>
  <c r="A410" i="27"/>
  <c r="A409" i="27"/>
  <c r="A408" i="27"/>
  <c r="A407" i="27"/>
  <c r="A406" i="27"/>
  <c r="A405" i="27"/>
  <c r="A404" i="27"/>
  <c r="A403" i="27"/>
  <c r="A402" i="27"/>
  <c r="A401" i="27"/>
  <c r="A400" i="27"/>
  <c r="A399" i="27"/>
  <c r="A398" i="27"/>
  <c r="A397" i="27"/>
  <c r="A396" i="27"/>
  <c r="A395" i="27"/>
  <c r="A394" i="27"/>
  <c r="A393" i="27"/>
  <c r="A392" i="27"/>
  <c r="A391" i="27"/>
  <c r="A390" i="27"/>
  <c r="A389" i="27"/>
  <c r="A388" i="27"/>
  <c r="A387" i="27"/>
  <c r="A386" i="27"/>
  <c r="A385" i="27"/>
  <c r="A384" i="27"/>
  <c r="A383" i="27"/>
  <c r="A382" i="27"/>
  <c r="A381" i="27"/>
  <c r="A380" i="27"/>
  <c r="A379" i="27"/>
  <c r="A378" i="27"/>
  <c r="A377" i="27"/>
  <c r="A376" i="27"/>
  <c r="A375" i="27"/>
  <c r="A374" i="27"/>
  <c r="A373" i="27"/>
  <c r="A372" i="27"/>
  <c r="A371" i="27"/>
  <c r="A370" i="27"/>
  <c r="A369" i="27"/>
  <c r="A368" i="27"/>
  <c r="A367" i="27"/>
  <c r="A366" i="27"/>
  <c r="A365" i="27"/>
  <c r="A364" i="27"/>
  <c r="A363" i="27"/>
  <c r="A362" i="27"/>
  <c r="A361" i="27"/>
  <c r="A360" i="27"/>
  <c r="A359" i="27"/>
  <c r="A358" i="27"/>
  <c r="A357" i="27"/>
  <c r="A356" i="27"/>
  <c r="A355" i="27"/>
  <c r="A354" i="27"/>
  <c r="A353" i="27"/>
  <c r="A352" i="27"/>
  <c r="A351" i="27"/>
  <c r="A350" i="27"/>
  <c r="A349" i="27"/>
  <c r="A348" i="27"/>
  <c r="A347" i="27"/>
  <c r="A346" i="27"/>
  <c r="A345" i="27"/>
  <c r="A344" i="27"/>
  <c r="A343" i="27"/>
  <c r="A342" i="27"/>
  <c r="A341" i="27"/>
  <c r="A340" i="27"/>
  <c r="A339" i="27"/>
  <c r="A338" i="27"/>
  <c r="A337" i="27"/>
  <c r="A336" i="27"/>
  <c r="A335" i="27"/>
  <c r="A334" i="27"/>
  <c r="A333" i="27"/>
  <c r="A332" i="27"/>
  <c r="A331" i="27"/>
  <c r="A330" i="27"/>
  <c r="A329" i="27"/>
  <c r="A328" i="27"/>
  <c r="A327" i="27"/>
  <c r="A326" i="27"/>
  <c r="A325" i="27"/>
  <c r="A324" i="27"/>
  <c r="A323" i="27"/>
  <c r="A322" i="27"/>
  <c r="A321" i="27"/>
  <c r="A320" i="27"/>
  <c r="A319" i="27"/>
  <c r="A318" i="27"/>
  <c r="A317" i="27"/>
  <c r="A316" i="27"/>
  <c r="A315" i="27"/>
  <c r="A314" i="27"/>
  <c r="A313" i="27"/>
  <c r="A312" i="27"/>
  <c r="A311" i="27"/>
  <c r="A310" i="27"/>
  <c r="A309" i="27"/>
  <c r="A308" i="27"/>
  <c r="A307" i="27"/>
  <c r="A306" i="27"/>
  <c r="A305" i="27"/>
  <c r="A304" i="27"/>
  <c r="A303" i="27"/>
  <c r="A302" i="27"/>
  <c r="A301" i="27"/>
  <c r="A300" i="27"/>
  <c r="A299" i="27"/>
  <c r="A298" i="27"/>
  <c r="A297" i="27"/>
  <c r="A296" i="27"/>
  <c r="A295" i="27"/>
  <c r="A294" i="27"/>
  <c r="A293" i="27"/>
  <c r="A292" i="27"/>
  <c r="A291" i="27"/>
  <c r="A290" i="27"/>
  <c r="A289" i="27"/>
  <c r="A288" i="27"/>
  <c r="A287" i="27"/>
  <c r="A286" i="27"/>
  <c r="A285" i="27"/>
  <c r="A284" i="27"/>
  <c r="A283" i="27"/>
  <c r="A282" i="27"/>
  <c r="A281" i="27"/>
  <c r="A280" i="27"/>
  <c r="A279" i="27"/>
  <c r="A278" i="27"/>
  <c r="A277" i="27"/>
  <c r="A276" i="27"/>
  <c r="A275" i="27"/>
  <c r="A274" i="27"/>
  <c r="A273" i="27"/>
  <c r="A272" i="27"/>
  <c r="A271" i="27"/>
  <c r="A270" i="27"/>
  <c r="A269" i="27"/>
  <c r="A268" i="27"/>
  <c r="A267" i="27"/>
  <c r="A266" i="27"/>
  <c r="A265" i="27"/>
  <c r="A264" i="27"/>
  <c r="A263" i="27"/>
  <c r="A262" i="27"/>
  <c r="A261" i="27"/>
  <c r="A260" i="27"/>
  <c r="A259" i="27"/>
  <c r="A258" i="27"/>
  <c r="A257" i="27"/>
  <c r="A256" i="27"/>
  <c r="A255" i="27"/>
  <c r="A254" i="27"/>
  <c r="A253" i="27"/>
  <c r="A252" i="27"/>
  <c r="A251" i="27"/>
  <c r="A250" i="27"/>
  <c r="A249" i="27"/>
  <c r="A248" i="27"/>
  <c r="A247" i="27"/>
  <c r="A246" i="27"/>
  <c r="A245" i="27"/>
  <c r="A244" i="27"/>
  <c r="A243" i="27"/>
  <c r="A242" i="27"/>
  <c r="A241" i="27"/>
  <c r="A240" i="27"/>
  <c r="A239" i="27"/>
  <c r="A238" i="27"/>
  <c r="A237" i="27"/>
  <c r="A236" i="27"/>
  <c r="A235" i="27"/>
  <c r="A234" i="27"/>
  <c r="A233" i="27"/>
  <c r="A232" i="27"/>
  <c r="A231" i="27"/>
  <c r="A230" i="27"/>
  <c r="A229" i="27"/>
  <c r="A228" i="27"/>
  <c r="A227" i="27"/>
  <c r="A226" i="27"/>
  <c r="A225" i="27"/>
  <c r="A224" i="27"/>
  <c r="A223" i="27"/>
  <c r="A222" i="27"/>
  <c r="A221" i="27"/>
  <c r="A220" i="27"/>
  <c r="A219" i="27"/>
  <c r="A218" i="27"/>
  <c r="A217" i="27"/>
  <c r="A216" i="27"/>
  <c r="A215" i="27"/>
  <c r="A214" i="27"/>
  <c r="A213" i="27"/>
  <c r="A212" i="27"/>
  <c r="A211" i="27"/>
  <c r="A210" i="27"/>
  <c r="A209" i="27"/>
  <c r="A208" i="27"/>
  <c r="A207" i="27"/>
  <c r="A206" i="27"/>
  <c r="A205" i="27"/>
  <c r="A204" i="27"/>
  <c r="A203" i="27"/>
  <c r="A202" i="27"/>
  <c r="A201" i="27"/>
  <c r="A200" i="27"/>
  <c r="A199" i="27"/>
  <c r="A198" i="27"/>
  <c r="A197" i="27"/>
  <c r="A196" i="27"/>
  <c r="A195" i="27"/>
  <c r="A194" i="27"/>
  <c r="A193" i="27"/>
  <c r="A192" i="27"/>
  <c r="A191" i="27"/>
  <c r="A190" i="27"/>
  <c r="A189" i="27"/>
  <c r="A188" i="27"/>
  <c r="A187" i="27"/>
  <c r="A186" i="27"/>
  <c r="A185" i="27"/>
  <c r="A184" i="27"/>
  <c r="A183" i="27"/>
  <c r="A182" i="27"/>
  <c r="A181" i="27"/>
  <c r="A180" i="27"/>
  <c r="A179" i="27"/>
  <c r="A178" i="27"/>
  <c r="A177" i="27"/>
  <c r="A176" i="27"/>
  <c r="A175" i="27"/>
  <c r="A174" i="27"/>
  <c r="A173" i="27"/>
  <c r="A172" i="27"/>
  <c r="A171" i="27"/>
  <c r="A170" i="27"/>
  <c r="A169" i="27"/>
  <c r="A168" i="27"/>
  <c r="A167" i="27"/>
  <c r="A166" i="27"/>
  <c r="A165" i="27"/>
  <c r="A164" i="27"/>
  <c r="A163" i="27"/>
  <c r="A162" i="27"/>
  <c r="A161" i="27"/>
  <c r="A160" i="27"/>
  <c r="A159" i="27"/>
  <c r="A158" i="27"/>
  <c r="A157" i="27"/>
  <c r="A156" i="27"/>
  <c r="A155" i="27"/>
  <c r="A154" i="27"/>
  <c r="A153" i="27"/>
  <c r="A152" i="27"/>
  <c r="A151" i="27"/>
  <c r="A150" i="27"/>
  <c r="A149" i="27"/>
  <c r="A148" i="27"/>
  <c r="A147" i="27"/>
  <c r="A146" i="27"/>
  <c r="A145" i="27"/>
  <c r="A144" i="27"/>
  <c r="A143" i="27"/>
  <c r="A142" i="27"/>
  <c r="A141" i="27"/>
  <c r="A140" i="27"/>
  <c r="A139" i="27"/>
  <c r="A138" i="27"/>
  <c r="A137" i="27"/>
  <c r="A136" i="27"/>
  <c r="A135" i="27"/>
  <c r="A134" i="27"/>
  <c r="A133" i="27"/>
  <c r="A132" i="27"/>
  <c r="A131" i="27"/>
  <c r="A130" i="27"/>
  <c r="A129" i="27"/>
  <c r="A128" i="27"/>
  <c r="A127" i="27"/>
  <c r="A126" i="27"/>
  <c r="A125" i="27"/>
  <c r="A124" i="27"/>
  <c r="A123" i="27"/>
  <c r="A122" i="27"/>
  <c r="A121" i="27"/>
  <c r="A120" i="27"/>
  <c r="A119" i="27"/>
  <c r="A118" i="27"/>
  <c r="A117" i="27"/>
  <c r="A116" i="27"/>
  <c r="A115" i="27"/>
  <c r="A114" i="27"/>
  <c r="A113" i="27"/>
  <c r="A112" i="27"/>
  <c r="A111" i="27"/>
  <c r="A110" i="27"/>
  <c r="A109" i="27"/>
  <c r="A108" i="27"/>
  <c r="A107" i="27"/>
  <c r="A106" i="27"/>
  <c r="A105" i="27"/>
  <c r="A104" i="27"/>
  <c r="A103" i="27"/>
  <c r="A102" i="27"/>
  <c r="A101" i="27"/>
  <c r="A100" i="27"/>
  <c r="A99" i="27"/>
  <c r="A98" i="27"/>
  <c r="A97" i="27"/>
  <c r="A96" i="27"/>
  <c r="A95" i="27"/>
  <c r="A94" i="27"/>
  <c r="A93" i="27"/>
  <c r="A92" i="27"/>
  <c r="A91" i="27"/>
  <c r="A90" i="27"/>
  <c r="A89" i="27"/>
  <c r="A88" i="27"/>
  <c r="A87" i="27"/>
  <c r="A86" i="27"/>
  <c r="A85" i="27"/>
  <c r="A84" i="27"/>
  <c r="E83" i="27"/>
  <c r="E84" i="27" s="1"/>
  <c r="E85" i="27" s="1"/>
  <c r="E86" i="27" s="1"/>
  <c r="E87" i="27" s="1"/>
  <c r="E88" i="27" s="1"/>
  <c r="A83" i="27"/>
  <c r="F82" i="27"/>
  <c r="A82" i="27"/>
  <c r="B34" i="27"/>
  <c r="B79" i="27" s="1"/>
  <c r="G83" i="27" s="1"/>
  <c r="G84" i="27" s="1"/>
  <c r="G85" i="27" s="1"/>
  <c r="G86" i="27" s="1"/>
  <c r="G87" i="27" s="1"/>
  <c r="G88" i="27" s="1"/>
  <c r="G89" i="27" s="1"/>
  <c r="G90" i="27" s="1"/>
  <c r="G91" i="27" s="1"/>
  <c r="G92" i="27" s="1"/>
  <c r="G93" i="27" s="1"/>
  <c r="G94" i="27" s="1"/>
  <c r="G95" i="27" s="1"/>
  <c r="G96" i="27" s="1"/>
  <c r="G97" i="27" s="1"/>
  <c r="G98" i="27" s="1"/>
  <c r="G99" i="27" s="1"/>
  <c r="G100" i="27" s="1"/>
  <c r="G101" i="27" s="1"/>
  <c r="G102" i="27" s="1"/>
  <c r="G103" i="27" s="1"/>
  <c r="G104" i="27" s="1"/>
  <c r="G105" i="27" s="1"/>
  <c r="G106" i="27" s="1"/>
  <c r="G107" i="27" s="1"/>
  <c r="G108" i="27" s="1"/>
  <c r="G109" i="27" s="1"/>
  <c r="G110" i="27" s="1"/>
  <c r="G111" i="27" s="1"/>
  <c r="G112" i="27" s="1"/>
  <c r="G113" i="27" s="1"/>
  <c r="G114" i="27" s="1"/>
  <c r="G115" i="27" s="1"/>
  <c r="G116" i="27" s="1"/>
  <c r="G117" i="27" s="1"/>
  <c r="G118" i="27" s="1"/>
  <c r="G119" i="27" s="1"/>
  <c r="G120" i="27" s="1"/>
  <c r="G121" i="27" s="1"/>
  <c r="G122" i="27" s="1"/>
  <c r="G123" i="27" s="1"/>
  <c r="G124" i="27" s="1"/>
  <c r="G125" i="27" s="1"/>
  <c r="G126" i="27" s="1"/>
  <c r="G127" i="27" s="1"/>
  <c r="G128" i="27" s="1"/>
  <c r="G129" i="27" s="1"/>
  <c r="G130" i="27" s="1"/>
  <c r="G131" i="27" s="1"/>
  <c r="G132" i="27" s="1"/>
  <c r="G133" i="27" s="1"/>
  <c r="G134" i="27" s="1"/>
  <c r="G135" i="27" s="1"/>
  <c r="G136" i="27" s="1"/>
  <c r="G137" i="27" s="1"/>
  <c r="G138" i="27" s="1"/>
  <c r="G139" i="27" s="1"/>
  <c r="G140" i="27" s="1"/>
  <c r="G141" i="27" s="1"/>
  <c r="G142" i="27" s="1"/>
  <c r="G143" i="27" s="1"/>
  <c r="G144" i="27" s="1"/>
  <c r="G145" i="27" s="1"/>
  <c r="G146" i="27" s="1"/>
  <c r="G147" i="27" s="1"/>
  <c r="G148" i="27" s="1"/>
  <c r="G149" i="27" s="1"/>
  <c r="G150" i="27" s="1"/>
  <c r="G151" i="27" s="1"/>
  <c r="G152" i="27" s="1"/>
  <c r="G153" i="27" s="1"/>
  <c r="G154" i="27" s="1"/>
  <c r="G155" i="27" s="1"/>
  <c r="G156" i="27" s="1"/>
  <c r="G157" i="27" s="1"/>
  <c r="G158" i="27" s="1"/>
  <c r="G159" i="27" s="1"/>
  <c r="G160" i="27" s="1"/>
  <c r="G161" i="27" s="1"/>
  <c r="G162" i="27" s="1"/>
  <c r="G163" i="27" s="1"/>
  <c r="G164" i="27" s="1"/>
  <c r="G165" i="27" s="1"/>
  <c r="G166" i="27" s="1"/>
  <c r="G167" i="27" s="1"/>
  <c r="G168" i="27" s="1"/>
  <c r="G169" i="27" s="1"/>
  <c r="G170" i="27" s="1"/>
  <c r="G171" i="27" s="1"/>
  <c r="G172" i="27" s="1"/>
  <c r="G173" i="27" s="1"/>
  <c r="G174" i="27" s="1"/>
  <c r="G175" i="27" s="1"/>
  <c r="G176" i="27" s="1"/>
  <c r="G177" i="27" s="1"/>
  <c r="G178" i="27" s="1"/>
  <c r="G179" i="27" s="1"/>
  <c r="G180" i="27" s="1"/>
  <c r="G181" i="27" s="1"/>
  <c r="G182" i="27" s="1"/>
  <c r="G183" i="27" s="1"/>
  <c r="G184" i="27" s="1"/>
  <c r="G185" i="27" s="1"/>
  <c r="G186" i="27" s="1"/>
  <c r="G187" i="27" s="1"/>
  <c r="G188" i="27" s="1"/>
  <c r="G189" i="27" s="1"/>
  <c r="G190" i="27" s="1"/>
  <c r="G191" i="27" s="1"/>
  <c r="G192" i="27" s="1"/>
  <c r="G193" i="27" s="1"/>
  <c r="G194" i="27" s="1"/>
  <c r="G195" i="27" s="1"/>
  <c r="G196" i="27" s="1"/>
  <c r="G197" i="27" s="1"/>
  <c r="G198" i="27" s="1"/>
  <c r="G199" i="27" s="1"/>
  <c r="G200" i="27" s="1"/>
  <c r="G201" i="27" s="1"/>
  <c r="G202" i="27" s="1"/>
  <c r="G203" i="27" s="1"/>
  <c r="G204" i="27" s="1"/>
  <c r="G205" i="27" s="1"/>
  <c r="G206" i="27" s="1"/>
  <c r="G207" i="27" s="1"/>
  <c r="G208" i="27" s="1"/>
  <c r="G209" i="27" s="1"/>
  <c r="G210" i="27" s="1"/>
  <c r="G211" i="27" s="1"/>
  <c r="G212" i="27" s="1"/>
  <c r="G213" i="27" s="1"/>
  <c r="G214" i="27" s="1"/>
  <c r="G215" i="27" s="1"/>
  <c r="G216" i="27" s="1"/>
  <c r="G217" i="27" s="1"/>
  <c r="G218" i="27" s="1"/>
  <c r="G219" i="27" s="1"/>
  <c r="G220" i="27" s="1"/>
  <c r="C9" i="27"/>
  <c r="C10" i="27" s="1"/>
  <c r="E16" i="27" s="1"/>
  <c r="E6" i="27"/>
  <c r="H5" i="27"/>
  <c r="K14" i="27" s="1"/>
  <c r="F1" i="27"/>
  <c r="D22" i="31" l="1"/>
  <c r="D21" i="31"/>
  <c r="E4" i="32"/>
  <c r="H7" i="32"/>
  <c r="D42" i="30" s="1"/>
  <c r="H6" i="32"/>
  <c r="D41" i="30" s="1"/>
  <c r="J70" i="32"/>
  <c r="J82" i="32"/>
  <c r="J100" i="32"/>
  <c r="J118" i="32"/>
  <c r="J69" i="32"/>
  <c r="J76" i="32"/>
  <c r="J94" i="32"/>
  <c r="J776" i="32"/>
  <c r="J770" i="32"/>
  <c r="J764" i="32"/>
  <c r="J758" i="32"/>
  <c r="J752" i="32"/>
  <c r="J746" i="32"/>
  <c r="J740" i="32"/>
  <c r="J734" i="32"/>
  <c r="J728" i="32"/>
  <c r="J777" i="32"/>
  <c r="J771" i="32"/>
  <c r="J765" i="32"/>
  <c r="J759" i="32"/>
  <c r="J753" i="32"/>
  <c r="J747" i="32"/>
  <c r="J741" i="32"/>
  <c r="J735" i="32"/>
  <c r="J729" i="32"/>
  <c r="J778" i="32"/>
  <c r="J772" i="32"/>
  <c r="J766" i="32"/>
  <c r="J760" i="32"/>
  <c r="J754" i="32"/>
  <c r="J748" i="32"/>
  <c r="J742" i="32"/>
  <c r="J736" i="32"/>
  <c r="J730" i="32"/>
  <c r="J773" i="32"/>
  <c r="J767" i="32"/>
  <c r="J761" i="32"/>
  <c r="J755" i="32"/>
  <c r="J749" i="32"/>
  <c r="J743" i="32"/>
  <c r="J737" i="32"/>
  <c r="J731" i="32"/>
  <c r="J725" i="32"/>
  <c r="J719" i="32"/>
  <c r="J713" i="32"/>
  <c r="J707" i="32"/>
  <c r="J701" i="32"/>
  <c r="J695" i="32"/>
  <c r="J775" i="32"/>
  <c r="J768" i="32"/>
  <c r="J757" i="32"/>
  <c r="J750" i="32"/>
  <c r="J739" i="32"/>
  <c r="J732" i="32"/>
  <c r="J726" i="32"/>
  <c r="J720" i="32"/>
  <c r="J714" i="32"/>
  <c r="J708" i="32"/>
  <c r="J702" i="32"/>
  <c r="J696" i="32"/>
  <c r="J727" i="32"/>
  <c r="J721" i="32"/>
  <c r="J715" i="32"/>
  <c r="J709" i="32"/>
  <c r="J703" i="32"/>
  <c r="J769" i="32"/>
  <c r="J762" i="32"/>
  <c r="J751" i="32"/>
  <c r="J744" i="32"/>
  <c r="J733" i="32"/>
  <c r="J722" i="32"/>
  <c r="J716" i="32"/>
  <c r="J724" i="32"/>
  <c r="J717" i="32"/>
  <c r="J688" i="32"/>
  <c r="J682" i="32"/>
  <c r="J676" i="32"/>
  <c r="J670" i="32"/>
  <c r="J774" i="32"/>
  <c r="J763" i="32"/>
  <c r="J712" i="32"/>
  <c r="J711" i="32"/>
  <c r="J710" i="32"/>
  <c r="J706" i="32"/>
  <c r="J705" i="32"/>
  <c r="J704" i="32"/>
  <c r="J698" i="32"/>
  <c r="J694" i="32"/>
  <c r="J689" i="32"/>
  <c r="J683" i="32"/>
  <c r="J677" i="32"/>
  <c r="J671" i="32"/>
  <c r="J665" i="32"/>
  <c r="J718" i="32"/>
  <c r="J697" i="32"/>
  <c r="J690" i="32"/>
  <c r="J684" i="32"/>
  <c r="J678" i="32"/>
  <c r="J672" i="32"/>
  <c r="J666" i="32"/>
  <c r="J756" i="32"/>
  <c r="J745" i="32"/>
  <c r="J700" i="32"/>
  <c r="J691" i="32"/>
  <c r="J685" i="32"/>
  <c r="J679" i="32"/>
  <c r="J673" i="32"/>
  <c r="J667" i="32"/>
  <c r="J723" i="32"/>
  <c r="J692" i="32"/>
  <c r="J686" i="32"/>
  <c r="J680" i="32"/>
  <c r="J674" i="32"/>
  <c r="J662" i="32"/>
  <c r="J656" i="32"/>
  <c r="J650" i="32"/>
  <c r="J644" i="32"/>
  <c r="J638" i="32"/>
  <c r="J632" i="32"/>
  <c r="J626" i="32"/>
  <c r="J687" i="32"/>
  <c r="J663" i="32"/>
  <c r="J657" i="32"/>
  <c r="J651" i="32"/>
  <c r="J645" i="32"/>
  <c r="J639" i="32"/>
  <c r="J633" i="32"/>
  <c r="J627" i="32"/>
  <c r="J738" i="32"/>
  <c r="J699" i="32"/>
  <c r="J668" i="32"/>
  <c r="J664" i="32"/>
  <c r="J658" i="32"/>
  <c r="J652" i="32"/>
  <c r="J646" i="32"/>
  <c r="J640" i="32"/>
  <c r="J634" i="32"/>
  <c r="J628" i="32"/>
  <c r="J693" i="32"/>
  <c r="J675" i="32"/>
  <c r="J659" i="32"/>
  <c r="J653" i="32"/>
  <c r="J647" i="32"/>
  <c r="J641" i="32"/>
  <c r="J635" i="32"/>
  <c r="J629" i="32"/>
  <c r="J623" i="32"/>
  <c r="J621" i="32"/>
  <c r="J615" i="32"/>
  <c r="J609" i="32"/>
  <c r="J603" i="32"/>
  <c r="J597" i="32"/>
  <c r="J591" i="32"/>
  <c r="J585" i="32"/>
  <c r="J579" i="32"/>
  <c r="J573" i="32"/>
  <c r="J567" i="32"/>
  <c r="J681" i="32"/>
  <c r="J661" i="32"/>
  <c r="J654" i="32"/>
  <c r="J643" i="32"/>
  <c r="J636" i="32"/>
  <c r="J625" i="32"/>
  <c r="J622" i="32"/>
  <c r="J616" i="32"/>
  <c r="J610" i="32"/>
  <c r="J604" i="32"/>
  <c r="J598" i="32"/>
  <c r="J592" i="32"/>
  <c r="J586" i="32"/>
  <c r="J580" i="32"/>
  <c r="J574" i="32"/>
  <c r="J568" i="32"/>
  <c r="J562" i="32"/>
  <c r="J556" i="32"/>
  <c r="J550" i="32"/>
  <c r="J544" i="32"/>
  <c r="J669" i="32"/>
  <c r="J617" i="32"/>
  <c r="J611" i="32"/>
  <c r="J605" i="32"/>
  <c r="J599" i="32"/>
  <c r="J593" i="32"/>
  <c r="J587" i="32"/>
  <c r="J581" i="32"/>
  <c r="J575" i="32"/>
  <c r="J569" i="32"/>
  <c r="J563" i="32"/>
  <c r="J557" i="32"/>
  <c r="J551" i="32"/>
  <c r="J545" i="32"/>
  <c r="J655" i="32"/>
  <c r="J648" i="32"/>
  <c r="J637" i="32"/>
  <c r="J630" i="32"/>
  <c r="J618" i="32"/>
  <c r="J612" i="32"/>
  <c r="J606" i="32"/>
  <c r="J619" i="32"/>
  <c r="J608" i="32"/>
  <c r="J602" i="32"/>
  <c r="J601" i="32"/>
  <c r="J600" i="32"/>
  <c r="J596" i="32"/>
  <c r="J595" i="32"/>
  <c r="J594" i="32"/>
  <c r="J590" i="32"/>
  <c r="J589" i="32"/>
  <c r="J588" i="32"/>
  <c r="J584" i="32"/>
  <c r="J583" i="32"/>
  <c r="J582" i="32"/>
  <c r="J578" i="32"/>
  <c r="J577" i="32"/>
  <c r="J576" i="32"/>
  <c r="J572" i="32"/>
  <c r="J571" i="32"/>
  <c r="J570" i="32"/>
  <c r="J566" i="32"/>
  <c r="J565" i="32"/>
  <c r="J564" i="32"/>
  <c r="J546" i="32"/>
  <c r="J539" i="32"/>
  <c r="J533" i="32"/>
  <c r="J527" i="32"/>
  <c r="J521" i="32"/>
  <c r="J515" i="32"/>
  <c r="J509" i="32"/>
  <c r="J503" i="32"/>
  <c r="J497" i="32"/>
  <c r="J649" i="32"/>
  <c r="J560" i="32"/>
  <c r="J553" i="32"/>
  <c r="J549" i="32"/>
  <c r="J542" i="32"/>
  <c r="J534" i="32"/>
  <c r="J528" i="32"/>
  <c r="J522" i="32"/>
  <c r="J516" i="32"/>
  <c r="J510" i="32"/>
  <c r="J504" i="32"/>
  <c r="J498" i="32"/>
  <c r="J492" i="32"/>
  <c r="J620" i="32"/>
  <c r="J613" i="32"/>
  <c r="J552" i="32"/>
  <c r="J535" i="32"/>
  <c r="J529" i="32"/>
  <c r="J523" i="32"/>
  <c r="J517" i="32"/>
  <c r="J511" i="32"/>
  <c r="J505" i="32"/>
  <c r="J499" i="32"/>
  <c r="J493" i="32"/>
  <c r="J487" i="32"/>
  <c r="J642" i="32"/>
  <c r="J631" i="32"/>
  <c r="J559" i="32"/>
  <c r="J555" i="32"/>
  <c r="J548" i="32"/>
  <c r="J541" i="32"/>
  <c r="J536" i="32"/>
  <c r="J530" i="32"/>
  <c r="J524" i="32"/>
  <c r="J518" i="32"/>
  <c r="J512" i="32"/>
  <c r="J506" i="32"/>
  <c r="J500" i="32"/>
  <c r="J494" i="32"/>
  <c r="J488" i="32"/>
  <c r="J660" i="32"/>
  <c r="J614" i="32"/>
  <c r="J607" i="32"/>
  <c r="J624" i="32"/>
  <c r="J561" i="32"/>
  <c r="J486" i="32"/>
  <c r="J476" i="32"/>
  <c r="J470" i="32"/>
  <c r="J464" i="32"/>
  <c r="J458" i="32"/>
  <c r="J452" i="32"/>
  <c r="J446" i="32"/>
  <c r="J440" i="32"/>
  <c r="J434" i="32"/>
  <c r="J428" i="32"/>
  <c r="J422" i="32"/>
  <c r="J416" i="32"/>
  <c r="J410" i="32"/>
  <c r="J540" i="32"/>
  <c r="J537" i="32"/>
  <c r="J526" i="32"/>
  <c r="J519" i="32"/>
  <c r="J508" i="32"/>
  <c r="J501" i="32"/>
  <c r="J482" i="32"/>
  <c r="J477" i="32"/>
  <c r="J471" i="32"/>
  <c r="J465" i="32"/>
  <c r="J459" i="32"/>
  <c r="J453" i="32"/>
  <c r="J447" i="32"/>
  <c r="J441" i="32"/>
  <c r="J435" i="32"/>
  <c r="J429" i="32"/>
  <c r="J491" i="32"/>
  <c r="J490" i="32"/>
  <c r="J489" i="32"/>
  <c r="J485" i="32"/>
  <c r="J478" i="32"/>
  <c r="J472" i="32"/>
  <c r="J466" i="32"/>
  <c r="J460" i="32"/>
  <c r="J454" i="32"/>
  <c r="J448" i="32"/>
  <c r="J442" i="32"/>
  <c r="J436" i="32"/>
  <c r="J430" i="32"/>
  <c r="J424" i="32"/>
  <c r="J558" i="32"/>
  <c r="J547" i="32"/>
  <c r="J538" i="32"/>
  <c r="J531" i="32"/>
  <c r="J520" i="32"/>
  <c r="J513" i="32"/>
  <c r="J502" i="32"/>
  <c r="J495" i="32"/>
  <c r="J554" i="32"/>
  <c r="J543" i="32"/>
  <c r="J532" i="32"/>
  <c r="J507" i="32"/>
  <c r="J496" i="32"/>
  <c r="J419" i="32"/>
  <c r="J417" i="32"/>
  <c r="J406" i="32"/>
  <c r="J400" i="32"/>
  <c r="J394" i="32"/>
  <c r="J388" i="32"/>
  <c r="J382" i="32"/>
  <c r="J376" i="32"/>
  <c r="J370" i="32"/>
  <c r="J525" i="32"/>
  <c r="J483" i="32"/>
  <c r="J480" i="32"/>
  <c r="J479" i="32"/>
  <c r="J475" i="32"/>
  <c r="J474" i="32"/>
  <c r="J473" i="32"/>
  <c r="J469" i="32"/>
  <c r="J468" i="32"/>
  <c r="J467" i="32"/>
  <c r="J463" i="32"/>
  <c r="J462" i="32"/>
  <c r="J461" i="32"/>
  <c r="J457" i="32"/>
  <c r="J456" i="32"/>
  <c r="J455" i="32"/>
  <c r="J451" i="32"/>
  <c r="J450" i="32"/>
  <c r="J449" i="32"/>
  <c r="J445" i="32"/>
  <c r="J444" i="32"/>
  <c r="J443" i="32"/>
  <c r="J439" i="32"/>
  <c r="J438" i="32"/>
  <c r="J437" i="32"/>
  <c r="J433" i="32"/>
  <c r="J432" i="32"/>
  <c r="J431" i="32"/>
  <c r="J427" i="32"/>
  <c r="J426" i="32"/>
  <c r="J425" i="32"/>
  <c r="J415" i="32"/>
  <c r="J407" i="32"/>
  <c r="J401" i="32"/>
  <c r="J395" i="32"/>
  <c r="J389" i="32"/>
  <c r="J383" i="32"/>
  <c r="J377" i="32"/>
  <c r="J371" i="32"/>
  <c r="J365" i="32"/>
  <c r="J481" i="32"/>
  <c r="J420" i="32"/>
  <c r="J413" i="32"/>
  <c r="J411" i="32"/>
  <c r="J408" i="32"/>
  <c r="J402" i="32"/>
  <c r="J396" i="32"/>
  <c r="J390" i="32"/>
  <c r="J384" i="32"/>
  <c r="J378" i="32"/>
  <c r="J372" i="32"/>
  <c r="J366" i="32"/>
  <c r="J418" i="32"/>
  <c r="J409" i="32"/>
  <c r="J403" i="32"/>
  <c r="J397" i="32"/>
  <c r="J391" i="32"/>
  <c r="J385" i="32"/>
  <c r="J379" i="32"/>
  <c r="J373" i="32"/>
  <c r="J367" i="32"/>
  <c r="J484" i="32"/>
  <c r="J423" i="32"/>
  <c r="J399" i="32"/>
  <c r="J392" i="32"/>
  <c r="J381" i="32"/>
  <c r="J374" i="32"/>
  <c r="J354" i="32"/>
  <c r="J348" i="32"/>
  <c r="J342" i="32"/>
  <c r="J336" i="32"/>
  <c r="J330" i="32"/>
  <c r="J324" i="32"/>
  <c r="J318" i="32"/>
  <c r="J312" i="32"/>
  <c r="J306" i="32"/>
  <c r="J300" i="32"/>
  <c r="J294" i="32"/>
  <c r="J288" i="32"/>
  <c r="J282" i="32"/>
  <c r="J276" i="32"/>
  <c r="J270" i="32"/>
  <c r="J264" i="32"/>
  <c r="J362" i="32"/>
  <c r="J360" i="32"/>
  <c r="J355" i="32"/>
  <c r="J349" i="32"/>
  <c r="J343" i="32"/>
  <c r="J337" i="32"/>
  <c r="J331" i="32"/>
  <c r="J325" i="32"/>
  <c r="J319" i="32"/>
  <c r="J313" i="32"/>
  <c r="J307" i="32"/>
  <c r="J301" i="32"/>
  <c r="J295" i="32"/>
  <c r="J289" i="32"/>
  <c r="J283" i="32"/>
  <c r="J277" i="32"/>
  <c r="J271" i="32"/>
  <c r="J265" i="32"/>
  <c r="J514" i="32"/>
  <c r="J421" i="32"/>
  <c r="J404" i="32"/>
  <c r="J393" i="32"/>
  <c r="J386" i="32"/>
  <c r="J375" i="32"/>
  <c r="J368" i="32"/>
  <c r="J364" i="32"/>
  <c r="J356" i="32"/>
  <c r="J350" i="32"/>
  <c r="J344" i="32"/>
  <c r="J338" i="32"/>
  <c r="J332" i="32"/>
  <c r="J326" i="32"/>
  <c r="J320" i="32"/>
  <c r="J314" i="32"/>
  <c r="J308" i="32"/>
  <c r="J302" i="32"/>
  <c r="J296" i="32"/>
  <c r="J290" i="32"/>
  <c r="J284" i="32"/>
  <c r="J278" i="32"/>
  <c r="J414" i="32"/>
  <c r="J363" i="32"/>
  <c r="J357" i="32"/>
  <c r="J351" i="32"/>
  <c r="J345" i="32"/>
  <c r="J339" i="32"/>
  <c r="J333" i="32"/>
  <c r="J327" i="32"/>
  <c r="J321" i="32"/>
  <c r="J315" i="32"/>
  <c r="J309" i="32"/>
  <c r="J303" i="32"/>
  <c r="J297" i="32"/>
  <c r="J291" i="32"/>
  <c r="J285" i="32"/>
  <c r="J279" i="32"/>
  <c r="J273" i="32"/>
  <c r="J405" i="32"/>
  <c r="J398" i="32"/>
  <c r="J387" i="32"/>
  <c r="J380" i="32"/>
  <c r="J369" i="32"/>
  <c r="J361" i="32"/>
  <c r="J358" i="32"/>
  <c r="J352" i="32"/>
  <c r="J346" i="32"/>
  <c r="J412" i="32"/>
  <c r="J359" i="32"/>
  <c r="J353" i="32"/>
  <c r="J347" i="32"/>
  <c r="J341" i="32"/>
  <c r="J334" i="32"/>
  <c r="J323" i="32"/>
  <c r="J316" i="32"/>
  <c r="J305" i="32"/>
  <c r="J298" i="32"/>
  <c r="J287" i="32"/>
  <c r="J280" i="32"/>
  <c r="J267" i="32"/>
  <c r="J263" i="32"/>
  <c r="J257" i="32"/>
  <c r="J251" i="32"/>
  <c r="J245" i="32"/>
  <c r="J239" i="32"/>
  <c r="J233" i="32"/>
  <c r="J227" i="32"/>
  <c r="J221" i="32"/>
  <c r="J215" i="32"/>
  <c r="J209" i="32"/>
  <c r="J203" i="32"/>
  <c r="J197" i="32"/>
  <c r="J191" i="32"/>
  <c r="J185" i="32"/>
  <c r="J179" i="32"/>
  <c r="J173" i="32"/>
  <c r="J167" i="32"/>
  <c r="J161" i="32"/>
  <c r="J155" i="32"/>
  <c r="J266" i="32"/>
  <c r="J258" i="32"/>
  <c r="J252" i="32"/>
  <c r="J246" i="32"/>
  <c r="J240" i="32"/>
  <c r="J234" i="32"/>
  <c r="J228" i="32"/>
  <c r="J222" i="32"/>
  <c r="J216" i="32"/>
  <c r="J210" i="32"/>
  <c r="J204" i="32"/>
  <c r="J198" i="32"/>
  <c r="J192" i="32"/>
  <c r="J186" i="32"/>
  <c r="J180" i="32"/>
  <c r="J174" i="32"/>
  <c r="J168" i="32"/>
  <c r="J162" i="32"/>
  <c r="J156" i="32"/>
  <c r="J335" i="32"/>
  <c r="J328" i="32"/>
  <c r="J317" i="32"/>
  <c r="J310" i="32"/>
  <c r="J299" i="32"/>
  <c r="J292" i="32"/>
  <c r="J281" i="32"/>
  <c r="J269" i="32"/>
  <c r="J259" i="32"/>
  <c r="J253" i="32"/>
  <c r="J247" i="32"/>
  <c r="J241" i="32"/>
  <c r="J235" i="32"/>
  <c r="J229" i="32"/>
  <c r="J223" i="32"/>
  <c r="J217" i="32"/>
  <c r="J211" i="32"/>
  <c r="J205" i="32"/>
  <c r="J199" i="32"/>
  <c r="J193" i="32"/>
  <c r="J187" i="32"/>
  <c r="J181" i="32"/>
  <c r="J175" i="32"/>
  <c r="J169" i="32"/>
  <c r="J163" i="32"/>
  <c r="J157" i="32"/>
  <c r="J151" i="32"/>
  <c r="J260" i="32"/>
  <c r="J254" i="32"/>
  <c r="J248" i="32"/>
  <c r="J242" i="32"/>
  <c r="J236" i="32"/>
  <c r="J230" i="32"/>
  <c r="J224" i="32"/>
  <c r="J218" i="32"/>
  <c r="J212" i="32"/>
  <c r="J206" i="32"/>
  <c r="J200" i="32"/>
  <c r="J194" i="32"/>
  <c r="J188" i="32"/>
  <c r="J182" i="32"/>
  <c r="J176" i="32"/>
  <c r="J170" i="32"/>
  <c r="J164" i="32"/>
  <c r="J158" i="32"/>
  <c r="J152" i="32"/>
  <c r="J340" i="32"/>
  <c r="J329" i="32"/>
  <c r="J322" i="32"/>
  <c r="J311" i="32"/>
  <c r="J304" i="32"/>
  <c r="J293" i="32"/>
  <c r="J286" i="32"/>
  <c r="J268" i="32"/>
  <c r="J261" i="32"/>
  <c r="J255" i="32"/>
  <c r="J249" i="32"/>
  <c r="J243" i="32"/>
  <c r="J275" i="32"/>
  <c r="J274" i="32"/>
  <c r="J272" i="32"/>
  <c r="J262" i="32"/>
  <c r="J256" i="32"/>
  <c r="J250" i="32"/>
  <c r="J244" i="32"/>
  <c r="J232" i="32"/>
  <c r="J225" i="32"/>
  <c r="J214" i="32"/>
  <c r="J207" i="32"/>
  <c r="J196" i="32"/>
  <c r="J189" i="32"/>
  <c r="J178" i="32"/>
  <c r="J171" i="32"/>
  <c r="J160" i="32"/>
  <c r="J153" i="32"/>
  <c r="J149" i="32"/>
  <c r="J143" i="32"/>
  <c r="J137" i="32"/>
  <c r="J131" i="32"/>
  <c r="J125" i="32"/>
  <c r="J119" i="32"/>
  <c r="J113" i="32"/>
  <c r="J107" i="32"/>
  <c r="J101" i="32"/>
  <c r="J95" i="32"/>
  <c r="J89" i="32"/>
  <c r="J83" i="32"/>
  <c r="J77" i="32"/>
  <c r="J71" i="32"/>
  <c r="J65" i="32"/>
  <c r="J59" i="32"/>
  <c r="J150" i="32"/>
  <c r="J144" i="32"/>
  <c r="J138" i="32"/>
  <c r="J132" i="32"/>
  <c r="J126" i="32"/>
  <c r="J120" i="32"/>
  <c r="J114" i="32"/>
  <c r="J108" i="32"/>
  <c r="J102" i="32"/>
  <c r="J96" i="32"/>
  <c r="J90" i="32"/>
  <c r="J84" i="32"/>
  <c r="J78" i="32"/>
  <c r="J72" i="32"/>
  <c r="J66" i="32"/>
  <c r="J60" i="32"/>
  <c r="I59" i="32"/>
  <c r="I60" i="32" s="1"/>
  <c r="I61" i="32" s="1"/>
  <c r="I62" i="32" s="1"/>
  <c r="I63" i="32" s="1"/>
  <c r="I64" i="32" s="1"/>
  <c r="I65" i="32" s="1"/>
  <c r="I66" i="32" s="1"/>
  <c r="I67" i="32" s="1"/>
  <c r="I68" i="32" s="1"/>
  <c r="I69" i="32" s="1"/>
  <c r="I70" i="32" s="1"/>
  <c r="I71" i="32" s="1"/>
  <c r="I72" i="32" s="1"/>
  <c r="I73" i="32" s="1"/>
  <c r="I74" i="32" s="1"/>
  <c r="I75" i="32" s="1"/>
  <c r="I76" i="32" s="1"/>
  <c r="I77" i="32" s="1"/>
  <c r="I78" i="32" s="1"/>
  <c r="I79" i="32" s="1"/>
  <c r="I80" i="32" s="1"/>
  <c r="I81" i="32" s="1"/>
  <c r="I82" i="32" s="1"/>
  <c r="I83" i="32" s="1"/>
  <c r="I84" i="32" s="1"/>
  <c r="I85" i="32" s="1"/>
  <c r="I86" i="32" s="1"/>
  <c r="I87" i="32" s="1"/>
  <c r="I88" i="32" s="1"/>
  <c r="I89" i="32" s="1"/>
  <c r="I90" i="32" s="1"/>
  <c r="I91" i="32" s="1"/>
  <c r="I92" i="32" s="1"/>
  <c r="I93" i="32" s="1"/>
  <c r="I94" i="32" s="1"/>
  <c r="I95" i="32" s="1"/>
  <c r="I96" i="32" s="1"/>
  <c r="I97" i="32" s="1"/>
  <c r="I98" i="32" s="1"/>
  <c r="I99" i="32" s="1"/>
  <c r="I100" i="32" s="1"/>
  <c r="I101" i="32" s="1"/>
  <c r="I102" i="32" s="1"/>
  <c r="I103" i="32" s="1"/>
  <c r="I104" i="32" s="1"/>
  <c r="I105" i="32" s="1"/>
  <c r="I106" i="32" s="1"/>
  <c r="I107" i="32" s="1"/>
  <c r="I108" i="32" s="1"/>
  <c r="I109" i="32" s="1"/>
  <c r="I110" i="32" s="1"/>
  <c r="I111" i="32" s="1"/>
  <c r="I112" i="32" s="1"/>
  <c r="I113" i="32" s="1"/>
  <c r="I114" i="32" s="1"/>
  <c r="I115" i="32" s="1"/>
  <c r="I116" i="32" s="1"/>
  <c r="I117" i="32" s="1"/>
  <c r="I118" i="32" s="1"/>
  <c r="I119" i="32" s="1"/>
  <c r="I120" i="32" s="1"/>
  <c r="I121" i="32" s="1"/>
  <c r="I122" i="32" s="1"/>
  <c r="I123" i="32" s="1"/>
  <c r="I124" i="32" s="1"/>
  <c r="I125" i="32" s="1"/>
  <c r="I126" i="32" s="1"/>
  <c r="I127" i="32" s="1"/>
  <c r="I128" i="32" s="1"/>
  <c r="I129" i="32" s="1"/>
  <c r="I130" i="32" s="1"/>
  <c r="I131" i="32" s="1"/>
  <c r="I132" i="32" s="1"/>
  <c r="I133" i="32" s="1"/>
  <c r="I134" i="32" s="1"/>
  <c r="I135" i="32" s="1"/>
  <c r="I136" i="32" s="1"/>
  <c r="I137" i="32" s="1"/>
  <c r="I138" i="32" s="1"/>
  <c r="I139" i="32" s="1"/>
  <c r="I140" i="32" s="1"/>
  <c r="I141" i="32" s="1"/>
  <c r="I142" i="32" s="1"/>
  <c r="I143" i="32" s="1"/>
  <c r="I144" i="32" s="1"/>
  <c r="I145" i="32" s="1"/>
  <c r="I146" i="32" s="1"/>
  <c r="I147" i="32" s="1"/>
  <c r="I148" i="32" s="1"/>
  <c r="I149" i="32" s="1"/>
  <c r="I150" i="32" s="1"/>
  <c r="I151" i="32" s="1"/>
  <c r="I152" i="32" s="1"/>
  <c r="I153" i="32" s="1"/>
  <c r="I154" i="32" s="1"/>
  <c r="I155" i="32" s="1"/>
  <c r="I156" i="32" s="1"/>
  <c r="I157" i="32" s="1"/>
  <c r="I158" i="32" s="1"/>
  <c r="I159" i="32" s="1"/>
  <c r="I160" i="32" s="1"/>
  <c r="I161" i="32" s="1"/>
  <c r="I162" i="32" s="1"/>
  <c r="I163" i="32" s="1"/>
  <c r="I164" i="32" s="1"/>
  <c r="I165" i="32" s="1"/>
  <c r="I166" i="32" s="1"/>
  <c r="I167" i="32" s="1"/>
  <c r="I168" i="32" s="1"/>
  <c r="I169" i="32" s="1"/>
  <c r="I170" i="32" s="1"/>
  <c r="I171" i="32" s="1"/>
  <c r="I172" i="32" s="1"/>
  <c r="I173" i="32" s="1"/>
  <c r="I174" i="32" s="1"/>
  <c r="I175" i="32" s="1"/>
  <c r="I176" i="32" s="1"/>
  <c r="I177" i="32" s="1"/>
  <c r="I178" i="32" s="1"/>
  <c r="I179" i="32" s="1"/>
  <c r="I180" i="32" s="1"/>
  <c r="I181" i="32" s="1"/>
  <c r="I182" i="32" s="1"/>
  <c r="I183" i="32" s="1"/>
  <c r="I184" i="32" s="1"/>
  <c r="I185" i="32" s="1"/>
  <c r="I186" i="32" s="1"/>
  <c r="I187" i="32" s="1"/>
  <c r="I188" i="32" s="1"/>
  <c r="I189" i="32" s="1"/>
  <c r="I190" i="32" s="1"/>
  <c r="I191" i="32" s="1"/>
  <c r="I192" i="32" s="1"/>
  <c r="I193" i="32" s="1"/>
  <c r="I194" i="32" s="1"/>
  <c r="I195" i="32" s="1"/>
  <c r="I196" i="32" s="1"/>
  <c r="I197" i="32" s="1"/>
  <c r="I198" i="32" s="1"/>
  <c r="I199" i="32" s="1"/>
  <c r="I200" i="32" s="1"/>
  <c r="I201" i="32" s="1"/>
  <c r="I202" i="32" s="1"/>
  <c r="I203" i="32" s="1"/>
  <c r="I204" i="32" s="1"/>
  <c r="I205" i="32" s="1"/>
  <c r="I206" i="32" s="1"/>
  <c r="I207" i="32" s="1"/>
  <c r="I208" i="32" s="1"/>
  <c r="I209" i="32" s="1"/>
  <c r="I210" i="32" s="1"/>
  <c r="I211" i="32" s="1"/>
  <c r="I212" i="32" s="1"/>
  <c r="I213" i="32" s="1"/>
  <c r="I214" i="32" s="1"/>
  <c r="I215" i="32" s="1"/>
  <c r="I216" i="32" s="1"/>
  <c r="I217" i="32" s="1"/>
  <c r="I218" i="32" s="1"/>
  <c r="I219" i="32" s="1"/>
  <c r="I220" i="32" s="1"/>
  <c r="I221" i="32" s="1"/>
  <c r="I222" i="32" s="1"/>
  <c r="I223" i="32" s="1"/>
  <c r="I224" i="32" s="1"/>
  <c r="I225" i="32" s="1"/>
  <c r="I226" i="32" s="1"/>
  <c r="I227" i="32" s="1"/>
  <c r="I228" i="32" s="1"/>
  <c r="I229" i="32" s="1"/>
  <c r="I230" i="32" s="1"/>
  <c r="I231" i="32" s="1"/>
  <c r="I232" i="32" s="1"/>
  <c r="I233" i="32" s="1"/>
  <c r="I234" i="32" s="1"/>
  <c r="I235" i="32" s="1"/>
  <c r="I236" i="32" s="1"/>
  <c r="I237" i="32" s="1"/>
  <c r="I238" i="32" s="1"/>
  <c r="I239" i="32" s="1"/>
  <c r="I240" i="32" s="1"/>
  <c r="I241" i="32" s="1"/>
  <c r="I242" i="32" s="1"/>
  <c r="I243" i="32" s="1"/>
  <c r="I244" i="32" s="1"/>
  <c r="I245" i="32" s="1"/>
  <c r="I246" i="32" s="1"/>
  <c r="I247" i="32" s="1"/>
  <c r="I248" i="32" s="1"/>
  <c r="I249" i="32" s="1"/>
  <c r="I250" i="32" s="1"/>
  <c r="I251" i="32" s="1"/>
  <c r="I252" i="32" s="1"/>
  <c r="I253" i="32" s="1"/>
  <c r="I254" i="32" s="1"/>
  <c r="I255" i="32" s="1"/>
  <c r="I256" i="32" s="1"/>
  <c r="I257" i="32" s="1"/>
  <c r="I258" i="32" s="1"/>
  <c r="I259" i="32" s="1"/>
  <c r="I260" i="32" s="1"/>
  <c r="I261" i="32" s="1"/>
  <c r="I262" i="32" s="1"/>
  <c r="I263" i="32" s="1"/>
  <c r="I264" i="32" s="1"/>
  <c r="I265" i="32" s="1"/>
  <c r="I266" i="32" s="1"/>
  <c r="I267" i="32" s="1"/>
  <c r="I268" i="32" s="1"/>
  <c r="I269" i="32" s="1"/>
  <c r="I270" i="32" s="1"/>
  <c r="I271" i="32" s="1"/>
  <c r="I272" i="32" s="1"/>
  <c r="I273" i="32" s="1"/>
  <c r="I274" i="32" s="1"/>
  <c r="I275" i="32" s="1"/>
  <c r="I276" i="32" s="1"/>
  <c r="I277" i="32" s="1"/>
  <c r="I278" i="32" s="1"/>
  <c r="I279" i="32" s="1"/>
  <c r="I280" i="32" s="1"/>
  <c r="I281" i="32" s="1"/>
  <c r="I282" i="32" s="1"/>
  <c r="I283" i="32" s="1"/>
  <c r="I284" i="32" s="1"/>
  <c r="I285" i="32" s="1"/>
  <c r="I286" i="32" s="1"/>
  <c r="I287" i="32" s="1"/>
  <c r="I288" i="32" s="1"/>
  <c r="I289" i="32" s="1"/>
  <c r="I290" i="32" s="1"/>
  <c r="I291" i="32" s="1"/>
  <c r="I292" i="32" s="1"/>
  <c r="I293" i="32" s="1"/>
  <c r="I294" i="32" s="1"/>
  <c r="I295" i="32" s="1"/>
  <c r="I296" i="32" s="1"/>
  <c r="I297" i="32" s="1"/>
  <c r="I298" i="32" s="1"/>
  <c r="I299" i="32" s="1"/>
  <c r="I300" i="32" s="1"/>
  <c r="I301" i="32" s="1"/>
  <c r="I302" i="32" s="1"/>
  <c r="I303" i="32" s="1"/>
  <c r="I304" i="32" s="1"/>
  <c r="I305" i="32" s="1"/>
  <c r="I306" i="32" s="1"/>
  <c r="I307" i="32" s="1"/>
  <c r="I308" i="32" s="1"/>
  <c r="I309" i="32" s="1"/>
  <c r="I310" i="32" s="1"/>
  <c r="I311" i="32" s="1"/>
  <c r="I312" i="32" s="1"/>
  <c r="I313" i="32" s="1"/>
  <c r="I314" i="32" s="1"/>
  <c r="I315" i="32" s="1"/>
  <c r="I316" i="32" s="1"/>
  <c r="I317" i="32" s="1"/>
  <c r="I318" i="32" s="1"/>
  <c r="I319" i="32" s="1"/>
  <c r="I320" i="32" s="1"/>
  <c r="I321" i="32" s="1"/>
  <c r="I322" i="32" s="1"/>
  <c r="I323" i="32" s="1"/>
  <c r="I324" i="32" s="1"/>
  <c r="I325" i="32" s="1"/>
  <c r="I326" i="32" s="1"/>
  <c r="I327" i="32" s="1"/>
  <c r="I328" i="32" s="1"/>
  <c r="I329" i="32" s="1"/>
  <c r="I330" i="32" s="1"/>
  <c r="I331" i="32" s="1"/>
  <c r="I332" i="32" s="1"/>
  <c r="I333" i="32" s="1"/>
  <c r="I334" i="32" s="1"/>
  <c r="I335" i="32" s="1"/>
  <c r="I336" i="32" s="1"/>
  <c r="I337" i="32" s="1"/>
  <c r="I338" i="32" s="1"/>
  <c r="I339" i="32" s="1"/>
  <c r="I340" i="32" s="1"/>
  <c r="I341" i="32" s="1"/>
  <c r="I342" i="32" s="1"/>
  <c r="I343" i="32" s="1"/>
  <c r="I344" i="32" s="1"/>
  <c r="I345" i="32" s="1"/>
  <c r="I346" i="32" s="1"/>
  <c r="I347" i="32" s="1"/>
  <c r="I348" i="32" s="1"/>
  <c r="I349" i="32" s="1"/>
  <c r="I350" i="32" s="1"/>
  <c r="I351" i="32" s="1"/>
  <c r="I352" i="32" s="1"/>
  <c r="I353" i="32" s="1"/>
  <c r="I354" i="32" s="1"/>
  <c r="I355" i="32" s="1"/>
  <c r="I356" i="32" s="1"/>
  <c r="I357" i="32" s="1"/>
  <c r="I358" i="32" s="1"/>
  <c r="I359" i="32" s="1"/>
  <c r="I360" i="32" s="1"/>
  <c r="I361" i="32" s="1"/>
  <c r="I362" i="32" s="1"/>
  <c r="I363" i="32" s="1"/>
  <c r="I364" i="32" s="1"/>
  <c r="I365" i="32" s="1"/>
  <c r="I366" i="32" s="1"/>
  <c r="I367" i="32" s="1"/>
  <c r="I368" i="32" s="1"/>
  <c r="I369" i="32" s="1"/>
  <c r="I370" i="32" s="1"/>
  <c r="I371" i="32" s="1"/>
  <c r="I372" i="32" s="1"/>
  <c r="I373" i="32" s="1"/>
  <c r="I374" i="32" s="1"/>
  <c r="I375" i="32" s="1"/>
  <c r="I376" i="32" s="1"/>
  <c r="I377" i="32" s="1"/>
  <c r="I378" i="32" s="1"/>
  <c r="I379" i="32" s="1"/>
  <c r="I380" i="32" s="1"/>
  <c r="I381" i="32" s="1"/>
  <c r="I382" i="32" s="1"/>
  <c r="I383" i="32" s="1"/>
  <c r="I384" i="32" s="1"/>
  <c r="I385" i="32" s="1"/>
  <c r="I386" i="32" s="1"/>
  <c r="I387" i="32" s="1"/>
  <c r="I388" i="32" s="1"/>
  <c r="I389" i="32" s="1"/>
  <c r="I390" i="32" s="1"/>
  <c r="I391" i="32" s="1"/>
  <c r="I392" i="32" s="1"/>
  <c r="I393" i="32" s="1"/>
  <c r="I394" i="32" s="1"/>
  <c r="I395" i="32" s="1"/>
  <c r="I396" i="32" s="1"/>
  <c r="I397" i="32" s="1"/>
  <c r="I398" i="32" s="1"/>
  <c r="I399" i="32" s="1"/>
  <c r="I400" i="32" s="1"/>
  <c r="I401" i="32" s="1"/>
  <c r="I402" i="32" s="1"/>
  <c r="I403" i="32" s="1"/>
  <c r="I404" i="32" s="1"/>
  <c r="I405" i="32" s="1"/>
  <c r="I406" i="32" s="1"/>
  <c r="I407" i="32" s="1"/>
  <c r="I408" i="32" s="1"/>
  <c r="I409" i="32" s="1"/>
  <c r="I410" i="32" s="1"/>
  <c r="I411" i="32" s="1"/>
  <c r="I412" i="32" s="1"/>
  <c r="I413" i="32" s="1"/>
  <c r="I414" i="32" s="1"/>
  <c r="I415" i="32" s="1"/>
  <c r="I416" i="32" s="1"/>
  <c r="I417" i="32" s="1"/>
  <c r="I418" i="32" s="1"/>
  <c r="I419" i="32" s="1"/>
  <c r="I420" i="32" s="1"/>
  <c r="I421" i="32" s="1"/>
  <c r="I422" i="32" s="1"/>
  <c r="I423" i="32" s="1"/>
  <c r="I424" i="32" s="1"/>
  <c r="I425" i="32" s="1"/>
  <c r="I426" i="32" s="1"/>
  <c r="I427" i="32" s="1"/>
  <c r="I428" i="32" s="1"/>
  <c r="I429" i="32" s="1"/>
  <c r="I430" i="32" s="1"/>
  <c r="I431" i="32" s="1"/>
  <c r="I432" i="32" s="1"/>
  <c r="I433" i="32" s="1"/>
  <c r="I434" i="32" s="1"/>
  <c r="I435" i="32" s="1"/>
  <c r="I436" i="32" s="1"/>
  <c r="I437" i="32" s="1"/>
  <c r="I438" i="32" s="1"/>
  <c r="I439" i="32" s="1"/>
  <c r="I440" i="32" s="1"/>
  <c r="I441" i="32" s="1"/>
  <c r="I442" i="32" s="1"/>
  <c r="I443" i="32" s="1"/>
  <c r="I444" i="32" s="1"/>
  <c r="I445" i="32" s="1"/>
  <c r="I446" i="32" s="1"/>
  <c r="I447" i="32" s="1"/>
  <c r="I448" i="32" s="1"/>
  <c r="I449" i="32" s="1"/>
  <c r="I450" i="32" s="1"/>
  <c r="I451" i="32" s="1"/>
  <c r="I452" i="32" s="1"/>
  <c r="I453" i="32" s="1"/>
  <c r="I454" i="32" s="1"/>
  <c r="I455" i="32" s="1"/>
  <c r="I456" i="32" s="1"/>
  <c r="I457" i="32" s="1"/>
  <c r="I458" i="32" s="1"/>
  <c r="I459" i="32" s="1"/>
  <c r="I460" i="32" s="1"/>
  <c r="I461" i="32" s="1"/>
  <c r="I462" i="32" s="1"/>
  <c r="I463" i="32" s="1"/>
  <c r="I464" i="32" s="1"/>
  <c r="I465" i="32" s="1"/>
  <c r="I466" i="32" s="1"/>
  <c r="I467" i="32" s="1"/>
  <c r="I468" i="32" s="1"/>
  <c r="I469" i="32" s="1"/>
  <c r="I470" i="32" s="1"/>
  <c r="I471" i="32" s="1"/>
  <c r="I472" i="32" s="1"/>
  <c r="I473" i="32" s="1"/>
  <c r="I474" i="32" s="1"/>
  <c r="I475" i="32" s="1"/>
  <c r="I476" i="32" s="1"/>
  <c r="I477" i="32" s="1"/>
  <c r="I478" i="32" s="1"/>
  <c r="I479" i="32" s="1"/>
  <c r="I480" i="32" s="1"/>
  <c r="I481" i="32" s="1"/>
  <c r="I482" i="32" s="1"/>
  <c r="I483" i="32" s="1"/>
  <c r="I484" i="32" s="1"/>
  <c r="I485" i="32" s="1"/>
  <c r="I486" i="32" s="1"/>
  <c r="I487" i="32" s="1"/>
  <c r="I488" i="32" s="1"/>
  <c r="I489" i="32" s="1"/>
  <c r="I490" i="32" s="1"/>
  <c r="I491" i="32" s="1"/>
  <c r="I492" i="32" s="1"/>
  <c r="I493" i="32" s="1"/>
  <c r="I494" i="32" s="1"/>
  <c r="I495" i="32" s="1"/>
  <c r="I496" i="32" s="1"/>
  <c r="I497" i="32" s="1"/>
  <c r="I498" i="32" s="1"/>
  <c r="I499" i="32" s="1"/>
  <c r="I500" i="32" s="1"/>
  <c r="I501" i="32" s="1"/>
  <c r="I502" i="32" s="1"/>
  <c r="I503" i="32" s="1"/>
  <c r="I504" i="32" s="1"/>
  <c r="I505" i="32" s="1"/>
  <c r="I506" i="32" s="1"/>
  <c r="I507" i="32" s="1"/>
  <c r="I508" i="32" s="1"/>
  <c r="I509" i="32" s="1"/>
  <c r="I510" i="32" s="1"/>
  <c r="I511" i="32" s="1"/>
  <c r="I512" i="32" s="1"/>
  <c r="I513" i="32" s="1"/>
  <c r="I514" i="32" s="1"/>
  <c r="I515" i="32" s="1"/>
  <c r="I516" i="32" s="1"/>
  <c r="I517" i="32" s="1"/>
  <c r="I518" i="32" s="1"/>
  <c r="I519" i="32" s="1"/>
  <c r="I520" i="32" s="1"/>
  <c r="I521" i="32" s="1"/>
  <c r="I522" i="32" s="1"/>
  <c r="I523" i="32" s="1"/>
  <c r="I524" i="32" s="1"/>
  <c r="I525" i="32" s="1"/>
  <c r="I526" i="32" s="1"/>
  <c r="I527" i="32" s="1"/>
  <c r="I528" i="32" s="1"/>
  <c r="I529" i="32" s="1"/>
  <c r="I530" i="32" s="1"/>
  <c r="I531" i="32" s="1"/>
  <c r="I532" i="32" s="1"/>
  <c r="I533" i="32" s="1"/>
  <c r="I534" i="32" s="1"/>
  <c r="I535" i="32" s="1"/>
  <c r="I536" i="32" s="1"/>
  <c r="I537" i="32" s="1"/>
  <c r="I538" i="32" s="1"/>
  <c r="I539" i="32" s="1"/>
  <c r="I540" i="32" s="1"/>
  <c r="I541" i="32" s="1"/>
  <c r="I542" i="32" s="1"/>
  <c r="I543" i="32" s="1"/>
  <c r="I544" i="32" s="1"/>
  <c r="I545" i="32" s="1"/>
  <c r="I546" i="32" s="1"/>
  <c r="I547" i="32" s="1"/>
  <c r="I548" i="32" s="1"/>
  <c r="I549" i="32" s="1"/>
  <c r="I550" i="32" s="1"/>
  <c r="I551" i="32" s="1"/>
  <c r="I552" i="32" s="1"/>
  <c r="I553" i="32" s="1"/>
  <c r="I554" i="32" s="1"/>
  <c r="I555" i="32" s="1"/>
  <c r="I556" i="32" s="1"/>
  <c r="I557" i="32" s="1"/>
  <c r="I558" i="32" s="1"/>
  <c r="I559" i="32" s="1"/>
  <c r="I560" i="32" s="1"/>
  <c r="I561" i="32" s="1"/>
  <c r="I562" i="32" s="1"/>
  <c r="I563" i="32" s="1"/>
  <c r="I564" i="32" s="1"/>
  <c r="I565" i="32" s="1"/>
  <c r="I566" i="32" s="1"/>
  <c r="I567" i="32" s="1"/>
  <c r="I568" i="32" s="1"/>
  <c r="I569" i="32" s="1"/>
  <c r="I570" i="32" s="1"/>
  <c r="I571" i="32" s="1"/>
  <c r="I572" i="32" s="1"/>
  <c r="I573" i="32" s="1"/>
  <c r="I574" i="32" s="1"/>
  <c r="I575" i="32" s="1"/>
  <c r="I576" i="32" s="1"/>
  <c r="I577" i="32" s="1"/>
  <c r="I578" i="32" s="1"/>
  <c r="I579" i="32" s="1"/>
  <c r="I580" i="32" s="1"/>
  <c r="I581" i="32" s="1"/>
  <c r="I582" i="32" s="1"/>
  <c r="I583" i="32" s="1"/>
  <c r="I584" i="32" s="1"/>
  <c r="I585" i="32" s="1"/>
  <c r="I586" i="32" s="1"/>
  <c r="I587" i="32" s="1"/>
  <c r="I588" i="32" s="1"/>
  <c r="I589" i="32" s="1"/>
  <c r="I590" i="32" s="1"/>
  <c r="I591" i="32" s="1"/>
  <c r="I592" i="32" s="1"/>
  <c r="I593" i="32" s="1"/>
  <c r="I594" i="32" s="1"/>
  <c r="I595" i="32" s="1"/>
  <c r="I596" i="32" s="1"/>
  <c r="I597" i="32" s="1"/>
  <c r="I598" i="32" s="1"/>
  <c r="I599" i="32" s="1"/>
  <c r="I600" i="32" s="1"/>
  <c r="I601" i="32" s="1"/>
  <c r="I602" i="32" s="1"/>
  <c r="I603" i="32" s="1"/>
  <c r="I604" i="32" s="1"/>
  <c r="I605" i="32" s="1"/>
  <c r="I606" i="32" s="1"/>
  <c r="I607" i="32" s="1"/>
  <c r="I608" i="32" s="1"/>
  <c r="I609" i="32" s="1"/>
  <c r="I610" i="32" s="1"/>
  <c r="I611" i="32" s="1"/>
  <c r="I612" i="32" s="1"/>
  <c r="I613" i="32" s="1"/>
  <c r="I614" i="32" s="1"/>
  <c r="I615" i="32" s="1"/>
  <c r="I616" i="32" s="1"/>
  <c r="I617" i="32" s="1"/>
  <c r="I618" i="32" s="1"/>
  <c r="I619" i="32" s="1"/>
  <c r="I620" i="32" s="1"/>
  <c r="I621" i="32" s="1"/>
  <c r="I622" i="32" s="1"/>
  <c r="I623" i="32" s="1"/>
  <c r="I624" i="32" s="1"/>
  <c r="I625" i="32" s="1"/>
  <c r="I626" i="32" s="1"/>
  <c r="I627" i="32" s="1"/>
  <c r="I628" i="32" s="1"/>
  <c r="I629" i="32" s="1"/>
  <c r="I630" i="32" s="1"/>
  <c r="I631" i="32" s="1"/>
  <c r="I632" i="32" s="1"/>
  <c r="I633" i="32" s="1"/>
  <c r="I634" i="32" s="1"/>
  <c r="I635" i="32" s="1"/>
  <c r="I636" i="32" s="1"/>
  <c r="I637" i="32" s="1"/>
  <c r="I638" i="32" s="1"/>
  <c r="I639" i="32" s="1"/>
  <c r="I640" i="32" s="1"/>
  <c r="I641" i="32" s="1"/>
  <c r="I642" i="32" s="1"/>
  <c r="I643" i="32" s="1"/>
  <c r="I644" i="32" s="1"/>
  <c r="I645" i="32" s="1"/>
  <c r="I646" i="32" s="1"/>
  <c r="I647" i="32" s="1"/>
  <c r="I648" i="32" s="1"/>
  <c r="I649" i="32" s="1"/>
  <c r="I650" i="32" s="1"/>
  <c r="I651" i="32" s="1"/>
  <c r="I652" i="32" s="1"/>
  <c r="I653" i="32" s="1"/>
  <c r="I654" i="32" s="1"/>
  <c r="I655" i="32" s="1"/>
  <c r="I656" i="32" s="1"/>
  <c r="I657" i="32" s="1"/>
  <c r="I658" i="32" s="1"/>
  <c r="I659" i="32" s="1"/>
  <c r="I660" i="32" s="1"/>
  <c r="I661" i="32" s="1"/>
  <c r="I662" i="32" s="1"/>
  <c r="I663" i="32" s="1"/>
  <c r="I664" i="32" s="1"/>
  <c r="I665" i="32" s="1"/>
  <c r="I666" i="32" s="1"/>
  <c r="I667" i="32" s="1"/>
  <c r="I668" i="32" s="1"/>
  <c r="I669" i="32" s="1"/>
  <c r="I670" i="32" s="1"/>
  <c r="I671" i="32" s="1"/>
  <c r="I672" i="32" s="1"/>
  <c r="I673" i="32" s="1"/>
  <c r="I674" i="32" s="1"/>
  <c r="I675" i="32" s="1"/>
  <c r="I676" i="32" s="1"/>
  <c r="I677" i="32" s="1"/>
  <c r="I678" i="32" s="1"/>
  <c r="I679" i="32" s="1"/>
  <c r="I680" i="32" s="1"/>
  <c r="I681" i="32" s="1"/>
  <c r="I682" i="32" s="1"/>
  <c r="I683" i="32" s="1"/>
  <c r="I684" i="32" s="1"/>
  <c r="I685" i="32" s="1"/>
  <c r="I686" i="32" s="1"/>
  <c r="I687" i="32" s="1"/>
  <c r="I688" i="32" s="1"/>
  <c r="I689" i="32" s="1"/>
  <c r="I690" i="32" s="1"/>
  <c r="I691" i="32" s="1"/>
  <c r="I692" i="32" s="1"/>
  <c r="I693" i="32" s="1"/>
  <c r="I694" i="32" s="1"/>
  <c r="I695" i="32" s="1"/>
  <c r="I696" i="32" s="1"/>
  <c r="I697" i="32" s="1"/>
  <c r="I698" i="32" s="1"/>
  <c r="I699" i="32" s="1"/>
  <c r="I700" i="32" s="1"/>
  <c r="I701" i="32" s="1"/>
  <c r="I702" i="32" s="1"/>
  <c r="I703" i="32" s="1"/>
  <c r="I704" i="32" s="1"/>
  <c r="I705" i="32" s="1"/>
  <c r="I706" i="32" s="1"/>
  <c r="I707" i="32" s="1"/>
  <c r="I708" i="32" s="1"/>
  <c r="I709" i="32" s="1"/>
  <c r="I710" i="32" s="1"/>
  <c r="I711" i="32" s="1"/>
  <c r="I712" i="32" s="1"/>
  <c r="I713" i="32" s="1"/>
  <c r="I714" i="32" s="1"/>
  <c r="I715" i="32" s="1"/>
  <c r="I716" i="32" s="1"/>
  <c r="I717" i="32" s="1"/>
  <c r="I718" i="32" s="1"/>
  <c r="I719" i="32" s="1"/>
  <c r="I720" i="32" s="1"/>
  <c r="I721" i="32" s="1"/>
  <c r="I722" i="32" s="1"/>
  <c r="I723" i="32" s="1"/>
  <c r="I724" i="32" s="1"/>
  <c r="I725" i="32" s="1"/>
  <c r="I726" i="32" s="1"/>
  <c r="I727" i="32" s="1"/>
  <c r="I728" i="32" s="1"/>
  <c r="I729" i="32" s="1"/>
  <c r="I730" i="32" s="1"/>
  <c r="I731" i="32" s="1"/>
  <c r="I732" i="32" s="1"/>
  <c r="I733" i="32" s="1"/>
  <c r="I734" i="32" s="1"/>
  <c r="I735" i="32" s="1"/>
  <c r="I736" i="32" s="1"/>
  <c r="I737" i="32" s="1"/>
  <c r="I738" i="32" s="1"/>
  <c r="I739" i="32" s="1"/>
  <c r="I740" i="32" s="1"/>
  <c r="I741" i="32" s="1"/>
  <c r="I742" i="32" s="1"/>
  <c r="I743" i="32" s="1"/>
  <c r="I744" i="32" s="1"/>
  <c r="I745" i="32" s="1"/>
  <c r="I746" i="32" s="1"/>
  <c r="I747" i="32" s="1"/>
  <c r="I748" i="32" s="1"/>
  <c r="I749" i="32" s="1"/>
  <c r="I750" i="32" s="1"/>
  <c r="I751" i="32" s="1"/>
  <c r="I752" i="32" s="1"/>
  <c r="I753" i="32" s="1"/>
  <c r="I754" i="32" s="1"/>
  <c r="I755" i="32" s="1"/>
  <c r="I756" i="32" s="1"/>
  <c r="I757" i="32" s="1"/>
  <c r="I758" i="32" s="1"/>
  <c r="I759" i="32" s="1"/>
  <c r="I760" i="32" s="1"/>
  <c r="I761" i="32" s="1"/>
  <c r="I762" i="32" s="1"/>
  <c r="I763" i="32" s="1"/>
  <c r="I764" i="32" s="1"/>
  <c r="I765" i="32" s="1"/>
  <c r="I766" i="32" s="1"/>
  <c r="I767" i="32" s="1"/>
  <c r="I768" i="32" s="1"/>
  <c r="I769" i="32" s="1"/>
  <c r="I770" i="32" s="1"/>
  <c r="I771" i="32" s="1"/>
  <c r="I772" i="32" s="1"/>
  <c r="I773" i="32" s="1"/>
  <c r="I774" i="32" s="1"/>
  <c r="I775" i="32" s="1"/>
  <c r="I776" i="32" s="1"/>
  <c r="I777" i="32" s="1"/>
  <c r="I778" i="32" s="1"/>
  <c r="J237" i="32"/>
  <c r="J226" i="32"/>
  <c r="J219" i="32"/>
  <c r="J208" i="32"/>
  <c r="J201" i="32"/>
  <c r="J190" i="32"/>
  <c r="J183" i="32"/>
  <c r="J172" i="32"/>
  <c r="J165" i="32"/>
  <c r="J154" i="32"/>
  <c r="J145" i="32"/>
  <c r="J139" i="32"/>
  <c r="J133" i="32"/>
  <c r="J127" i="32"/>
  <c r="J121" i="32"/>
  <c r="J115" i="32"/>
  <c r="J109" i="32"/>
  <c r="J103" i="32"/>
  <c r="J97" i="32"/>
  <c r="J91" i="32"/>
  <c r="J85" i="32"/>
  <c r="J79" i="32"/>
  <c r="J73" i="32"/>
  <c r="J67" i="32"/>
  <c r="J61" i="32"/>
  <c r="J146" i="32"/>
  <c r="J140" i="32"/>
  <c r="J134" i="32"/>
  <c r="J128" i="32"/>
  <c r="J122" i="32"/>
  <c r="J116" i="32"/>
  <c r="J110" i="32"/>
  <c r="J104" i="32"/>
  <c r="J98" i="32"/>
  <c r="J92" i="32"/>
  <c r="J86" i="32"/>
  <c r="J80" i="32"/>
  <c r="J74" i="32"/>
  <c r="J68" i="32"/>
  <c r="J62" i="32"/>
  <c r="J238" i="32"/>
  <c r="J231" i="32"/>
  <c r="J220" i="32"/>
  <c r="J213" i="32"/>
  <c r="J202" i="32"/>
  <c r="J195" i="32"/>
  <c r="J184" i="32"/>
  <c r="J177" i="32"/>
  <c r="J166" i="32"/>
  <c r="J159" i="32"/>
  <c r="J147" i="32"/>
  <c r="J141" i="32"/>
  <c r="J135" i="32"/>
  <c r="J129" i="32"/>
  <c r="J123" i="32"/>
  <c r="J117" i="32"/>
  <c r="J111" i="32"/>
  <c r="J105" i="32"/>
  <c r="J99" i="32"/>
  <c r="J93" i="32"/>
  <c r="J87" i="32"/>
  <c r="J81" i="32"/>
  <c r="J148" i="32"/>
  <c r="J142" i="32"/>
  <c r="J136" i="32"/>
  <c r="J130" i="32"/>
  <c r="J64" i="32"/>
  <c r="J75" i="32"/>
  <c r="J88" i="32"/>
  <c r="J106" i="32"/>
  <c r="J124" i="32"/>
  <c r="G22" i="31"/>
  <c r="G24" i="31" s="1"/>
  <c r="D33" i="31"/>
  <c r="D24" i="31"/>
  <c r="E22" i="31"/>
  <c r="E24" i="31" s="1"/>
  <c r="C24" i="31"/>
  <c r="B31" i="31"/>
  <c r="B22" i="31"/>
  <c r="B24" i="31" s="1"/>
  <c r="H37" i="30"/>
  <c r="H83" i="30"/>
  <c r="H84" i="30" s="1"/>
  <c r="H85" i="30" s="1"/>
  <c r="H86" i="30" s="1"/>
  <c r="H87" i="30" s="1"/>
  <c r="H88" i="30" s="1"/>
  <c r="H89" i="30" s="1"/>
  <c r="H90" i="30" s="1"/>
  <c r="H91" i="30" s="1"/>
  <c r="H92" i="30" s="1"/>
  <c r="H93" i="30" s="1"/>
  <c r="H94" i="30" s="1"/>
  <c r="H95" i="30" s="1"/>
  <c r="H96" i="30" s="1"/>
  <c r="H97" i="30" s="1"/>
  <c r="H98" i="30" s="1"/>
  <c r="H99" i="30" s="1"/>
  <c r="H100" i="30" s="1"/>
  <c r="H101" i="30" s="1"/>
  <c r="H102" i="30" s="1"/>
  <c r="H103" i="30" s="1"/>
  <c r="H104" i="30" s="1"/>
  <c r="H105" i="30" s="1"/>
  <c r="H106" i="30" s="1"/>
  <c r="H107" i="30" s="1"/>
  <c r="H108" i="30" s="1"/>
  <c r="H109" i="30" s="1"/>
  <c r="H110" i="30" s="1"/>
  <c r="H111" i="30" s="1"/>
  <c r="H112" i="30" s="1"/>
  <c r="H113" i="30" s="1"/>
  <c r="H114" i="30" s="1"/>
  <c r="H115" i="30" s="1"/>
  <c r="H116" i="30" s="1"/>
  <c r="H117" i="30" s="1"/>
  <c r="H118" i="30" s="1"/>
  <c r="H119" i="30" s="1"/>
  <c r="H120" i="30" s="1"/>
  <c r="H121" i="30" s="1"/>
  <c r="H122" i="30" s="1"/>
  <c r="H123" i="30" s="1"/>
  <c r="H124" i="30" s="1"/>
  <c r="H125" i="30" s="1"/>
  <c r="H126" i="30" s="1"/>
  <c r="H127" i="30" s="1"/>
  <c r="H128" i="30" s="1"/>
  <c r="H129" i="30" s="1"/>
  <c r="H130" i="30" s="1"/>
  <c r="H131" i="30" s="1"/>
  <c r="H132" i="30" s="1"/>
  <c r="H133" i="30" s="1"/>
  <c r="H134" i="30" s="1"/>
  <c r="H135" i="30" s="1"/>
  <c r="H136" i="30" s="1"/>
  <c r="H137" i="30" s="1"/>
  <c r="H138" i="30" s="1"/>
  <c r="H139" i="30" s="1"/>
  <c r="H140" i="30" s="1"/>
  <c r="H141" i="30" s="1"/>
  <c r="H142" i="30" s="1"/>
  <c r="H143" i="30" s="1"/>
  <c r="H144" i="30" s="1"/>
  <c r="H145" i="30" s="1"/>
  <c r="H146" i="30" s="1"/>
  <c r="H147" i="30" s="1"/>
  <c r="H148" i="30" s="1"/>
  <c r="H149" i="30" s="1"/>
  <c r="H150" i="30" s="1"/>
  <c r="H151" i="30" s="1"/>
  <c r="H152" i="30" s="1"/>
  <c r="H153" i="30" s="1"/>
  <c r="H154" i="30" s="1"/>
  <c r="H155" i="30" s="1"/>
  <c r="H156" i="30" s="1"/>
  <c r="H157" i="30" s="1"/>
  <c r="H158" i="30" s="1"/>
  <c r="H159" i="30" s="1"/>
  <c r="H160" i="30" s="1"/>
  <c r="H161" i="30" s="1"/>
  <c r="H162" i="30" s="1"/>
  <c r="H163" i="30" s="1"/>
  <c r="H164" i="30" s="1"/>
  <c r="H165" i="30" s="1"/>
  <c r="H166" i="30" s="1"/>
  <c r="H167" i="30" s="1"/>
  <c r="H168" i="30" s="1"/>
  <c r="H169" i="30" s="1"/>
  <c r="H170" i="30" s="1"/>
  <c r="H171" i="30" s="1"/>
  <c r="H172" i="30" s="1"/>
  <c r="H173" i="30" s="1"/>
  <c r="H174" i="30" s="1"/>
  <c r="H175" i="30" s="1"/>
  <c r="H176" i="30" s="1"/>
  <c r="H177" i="30" s="1"/>
  <c r="H178" i="30" s="1"/>
  <c r="H179" i="30" s="1"/>
  <c r="H180" i="30" s="1"/>
  <c r="H181" i="30" s="1"/>
  <c r="H182" i="30" s="1"/>
  <c r="H183" i="30" s="1"/>
  <c r="H184" i="30" s="1"/>
  <c r="H185" i="30" s="1"/>
  <c r="H186" i="30" s="1"/>
  <c r="H187" i="30" s="1"/>
  <c r="H188" i="30" s="1"/>
  <c r="H189" i="30" s="1"/>
  <c r="H190" i="30" s="1"/>
  <c r="H191" i="30" s="1"/>
  <c r="H192" i="30" s="1"/>
  <c r="H193" i="30" s="1"/>
  <c r="H194" i="30" s="1"/>
  <c r="H195" i="30" s="1"/>
  <c r="H196" i="30" s="1"/>
  <c r="H197" i="30" s="1"/>
  <c r="H198" i="30" s="1"/>
  <c r="H199" i="30" s="1"/>
  <c r="H200" i="30" s="1"/>
  <c r="H201" i="30" s="1"/>
  <c r="H202" i="30" s="1"/>
  <c r="H203" i="30" s="1"/>
  <c r="H204" i="30" s="1"/>
  <c r="H205" i="30" s="1"/>
  <c r="H206" i="30" s="1"/>
  <c r="H207" i="30" s="1"/>
  <c r="H208" i="30" s="1"/>
  <c r="H209" i="30" s="1"/>
  <c r="H210" i="30" s="1"/>
  <c r="H211" i="30" s="1"/>
  <c r="H212" i="30" s="1"/>
  <c r="H213" i="30" s="1"/>
  <c r="H214" i="30" s="1"/>
  <c r="H215" i="30" s="1"/>
  <c r="H216" i="30" s="1"/>
  <c r="H217" i="30" s="1"/>
  <c r="H218" i="30" s="1"/>
  <c r="H219" i="30" s="1"/>
  <c r="H220" i="30" s="1"/>
  <c r="H221" i="30" s="1"/>
  <c r="H222" i="30" s="1"/>
  <c r="H223" i="30" s="1"/>
  <c r="H224" i="30" s="1"/>
  <c r="H225" i="30" s="1"/>
  <c r="H226" i="30" s="1"/>
  <c r="H227" i="30" s="1"/>
  <c r="H228" i="30" s="1"/>
  <c r="H229" i="30" s="1"/>
  <c r="H230" i="30" s="1"/>
  <c r="H231" i="30" s="1"/>
  <c r="H232" i="30" s="1"/>
  <c r="H233" i="30" s="1"/>
  <c r="H234" i="30" s="1"/>
  <c r="H235" i="30" s="1"/>
  <c r="H236" i="30" s="1"/>
  <c r="H237" i="30" s="1"/>
  <c r="H238" i="30" s="1"/>
  <c r="H239" i="30" s="1"/>
  <c r="H240" i="30" s="1"/>
  <c r="H241" i="30" s="1"/>
  <c r="H242" i="30" s="1"/>
  <c r="H243" i="30" s="1"/>
  <c r="H244" i="30" s="1"/>
  <c r="H245" i="30" s="1"/>
  <c r="H246" i="30" s="1"/>
  <c r="H247" i="30" s="1"/>
  <c r="H248" i="30" s="1"/>
  <c r="H249" i="30" s="1"/>
  <c r="H250" i="30" s="1"/>
  <c r="H251" i="30" s="1"/>
  <c r="H252" i="30" s="1"/>
  <c r="H253" i="30" s="1"/>
  <c r="H254" i="30" s="1"/>
  <c r="H255" i="30" s="1"/>
  <c r="H256" i="30" s="1"/>
  <c r="H257" i="30" s="1"/>
  <c r="H258" i="30" s="1"/>
  <c r="H259" i="30" s="1"/>
  <c r="H260" i="30" s="1"/>
  <c r="H261" i="30" s="1"/>
  <c r="H262" i="30" s="1"/>
  <c r="H263" i="30" s="1"/>
  <c r="H264" i="30" s="1"/>
  <c r="H265" i="30" s="1"/>
  <c r="H266" i="30" s="1"/>
  <c r="H267" i="30" s="1"/>
  <c r="H268" i="30" s="1"/>
  <c r="H269" i="30" s="1"/>
  <c r="H270" i="30" s="1"/>
  <c r="H271" i="30" s="1"/>
  <c r="H272" i="30" s="1"/>
  <c r="H273" i="30" s="1"/>
  <c r="H274" i="30" s="1"/>
  <c r="H275" i="30" s="1"/>
  <c r="H276" i="30" s="1"/>
  <c r="H277" i="30" s="1"/>
  <c r="H278" i="30" s="1"/>
  <c r="H279" i="30" s="1"/>
  <c r="H280" i="30" s="1"/>
  <c r="H281" i="30" s="1"/>
  <c r="H282" i="30" s="1"/>
  <c r="H283" i="30" s="1"/>
  <c r="H284" i="30" s="1"/>
  <c r="H285" i="30" s="1"/>
  <c r="H286" i="30" s="1"/>
  <c r="H287" i="30" s="1"/>
  <c r="H288" i="30" s="1"/>
  <c r="H289" i="30" s="1"/>
  <c r="H290" i="30" s="1"/>
  <c r="H291" i="30" s="1"/>
  <c r="H292" i="30" s="1"/>
  <c r="H293" i="30" s="1"/>
  <c r="H294" i="30" s="1"/>
  <c r="H295" i="30" s="1"/>
  <c r="H296" i="30" s="1"/>
  <c r="H297" i="30" s="1"/>
  <c r="H298" i="30" s="1"/>
  <c r="H299" i="30" s="1"/>
  <c r="H300" i="30" s="1"/>
  <c r="H301" i="30" s="1"/>
  <c r="H302" i="30" s="1"/>
  <c r="H303" i="30" s="1"/>
  <c r="H304" i="30" s="1"/>
  <c r="H305" i="30" s="1"/>
  <c r="H306" i="30" s="1"/>
  <c r="H307" i="30" s="1"/>
  <c r="H308" i="30" s="1"/>
  <c r="H309" i="30" s="1"/>
  <c r="H310" i="30" s="1"/>
  <c r="H311" i="30" s="1"/>
  <c r="H312" i="30" s="1"/>
  <c r="H313" i="30" s="1"/>
  <c r="H314" i="30" s="1"/>
  <c r="H315" i="30" s="1"/>
  <c r="H316" i="30" s="1"/>
  <c r="H317" i="30" s="1"/>
  <c r="H318" i="30" s="1"/>
  <c r="H319" i="30" s="1"/>
  <c r="H320" i="30" s="1"/>
  <c r="H321" i="30" s="1"/>
  <c r="H322" i="30" s="1"/>
  <c r="H323" i="30" s="1"/>
  <c r="H324" i="30" s="1"/>
  <c r="H325" i="30" s="1"/>
  <c r="H326" i="30" s="1"/>
  <c r="H327" i="30" s="1"/>
  <c r="H328" i="30" s="1"/>
  <c r="H329" i="30" s="1"/>
  <c r="H330" i="30" s="1"/>
  <c r="H331" i="30" s="1"/>
  <c r="H332" i="30" s="1"/>
  <c r="H333" i="30" s="1"/>
  <c r="H334" i="30" s="1"/>
  <c r="H335" i="30" s="1"/>
  <c r="H336" i="30" s="1"/>
  <c r="H337" i="30" s="1"/>
  <c r="H338" i="30" s="1"/>
  <c r="H339" i="30" s="1"/>
  <c r="H340" i="30" s="1"/>
  <c r="H341" i="30" s="1"/>
  <c r="H342" i="30" s="1"/>
  <c r="H343" i="30" s="1"/>
  <c r="H344" i="30" s="1"/>
  <c r="H345" i="30" s="1"/>
  <c r="H346" i="30" s="1"/>
  <c r="H347" i="30" s="1"/>
  <c r="H348" i="30" s="1"/>
  <c r="H349" i="30" s="1"/>
  <c r="H350" i="30" s="1"/>
  <c r="H351" i="30" s="1"/>
  <c r="H352" i="30" s="1"/>
  <c r="H353" i="30" s="1"/>
  <c r="H354" i="30" s="1"/>
  <c r="H355" i="30" s="1"/>
  <c r="H356" i="30" s="1"/>
  <c r="H357" i="30" s="1"/>
  <c r="H358" i="30" s="1"/>
  <c r="H359" i="30" s="1"/>
  <c r="H360" i="30" s="1"/>
  <c r="H361" i="30" s="1"/>
  <c r="H362" i="30" s="1"/>
  <c r="H363" i="30" s="1"/>
  <c r="H364" i="30" s="1"/>
  <c r="H365" i="30" s="1"/>
  <c r="H366" i="30" s="1"/>
  <c r="H367" i="30" s="1"/>
  <c r="H368" i="30" s="1"/>
  <c r="H369" i="30" s="1"/>
  <c r="H370" i="30" s="1"/>
  <c r="H371" i="30" s="1"/>
  <c r="H372" i="30" s="1"/>
  <c r="H373" i="30" s="1"/>
  <c r="H374" i="30" s="1"/>
  <c r="H375" i="30" s="1"/>
  <c r="H376" i="30" s="1"/>
  <c r="H377" i="30" s="1"/>
  <c r="H378" i="30" s="1"/>
  <c r="H379" i="30" s="1"/>
  <c r="H380" i="30" s="1"/>
  <c r="H381" i="30" s="1"/>
  <c r="H382" i="30" s="1"/>
  <c r="H383" i="30" s="1"/>
  <c r="H384" i="30" s="1"/>
  <c r="H385" i="30" s="1"/>
  <c r="H386" i="30" s="1"/>
  <c r="H387" i="30" s="1"/>
  <c r="H388" i="30" s="1"/>
  <c r="H389" i="30" s="1"/>
  <c r="H390" i="30" s="1"/>
  <c r="H391" i="30" s="1"/>
  <c r="H392" i="30" s="1"/>
  <c r="H393" i="30" s="1"/>
  <c r="H394" i="30" s="1"/>
  <c r="H395" i="30" s="1"/>
  <c r="H396" i="30" s="1"/>
  <c r="H397" i="30" s="1"/>
  <c r="H398" i="30" s="1"/>
  <c r="H399" i="30" s="1"/>
  <c r="H400" i="30" s="1"/>
  <c r="H401" i="30" s="1"/>
  <c r="H402" i="30" s="1"/>
  <c r="H403" i="30" s="1"/>
  <c r="H404" i="30" s="1"/>
  <c r="H405" i="30" s="1"/>
  <c r="H406" i="30" s="1"/>
  <c r="H407" i="30" s="1"/>
  <c r="H408" i="30" s="1"/>
  <c r="H409" i="30" s="1"/>
  <c r="H410" i="30" s="1"/>
  <c r="H411" i="30" s="1"/>
  <c r="H412" i="30" s="1"/>
  <c r="H413" i="30" s="1"/>
  <c r="H414" i="30" s="1"/>
  <c r="H415" i="30" s="1"/>
  <c r="H416" i="30" s="1"/>
  <c r="H417" i="30" s="1"/>
  <c r="H418" i="30" s="1"/>
  <c r="H419" i="30" s="1"/>
  <c r="H420" i="30" s="1"/>
  <c r="H421" i="30" s="1"/>
  <c r="H422" i="30" s="1"/>
  <c r="H423" i="30" s="1"/>
  <c r="H424" i="30" s="1"/>
  <c r="H425" i="30" s="1"/>
  <c r="H426" i="30" s="1"/>
  <c r="H427" i="30" s="1"/>
  <c r="H428" i="30" s="1"/>
  <c r="H429" i="30" s="1"/>
  <c r="H430" i="30" s="1"/>
  <c r="H431" i="30" s="1"/>
  <c r="H432" i="30" s="1"/>
  <c r="H433" i="30" s="1"/>
  <c r="H434" i="30" s="1"/>
  <c r="H435" i="30" s="1"/>
  <c r="H436" i="30" s="1"/>
  <c r="H437" i="30" s="1"/>
  <c r="H438" i="30" s="1"/>
  <c r="H439" i="30" s="1"/>
  <c r="H440" i="30" s="1"/>
  <c r="H441" i="30" s="1"/>
  <c r="E16" i="30"/>
  <c r="C16" i="30"/>
  <c r="E22" i="28"/>
  <c r="C9" i="28"/>
  <c r="C24" i="28" s="1"/>
  <c r="B56" i="28"/>
  <c r="F60" i="28" s="1"/>
  <c r="F61" i="28" s="1"/>
  <c r="F62" i="28" s="1"/>
  <c r="F63" i="28" s="1"/>
  <c r="F64" i="28" s="1"/>
  <c r="F65" i="28" s="1"/>
  <c r="F66" i="28" s="1"/>
  <c r="F67" i="28" s="1"/>
  <c r="F68" i="28" s="1"/>
  <c r="F69" i="28" s="1"/>
  <c r="F70" i="28" s="1"/>
  <c r="F71" i="28" s="1"/>
  <c r="F72" i="28" s="1"/>
  <c r="F73" i="28" s="1"/>
  <c r="F74" i="28" s="1"/>
  <c r="F75" i="28" s="1"/>
  <c r="F76" i="28" s="1"/>
  <c r="F77" i="28" s="1"/>
  <c r="F78" i="28" s="1"/>
  <c r="F79" i="28" s="1"/>
  <c r="F80" i="28" s="1"/>
  <c r="F81" i="28" s="1"/>
  <c r="F82" i="28" s="1"/>
  <c r="F83" i="28" s="1"/>
  <c r="F84" i="28" s="1"/>
  <c r="F85" i="28" s="1"/>
  <c r="F86" i="28" s="1"/>
  <c r="F87" i="28" s="1"/>
  <c r="F88" i="28" s="1"/>
  <c r="F89" i="28" s="1"/>
  <c r="F90" i="28" s="1"/>
  <c r="F91" i="28" s="1"/>
  <c r="F92" i="28" s="1"/>
  <c r="F93" i="28" s="1"/>
  <c r="F94" i="28" s="1"/>
  <c r="F95" i="28" s="1"/>
  <c r="F96" i="28" s="1"/>
  <c r="F97" i="28" s="1"/>
  <c r="F98" i="28" s="1"/>
  <c r="F99" i="28" s="1"/>
  <c r="F100" i="28" s="1"/>
  <c r="F101" i="28" s="1"/>
  <c r="F102" i="28" s="1"/>
  <c r="F103" i="28" s="1"/>
  <c r="F104" i="28" s="1"/>
  <c r="F105" i="28" s="1"/>
  <c r="F106" i="28" s="1"/>
  <c r="F107" i="28" s="1"/>
  <c r="F108" i="28" s="1"/>
  <c r="F109" i="28" s="1"/>
  <c r="F110" i="28" s="1"/>
  <c r="F111" i="28" s="1"/>
  <c r="F112" i="28" s="1"/>
  <c r="F113" i="28" s="1"/>
  <c r="F114" i="28" s="1"/>
  <c r="F115" i="28" s="1"/>
  <c r="F116" i="28" s="1"/>
  <c r="F117" i="28" s="1"/>
  <c r="F118" i="28" s="1"/>
  <c r="F119" i="28" s="1"/>
  <c r="F120" i="28" s="1"/>
  <c r="F121" i="28" s="1"/>
  <c r="F122" i="28" s="1"/>
  <c r="F123" i="28" s="1"/>
  <c r="F124" i="28" s="1"/>
  <c r="F125" i="28" s="1"/>
  <c r="F126" i="28" s="1"/>
  <c r="F127" i="28" s="1"/>
  <c r="F128" i="28" s="1"/>
  <c r="F129" i="28" s="1"/>
  <c r="F130" i="28" s="1"/>
  <c r="F131" i="28" s="1"/>
  <c r="F132" i="28" s="1"/>
  <c r="F133" i="28" s="1"/>
  <c r="F134" i="28" s="1"/>
  <c r="F135" i="28" s="1"/>
  <c r="F136" i="28" s="1"/>
  <c r="F137" i="28" s="1"/>
  <c r="F138" i="28" s="1"/>
  <c r="F139" i="28" s="1"/>
  <c r="F140" i="28" s="1"/>
  <c r="F141" i="28" s="1"/>
  <c r="F142" i="28" s="1"/>
  <c r="F143" i="28" s="1"/>
  <c r="F144" i="28" s="1"/>
  <c r="F145" i="28" s="1"/>
  <c r="F146" i="28" s="1"/>
  <c r="F147" i="28" s="1"/>
  <c r="F148" i="28" s="1"/>
  <c r="F149" i="28" s="1"/>
  <c r="F150" i="28" s="1"/>
  <c r="F151" i="28" s="1"/>
  <c r="F152" i="28" s="1"/>
  <c r="F153" i="28" s="1"/>
  <c r="F154" i="28" s="1"/>
  <c r="F155" i="28" s="1"/>
  <c r="F156" i="28" s="1"/>
  <c r="F157" i="28" s="1"/>
  <c r="F158" i="28" s="1"/>
  <c r="F159" i="28" s="1"/>
  <c r="F160" i="28" s="1"/>
  <c r="F161" i="28" s="1"/>
  <c r="F162" i="28" s="1"/>
  <c r="F163" i="28" s="1"/>
  <c r="F164" i="28" s="1"/>
  <c r="F165" i="28" s="1"/>
  <c r="F166" i="28" s="1"/>
  <c r="F167" i="28" s="1"/>
  <c r="F168" i="28" s="1"/>
  <c r="F169" i="28" s="1"/>
  <c r="F170" i="28" s="1"/>
  <c r="F171" i="28" s="1"/>
  <c r="F172" i="28" s="1"/>
  <c r="F173" i="28" s="1"/>
  <c r="F174" i="28" s="1"/>
  <c r="F175" i="28" s="1"/>
  <c r="F176" i="28" s="1"/>
  <c r="F177" i="28" s="1"/>
  <c r="F178" i="28" s="1"/>
  <c r="F179" i="28" s="1"/>
  <c r="F180" i="28" s="1"/>
  <c r="F181" i="28" s="1"/>
  <c r="F182" i="28" s="1"/>
  <c r="F183" i="28" s="1"/>
  <c r="F184" i="28" s="1"/>
  <c r="F185" i="28" s="1"/>
  <c r="F186" i="28" s="1"/>
  <c r="F187" i="28" s="1"/>
  <c r="F188" i="28" s="1"/>
  <c r="F189" i="28" s="1"/>
  <c r="F190" i="28" s="1"/>
  <c r="F191" i="28" s="1"/>
  <c r="F192" i="28" s="1"/>
  <c r="F193" i="28" s="1"/>
  <c r="F194" i="28" s="1"/>
  <c r="F195" i="28" s="1"/>
  <c r="F196" i="28" s="1"/>
  <c r="F197" i="28" s="1"/>
  <c r="F198" i="28" s="1"/>
  <c r="F199" i="28" s="1"/>
  <c r="F200" i="28" s="1"/>
  <c r="F201" i="28" s="1"/>
  <c r="F202" i="28" s="1"/>
  <c r="F203" i="28" s="1"/>
  <c r="F204" i="28" s="1"/>
  <c r="F205" i="28" s="1"/>
  <c r="F206" i="28" s="1"/>
  <c r="F207" i="28" s="1"/>
  <c r="F208" i="28" s="1"/>
  <c r="F209" i="28" s="1"/>
  <c r="F210" i="28" s="1"/>
  <c r="F211" i="28" s="1"/>
  <c r="F212" i="28" s="1"/>
  <c r="F213" i="28" s="1"/>
  <c r="F214" i="28" s="1"/>
  <c r="F215" i="28" s="1"/>
  <c r="F216" i="28" s="1"/>
  <c r="F217" i="28" s="1"/>
  <c r="F218" i="28" s="1"/>
  <c r="F219" i="28" s="1"/>
  <c r="F220" i="28" s="1"/>
  <c r="F221" i="28" s="1"/>
  <c r="F222" i="28" s="1"/>
  <c r="F223" i="28" s="1"/>
  <c r="F224" i="28" s="1"/>
  <c r="F225" i="28" s="1"/>
  <c r="F226" i="28" s="1"/>
  <c r="F227" i="28" s="1"/>
  <c r="F228" i="28" s="1"/>
  <c r="F229" i="28" s="1"/>
  <c r="F230" i="28" s="1"/>
  <c r="F231" i="28" s="1"/>
  <c r="F232" i="28" s="1"/>
  <c r="F233" i="28" s="1"/>
  <c r="F234" i="28" s="1"/>
  <c r="F235" i="28" s="1"/>
  <c r="F236" i="28" s="1"/>
  <c r="F237" i="28" s="1"/>
  <c r="F238" i="28" s="1"/>
  <c r="F239" i="28" s="1"/>
  <c r="F240" i="28" s="1"/>
  <c r="F241" i="28" s="1"/>
  <c r="F242" i="28" s="1"/>
  <c r="F243" i="28" s="1"/>
  <c r="F244" i="28" s="1"/>
  <c r="F245" i="28" s="1"/>
  <c r="F246" i="28" s="1"/>
  <c r="F247" i="28" s="1"/>
  <c r="F248" i="28" s="1"/>
  <c r="F249" i="28" s="1"/>
  <c r="F250" i="28" s="1"/>
  <c r="F251" i="28" s="1"/>
  <c r="F252" i="28" s="1"/>
  <c r="F253" i="28" s="1"/>
  <c r="F254" i="28" s="1"/>
  <c r="F255" i="28" s="1"/>
  <c r="F256" i="28" s="1"/>
  <c r="F257" i="28" s="1"/>
  <c r="F258" i="28" s="1"/>
  <c r="F259" i="28" s="1"/>
  <c r="F260" i="28" s="1"/>
  <c r="F261" i="28" s="1"/>
  <c r="F262" i="28" s="1"/>
  <c r="F263" i="28" s="1"/>
  <c r="F264" i="28" s="1"/>
  <c r="F265" i="28" s="1"/>
  <c r="F266" i="28" s="1"/>
  <c r="F267" i="28" s="1"/>
  <c r="F268" i="28" s="1"/>
  <c r="F269" i="28" s="1"/>
  <c r="F270" i="28" s="1"/>
  <c r="F271" i="28" s="1"/>
  <c r="F272" i="28" s="1"/>
  <c r="F273" i="28" s="1"/>
  <c r="F274" i="28" s="1"/>
  <c r="F275" i="28" s="1"/>
  <c r="F276" i="28" s="1"/>
  <c r="F277" i="28" s="1"/>
  <c r="F278" i="28" s="1"/>
  <c r="F279" i="28" s="1"/>
  <c r="F280" i="28" s="1"/>
  <c r="F281" i="28" s="1"/>
  <c r="F282" i="28" s="1"/>
  <c r="F283" i="28" s="1"/>
  <c r="F284" i="28" s="1"/>
  <c r="F285" i="28" s="1"/>
  <c r="F286" i="28" s="1"/>
  <c r="F287" i="28" s="1"/>
  <c r="F288" i="28" s="1"/>
  <c r="F289" i="28" s="1"/>
  <c r="F290" i="28" s="1"/>
  <c r="F291" i="28" s="1"/>
  <c r="F292" i="28" s="1"/>
  <c r="F293" i="28" s="1"/>
  <c r="F294" i="28" s="1"/>
  <c r="F295" i="28" s="1"/>
  <c r="F296" i="28" s="1"/>
  <c r="F297" i="28" s="1"/>
  <c r="F298" i="28" s="1"/>
  <c r="F299" i="28" s="1"/>
  <c r="F300" i="28" s="1"/>
  <c r="F301" i="28" s="1"/>
  <c r="F302" i="28" s="1"/>
  <c r="F303" i="28" s="1"/>
  <c r="F304" i="28" s="1"/>
  <c r="F305" i="28" s="1"/>
  <c r="F306" i="28" s="1"/>
  <c r="F307" i="28" s="1"/>
  <c r="F308" i="28" s="1"/>
  <c r="F309" i="28" s="1"/>
  <c r="F310" i="28" s="1"/>
  <c r="F311" i="28" s="1"/>
  <c r="F312" i="28" s="1"/>
  <c r="F313" i="28" s="1"/>
  <c r="F314" i="28" s="1"/>
  <c r="F315" i="28" s="1"/>
  <c r="F316" i="28" s="1"/>
  <c r="F317" i="28" s="1"/>
  <c r="F318" i="28" s="1"/>
  <c r="F319" i="28" s="1"/>
  <c r="F320" i="28" s="1"/>
  <c r="F321" i="28" s="1"/>
  <c r="F322" i="28" s="1"/>
  <c r="F323" i="28" s="1"/>
  <c r="F324" i="28" s="1"/>
  <c r="F325" i="28" s="1"/>
  <c r="F326" i="28" s="1"/>
  <c r="F327" i="28" s="1"/>
  <c r="F328" i="28" s="1"/>
  <c r="F329" i="28" s="1"/>
  <c r="F330" i="28" s="1"/>
  <c r="F331" i="28" s="1"/>
  <c r="F332" i="28" s="1"/>
  <c r="F333" i="28" s="1"/>
  <c r="F334" i="28" s="1"/>
  <c r="F335" i="28" s="1"/>
  <c r="F336" i="28" s="1"/>
  <c r="F337" i="28" s="1"/>
  <c r="F338" i="28" s="1"/>
  <c r="F339" i="28" s="1"/>
  <c r="F340" i="28" s="1"/>
  <c r="F341" i="28" s="1"/>
  <c r="F342" i="28" s="1"/>
  <c r="F343" i="28" s="1"/>
  <c r="F344" i="28" s="1"/>
  <c r="F345" i="28" s="1"/>
  <c r="F346" i="28" s="1"/>
  <c r="F347" i="28" s="1"/>
  <c r="F348" i="28" s="1"/>
  <c r="F349" i="28" s="1"/>
  <c r="F350" i="28" s="1"/>
  <c r="F351" i="28" s="1"/>
  <c r="F352" i="28" s="1"/>
  <c r="F353" i="28" s="1"/>
  <c r="F354" i="28" s="1"/>
  <c r="F355" i="28" s="1"/>
  <c r="F356" i="28" s="1"/>
  <c r="F357" i="28" s="1"/>
  <c r="F358" i="28" s="1"/>
  <c r="F359" i="28" s="1"/>
  <c r="F360" i="28" s="1"/>
  <c r="F361" i="28" s="1"/>
  <c r="F362" i="28" s="1"/>
  <c r="F363" i="28" s="1"/>
  <c r="F364" i="28" s="1"/>
  <c r="F365" i="28" s="1"/>
  <c r="F366" i="28" s="1"/>
  <c r="F367" i="28" s="1"/>
  <c r="F368" i="28" s="1"/>
  <c r="F369" i="28" s="1"/>
  <c r="F370" i="28" s="1"/>
  <c r="F371" i="28" s="1"/>
  <c r="F372" i="28" s="1"/>
  <c r="F373" i="28" s="1"/>
  <c r="F374" i="28" s="1"/>
  <c r="F375" i="28" s="1"/>
  <c r="F376" i="28" s="1"/>
  <c r="F377" i="28" s="1"/>
  <c r="F378" i="28" s="1"/>
  <c r="F379" i="28" s="1"/>
  <c r="F380" i="28" s="1"/>
  <c r="F381" i="28" s="1"/>
  <c r="F382" i="28" s="1"/>
  <c r="F383" i="28" s="1"/>
  <c r="F384" i="28" s="1"/>
  <c r="F385" i="28" s="1"/>
  <c r="F386" i="28" s="1"/>
  <c r="F387" i="28" s="1"/>
  <c r="F388" i="28" s="1"/>
  <c r="F389" i="28" s="1"/>
  <c r="F390" i="28" s="1"/>
  <c r="F391" i="28" s="1"/>
  <c r="F392" i="28" s="1"/>
  <c r="F393" i="28" s="1"/>
  <c r="F394" i="28" s="1"/>
  <c r="F395" i="28" s="1"/>
  <c r="F396" i="28" s="1"/>
  <c r="F397" i="28" s="1"/>
  <c r="F398" i="28" s="1"/>
  <c r="F399" i="28" s="1"/>
  <c r="F400" i="28" s="1"/>
  <c r="F401" i="28" s="1"/>
  <c r="F402" i="28" s="1"/>
  <c r="F403" i="28" s="1"/>
  <c r="F404" i="28" s="1"/>
  <c r="F405" i="28" s="1"/>
  <c r="F406" i="28" s="1"/>
  <c r="F407" i="28" s="1"/>
  <c r="F408" i="28" s="1"/>
  <c r="F409" i="28" s="1"/>
  <c r="F410" i="28" s="1"/>
  <c r="F411" i="28" s="1"/>
  <c r="F412" i="28" s="1"/>
  <c r="F413" i="28" s="1"/>
  <c r="F414" i="28" s="1"/>
  <c r="F415" i="28" s="1"/>
  <c r="F416" i="28" s="1"/>
  <c r="F417" i="28" s="1"/>
  <c r="F418" i="28" s="1"/>
  <c r="F419" i="28" s="1"/>
  <c r="F420" i="28" s="1"/>
  <c r="F421" i="28" s="1"/>
  <c r="F422" i="28" s="1"/>
  <c r="F423" i="28" s="1"/>
  <c r="F424" i="28" s="1"/>
  <c r="F425" i="28" s="1"/>
  <c r="F426" i="28" s="1"/>
  <c r="F427" i="28" s="1"/>
  <c r="F428" i="28" s="1"/>
  <c r="F429" i="28" s="1"/>
  <c r="F430" i="28" s="1"/>
  <c r="F431" i="28" s="1"/>
  <c r="F432" i="28" s="1"/>
  <c r="F433" i="28" s="1"/>
  <c r="F434" i="28" s="1"/>
  <c r="F435" i="28" s="1"/>
  <c r="F436" i="28" s="1"/>
  <c r="F437" i="28" s="1"/>
  <c r="F438" i="28" s="1"/>
  <c r="F439" i="28" s="1"/>
  <c r="F440" i="28" s="1"/>
  <c r="F441" i="28" s="1"/>
  <c r="F442" i="28" s="1"/>
  <c r="F443" i="28" s="1"/>
  <c r="F444" i="28" s="1"/>
  <c r="F445" i="28" s="1"/>
  <c r="F446" i="28" s="1"/>
  <c r="F447" i="28" s="1"/>
  <c r="F448" i="28" s="1"/>
  <c r="F449" i="28" s="1"/>
  <c r="F450" i="28" s="1"/>
  <c r="F451" i="28" s="1"/>
  <c r="F452" i="28" s="1"/>
  <c r="F453" i="28" s="1"/>
  <c r="F454" i="28" s="1"/>
  <c r="F455" i="28" s="1"/>
  <c r="F456" i="28" s="1"/>
  <c r="F457" i="28" s="1"/>
  <c r="F458" i="28" s="1"/>
  <c r="F459" i="28" s="1"/>
  <c r="F460" i="28" s="1"/>
  <c r="F461" i="28" s="1"/>
  <c r="F462" i="28" s="1"/>
  <c r="F463" i="28" s="1"/>
  <c r="F464" i="28" s="1"/>
  <c r="F465" i="28" s="1"/>
  <c r="F466" i="28" s="1"/>
  <c r="F467" i="28" s="1"/>
  <c r="F468" i="28" s="1"/>
  <c r="F469" i="28" s="1"/>
  <c r="F470" i="28" s="1"/>
  <c r="F471" i="28" s="1"/>
  <c r="F472" i="28" s="1"/>
  <c r="F473" i="28" s="1"/>
  <c r="F474" i="28" s="1"/>
  <c r="F475" i="28" s="1"/>
  <c r="F476" i="28" s="1"/>
  <c r="F477" i="28" s="1"/>
  <c r="F478" i="28" s="1"/>
  <c r="F479" i="28" s="1"/>
  <c r="F480" i="28" s="1"/>
  <c r="F481" i="28" s="1"/>
  <c r="F482" i="28" s="1"/>
  <c r="F483" i="28" s="1"/>
  <c r="F484" i="28" s="1"/>
  <c r="F485" i="28" s="1"/>
  <c r="F486" i="28" s="1"/>
  <c r="F487" i="28" s="1"/>
  <c r="F488" i="28" s="1"/>
  <c r="F489" i="28" s="1"/>
  <c r="F490" i="28" s="1"/>
  <c r="F491" i="28" s="1"/>
  <c r="F492" i="28" s="1"/>
  <c r="F493" i="28" s="1"/>
  <c r="F494" i="28" s="1"/>
  <c r="F495" i="28" s="1"/>
  <c r="F496" i="28" s="1"/>
  <c r="F497" i="28" s="1"/>
  <c r="F498" i="28" s="1"/>
  <c r="F499" i="28" s="1"/>
  <c r="F500" i="28" s="1"/>
  <c r="F501" i="28" s="1"/>
  <c r="F502" i="28" s="1"/>
  <c r="F503" i="28" s="1"/>
  <c r="F504" i="28" s="1"/>
  <c r="F505" i="28" s="1"/>
  <c r="F506" i="28" s="1"/>
  <c r="F507" i="28" s="1"/>
  <c r="F508" i="28" s="1"/>
  <c r="F509" i="28" s="1"/>
  <c r="F510" i="28" s="1"/>
  <c r="F511" i="28" s="1"/>
  <c r="F512" i="28" s="1"/>
  <c r="F513" i="28" s="1"/>
  <c r="F514" i="28" s="1"/>
  <c r="F515" i="28" s="1"/>
  <c r="F516" i="28" s="1"/>
  <c r="F517" i="28" s="1"/>
  <c r="F518" i="28" s="1"/>
  <c r="F519" i="28" s="1"/>
  <c r="F520" i="28" s="1"/>
  <c r="F521" i="28" s="1"/>
  <c r="F522" i="28" s="1"/>
  <c r="F523" i="28" s="1"/>
  <c r="F524" i="28" s="1"/>
  <c r="F525" i="28" s="1"/>
  <c r="F526" i="28" s="1"/>
  <c r="F527" i="28" s="1"/>
  <c r="F528" i="28" s="1"/>
  <c r="F529" i="28" s="1"/>
  <c r="F530" i="28" s="1"/>
  <c r="F531" i="28" s="1"/>
  <c r="F532" i="28" s="1"/>
  <c r="F533" i="28" s="1"/>
  <c r="F534" i="28" s="1"/>
  <c r="F535" i="28" s="1"/>
  <c r="F536" i="28" s="1"/>
  <c r="F537" i="28" s="1"/>
  <c r="F538" i="28" s="1"/>
  <c r="F539" i="28" s="1"/>
  <c r="F540" i="28" s="1"/>
  <c r="F541" i="28" s="1"/>
  <c r="F542" i="28" s="1"/>
  <c r="F543" i="28" s="1"/>
  <c r="F544" i="28" s="1"/>
  <c r="F545" i="28" s="1"/>
  <c r="F546" i="28" s="1"/>
  <c r="F547" i="28" s="1"/>
  <c r="F548" i="28" s="1"/>
  <c r="F549" i="28" s="1"/>
  <c r="F550" i="28" s="1"/>
  <c r="F551" i="28" s="1"/>
  <c r="F552" i="28" s="1"/>
  <c r="F553" i="28" s="1"/>
  <c r="F554" i="28" s="1"/>
  <c r="F555" i="28" s="1"/>
  <c r="F556" i="28" s="1"/>
  <c r="F557" i="28" s="1"/>
  <c r="F558" i="28" s="1"/>
  <c r="F559" i="28" s="1"/>
  <c r="F560" i="28" s="1"/>
  <c r="F561" i="28" s="1"/>
  <c r="F562" i="28" s="1"/>
  <c r="F563" i="28" s="1"/>
  <c r="F564" i="28" s="1"/>
  <c r="F565" i="28" s="1"/>
  <c r="F566" i="28" s="1"/>
  <c r="F567" i="28" s="1"/>
  <c r="F568" i="28" s="1"/>
  <c r="F569" i="28" s="1"/>
  <c r="F570" i="28" s="1"/>
  <c r="F571" i="28" s="1"/>
  <c r="F572" i="28" s="1"/>
  <c r="F573" i="28" s="1"/>
  <c r="F574" i="28" s="1"/>
  <c r="F575" i="28" s="1"/>
  <c r="F576" i="28" s="1"/>
  <c r="F577" i="28" s="1"/>
  <c r="F578" i="28" s="1"/>
  <c r="F579" i="28" s="1"/>
  <c r="F580" i="28" s="1"/>
  <c r="F581" i="28" s="1"/>
  <c r="F582" i="28" s="1"/>
  <c r="F583" i="28" s="1"/>
  <c r="F584" i="28" s="1"/>
  <c r="F585" i="28" s="1"/>
  <c r="F586" i="28" s="1"/>
  <c r="F587" i="28" s="1"/>
  <c r="F588" i="28" s="1"/>
  <c r="F589" i="28" s="1"/>
  <c r="F590" i="28" s="1"/>
  <c r="F591" i="28" s="1"/>
  <c r="F592" i="28" s="1"/>
  <c r="F593" i="28" s="1"/>
  <c r="F594" i="28" s="1"/>
  <c r="F595" i="28" s="1"/>
  <c r="F596" i="28" s="1"/>
  <c r="F597" i="28" s="1"/>
  <c r="F598" i="28" s="1"/>
  <c r="F599" i="28" s="1"/>
  <c r="F600" i="28" s="1"/>
  <c r="F601" i="28" s="1"/>
  <c r="F602" i="28" s="1"/>
  <c r="F603" i="28" s="1"/>
  <c r="F604" i="28" s="1"/>
  <c r="F605" i="28" s="1"/>
  <c r="F606" i="28" s="1"/>
  <c r="F607" i="28" s="1"/>
  <c r="F608" i="28" s="1"/>
  <c r="F609" i="28" s="1"/>
  <c r="F610" i="28" s="1"/>
  <c r="F611" i="28" s="1"/>
  <c r="F612" i="28" s="1"/>
  <c r="F613" i="28" s="1"/>
  <c r="F614" i="28" s="1"/>
  <c r="F615" i="28" s="1"/>
  <c r="F616" i="28" s="1"/>
  <c r="F617" i="28" s="1"/>
  <c r="F618" i="28" s="1"/>
  <c r="F619" i="28" s="1"/>
  <c r="F620" i="28" s="1"/>
  <c r="F621" i="28" s="1"/>
  <c r="F622" i="28" s="1"/>
  <c r="F623" i="28" s="1"/>
  <c r="F624" i="28" s="1"/>
  <c r="F625" i="28" s="1"/>
  <c r="F626" i="28" s="1"/>
  <c r="F627" i="28" s="1"/>
  <c r="F628" i="28" s="1"/>
  <c r="F629" i="28" s="1"/>
  <c r="F630" i="28" s="1"/>
  <c r="F631" i="28" s="1"/>
  <c r="F632" i="28" s="1"/>
  <c r="F633" i="28" s="1"/>
  <c r="F634" i="28" s="1"/>
  <c r="F635" i="28" s="1"/>
  <c r="F636" i="28" s="1"/>
  <c r="F637" i="28" s="1"/>
  <c r="F638" i="28" s="1"/>
  <c r="F639" i="28" s="1"/>
  <c r="F640" i="28" s="1"/>
  <c r="F641" i="28" s="1"/>
  <c r="F642" i="28" s="1"/>
  <c r="F643" i="28" s="1"/>
  <c r="F644" i="28" s="1"/>
  <c r="F645" i="28" s="1"/>
  <c r="F646" i="28" s="1"/>
  <c r="F647" i="28" s="1"/>
  <c r="F648" i="28" s="1"/>
  <c r="F649" i="28" s="1"/>
  <c r="F650" i="28" s="1"/>
  <c r="F651" i="28" s="1"/>
  <c r="F652" i="28" s="1"/>
  <c r="F653" i="28" s="1"/>
  <c r="F654" i="28" s="1"/>
  <c r="F655" i="28" s="1"/>
  <c r="F656" i="28" s="1"/>
  <c r="F657" i="28" s="1"/>
  <c r="F658" i="28" s="1"/>
  <c r="F659" i="28" s="1"/>
  <c r="F660" i="28" s="1"/>
  <c r="F661" i="28" s="1"/>
  <c r="F662" i="28" s="1"/>
  <c r="F663" i="28" s="1"/>
  <c r="F664" i="28" s="1"/>
  <c r="F665" i="28" s="1"/>
  <c r="F666" i="28" s="1"/>
  <c r="F667" i="28" s="1"/>
  <c r="F668" i="28" s="1"/>
  <c r="F669" i="28" s="1"/>
  <c r="F670" i="28" s="1"/>
  <c r="F671" i="28" s="1"/>
  <c r="F672" i="28" s="1"/>
  <c r="F673" i="28" s="1"/>
  <c r="F674" i="28" s="1"/>
  <c r="F675" i="28" s="1"/>
  <c r="F676" i="28" s="1"/>
  <c r="F677" i="28" s="1"/>
  <c r="F678" i="28" s="1"/>
  <c r="F679" i="28" s="1"/>
  <c r="F680" i="28" s="1"/>
  <c r="F681" i="28" s="1"/>
  <c r="F682" i="28" s="1"/>
  <c r="F683" i="28" s="1"/>
  <c r="F684" i="28" s="1"/>
  <c r="F685" i="28" s="1"/>
  <c r="F686" i="28" s="1"/>
  <c r="F687" i="28" s="1"/>
  <c r="F688" i="28" s="1"/>
  <c r="F689" i="28" s="1"/>
  <c r="F690" i="28" s="1"/>
  <c r="F691" i="28" s="1"/>
  <c r="F692" i="28" s="1"/>
  <c r="F693" i="28" s="1"/>
  <c r="F694" i="28" s="1"/>
  <c r="F695" i="28" s="1"/>
  <c r="F696" i="28" s="1"/>
  <c r="F697" i="28" s="1"/>
  <c r="F698" i="28" s="1"/>
  <c r="F699" i="28" s="1"/>
  <c r="F700" i="28" s="1"/>
  <c r="F701" i="28" s="1"/>
  <c r="F702" i="28" s="1"/>
  <c r="F703" i="28" s="1"/>
  <c r="F704" i="28" s="1"/>
  <c r="F705" i="28" s="1"/>
  <c r="F706" i="28" s="1"/>
  <c r="F707" i="28" s="1"/>
  <c r="F708" i="28" s="1"/>
  <c r="F709" i="28" s="1"/>
  <c r="F710" i="28" s="1"/>
  <c r="F711" i="28" s="1"/>
  <c r="F712" i="28" s="1"/>
  <c r="F713" i="28" s="1"/>
  <c r="F714" i="28" s="1"/>
  <c r="F715" i="28" s="1"/>
  <c r="F716" i="28" s="1"/>
  <c r="F717" i="28" s="1"/>
  <c r="F718" i="28" s="1"/>
  <c r="F719" i="28" s="1"/>
  <c r="F720" i="28" s="1"/>
  <c r="F721" i="28" s="1"/>
  <c r="F722" i="28" s="1"/>
  <c r="F723" i="28" s="1"/>
  <c r="F724" i="28" s="1"/>
  <c r="F725" i="28" s="1"/>
  <c r="F726" i="28" s="1"/>
  <c r="F727" i="28" s="1"/>
  <c r="F728" i="28" s="1"/>
  <c r="F729" i="28" s="1"/>
  <c r="F730" i="28" s="1"/>
  <c r="F731" i="28" s="1"/>
  <c r="F732" i="28" s="1"/>
  <c r="F733" i="28" s="1"/>
  <c r="F734" i="28" s="1"/>
  <c r="F735" i="28" s="1"/>
  <c r="F736" i="28" s="1"/>
  <c r="F737" i="28" s="1"/>
  <c r="F738" i="28" s="1"/>
  <c r="F739" i="28" s="1"/>
  <c r="F740" i="28" s="1"/>
  <c r="F741" i="28" s="1"/>
  <c r="F742" i="28" s="1"/>
  <c r="F743" i="28" s="1"/>
  <c r="F744" i="28" s="1"/>
  <c r="F745" i="28" s="1"/>
  <c r="F746" i="28" s="1"/>
  <c r="F747" i="28" s="1"/>
  <c r="F748" i="28" s="1"/>
  <c r="F749" i="28" s="1"/>
  <c r="F750" i="28" s="1"/>
  <c r="F751" i="28" s="1"/>
  <c r="F752" i="28" s="1"/>
  <c r="F753" i="28" s="1"/>
  <c r="F754" i="28" s="1"/>
  <c r="F755" i="28" s="1"/>
  <c r="F756" i="28" s="1"/>
  <c r="F757" i="28" s="1"/>
  <c r="F758" i="28" s="1"/>
  <c r="F759" i="28" s="1"/>
  <c r="F760" i="28" s="1"/>
  <c r="F761" i="28" s="1"/>
  <c r="F762" i="28" s="1"/>
  <c r="F763" i="28" s="1"/>
  <c r="F764" i="28" s="1"/>
  <c r="F765" i="28" s="1"/>
  <c r="F766" i="28" s="1"/>
  <c r="F767" i="28" s="1"/>
  <c r="F768" i="28" s="1"/>
  <c r="F769" i="28" s="1"/>
  <c r="F770" i="28" s="1"/>
  <c r="F771" i="28" s="1"/>
  <c r="F772" i="28" s="1"/>
  <c r="F773" i="28" s="1"/>
  <c r="F774" i="28" s="1"/>
  <c r="F775" i="28" s="1"/>
  <c r="F776" i="28" s="1"/>
  <c r="F777" i="28" s="1"/>
  <c r="F778" i="28" s="1"/>
  <c r="F779" i="28" s="1"/>
  <c r="B55" i="29"/>
  <c r="J59" i="29" s="1"/>
  <c r="H83" i="27"/>
  <c r="H84" i="27" s="1"/>
  <c r="H85" i="27" s="1"/>
  <c r="H86" i="27" s="1"/>
  <c r="H87" i="27" s="1"/>
  <c r="H88" i="27" s="1"/>
  <c r="H89" i="27" s="1"/>
  <c r="H90" i="27" s="1"/>
  <c r="H91" i="27" s="1"/>
  <c r="H92" i="27" s="1"/>
  <c r="H93" i="27" s="1"/>
  <c r="H94" i="27" s="1"/>
  <c r="H95" i="27" s="1"/>
  <c r="H96" i="27" s="1"/>
  <c r="H97" i="27" s="1"/>
  <c r="H98" i="27" s="1"/>
  <c r="H99" i="27" s="1"/>
  <c r="H100" i="27" s="1"/>
  <c r="H101" i="27" s="1"/>
  <c r="H102" i="27" s="1"/>
  <c r="H103" i="27" s="1"/>
  <c r="H104" i="27" s="1"/>
  <c r="H105" i="27" s="1"/>
  <c r="H106" i="27" s="1"/>
  <c r="H107" i="27" s="1"/>
  <c r="H108" i="27" s="1"/>
  <c r="H109" i="27" s="1"/>
  <c r="H110" i="27" s="1"/>
  <c r="H111" i="27" s="1"/>
  <c r="H112" i="27" s="1"/>
  <c r="H113" i="27" s="1"/>
  <c r="H114" i="27" s="1"/>
  <c r="H115" i="27" s="1"/>
  <c r="H116" i="27" s="1"/>
  <c r="H117" i="27" s="1"/>
  <c r="H118" i="27" s="1"/>
  <c r="H119" i="27" s="1"/>
  <c r="H120" i="27" s="1"/>
  <c r="H121" i="27" s="1"/>
  <c r="H122" i="27" s="1"/>
  <c r="H123" i="27" s="1"/>
  <c r="H124" i="27" s="1"/>
  <c r="H125" i="27" s="1"/>
  <c r="H126" i="27" s="1"/>
  <c r="H127" i="27" s="1"/>
  <c r="H128" i="27" s="1"/>
  <c r="H129" i="27" s="1"/>
  <c r="H130" i="27" s="1"/>
  <c r="H131" i="27" s="1"/>
  <c r="H132" i="27" s="1"/>
  <c r="H133" i="27" s="1"/>
  <c r="H134" i="27" s="1"/>
  <c r="H135" i="27" s="1"/>
  <c r="H136" i="27" s="1"/>
  <c r="H137" i="27" s="1"/>
  <c r="H138" i="27" s="1"/>
  <c r="H139" i="27" s="1"/>
  <c r="H140" i="27" s="1"/>
  <c r="H141" i="27" s="1"/>
  <c r="H142" i="27" s="1"/>
  <c r="H143" i="27" s="1"/>
  <c r="H144" i="27" s="1"/>
  <c r="H145" i="27" s="1"/>
  <c r="H146" i="27" s="1"/>
  <c r="H147" i="27" s="1"/>
  <c r="H148" i="27" s="1"/>
  <c r="H149" i="27" s="1"/>
  <c r="H150" i="27" s="1"/>
  <c r="H151" i="27" s="1"/>
  <c r="H152" i="27" s="1"/>
  <c r="H153" i="27" s="1"/>
  <c r="H154" i="27" s="1"/>
  <c r="H155" i="27" s="1"/>
  <c r="H156" i="27" s="1"/>
  <c r="H157" i="27" s="1"/>
  <c r="H158" i="27" s="1"/>
  <c r="H159" i="27" s="1"/>
  <c r="H160" i="27" s="1"/>
  <c r="H161" i="27" s="1"/>
  <c r="H162" i="27" s="1"/>
  <c r="H163" i="27" s="1"/>
  <c r="H164" i="27" s="1"/>
  <c r="H165" i="27" s="1"/>
  <c r="H166" i="27" s="1"/>
  <c r="H167" i="27" s="1"/>
  <c r="H168" i="27" s="1"/>
  <c r="H169" i="27" s="1"/>
  <c r="H170" i="27" s="1"/>
  <c r="H171" i="27" s="1"/>
  <c r="H172" i="27" s="1"/>
  <c r="H173" i="27" s="1"/>
  <c r="H174" i="27" s="1"/>
  <c r="H175" i="27" s="1"/>
  <c r="H176" i="27" s="1"/>
  <c r="H177" i="27" s="1"/>
  <c r="H178" i="27" s="1"/>
  <c r="H179" i="27" s="1"/>
  <c r="H180" i="27" s="1"/>
  <c r="H181" i="27" s="1"/>
  <c r="H182" i="27" s="1"/>
  <c r="H183" i="27" s="1"/>
  <c r="H184" i="27" s="1"/>
  <c r="H185" i="27" s="1"/>
  <c r="H186" i="27" s="1"/>
  <c r="H187" i="27" s="1"/>
  <c r="H188" i="27" s="1"/>
  <c r="H189" i="27" s="1"/>
  <c r="H190" i="27" s="1"/>
  <c r="H191" i="27" s="1"/>
  <c r="H192" i="27" s="1"/>
  <c r="H193" i="27" s="1"/>
  <c r="H194" i="27" s="1"/>
  <c r="H195" i="27" s="1"/>
  <c r="H196" i="27" s="1"/>
  <c r="H197" i="27" s="1"/>
  <c r="H198" i="27" s="1"/>
  <c r="H199" i="27" s="1"/>
  <c r="H200" i="27" s="1"/>
  <c r="H201" i="27" s="1"/>
  <c r="H202" i="27" s="1"/>
  <c r="H203" i="27" s="1"/>
  <c r="H204" i="27" s="1"/>
  <c r="H205" i="27" s="1"/>
  <c r="H206" i="27" s="1"/>
  <c r="H207" i="27" s="1"/>
  <c r="H208" i="27" s="1"/>
  <c r="H209" i="27" s="1"/>
  <c r="H210" i="27" s="1"/>
  <c r="H211" i="27" s="1"/>
  <c r="H212" i="27" s="1"/>
  <c r="H213" i="27" s="1"/>
  <c r="H214" i="27" s="1"/>
  <c r="H215" i="27" s="1"/>
  <c r="H216" i="27" s="1"/>
  <c r="H217" i="27" s="1"/>
  <c r="H218" i="27" s="1"/>
  <c r="H219" i="27" s="1"/>
  <c r="H220" i="27" s="1"/>
  <c r="H221" i="27" s="1"/>
  <c r="H222" i="27" s="1"/>
  <c r="H223" i="27" s="1"/>
  <c r="H224" i="27" s="1"/>
  <c r="H225" i="27" s="1"/>
  <c r="H226" i="27" s="1"/>
  <c r="H227" i="27" s="1"/>
  <c r="H228" i="27" s="1"/>
  <c r="H229" i="27" s="1"/>
  <c r="H230" i="27" s="1"/>
  <c r="H231" i="27" s="1"/>
  <c r="H232" i="27" s="1"/>
  <c r="H233" i="27" s="1"/>
  <c r="H234" i="27" s="1"/>
  <c r="H235" i="27" s="1"/>
  <c r="H236" i="27" s="1"/>
  <c r="H237" i="27" s="1"/>
  <c r="H238" i="27" s="1"/>
  <c r="H239" i="27" s="1"/>
  <c r="H240" i="27" s="1"/>
  <c r="H241" i="27" s="1"/>
  <c r="H242" i="27" s="1"/>
  <c r="H243" i="27" s="1"/>
  <c r="H244" i="27" s="1"/>
  <c r="H245" i="27" s="1"/>
  <c r="H246" i="27" s="1"/>
  <c r="H247" i="27" s="1"/>
  <c r="H248" i="27" s="1"/>
  <c r="H249" i="27" s="1"/>
  <c r="H250" i="27" s="1"/>
  <c r="H251" i="27" s="1"/>
  <c r="H252" i="27" s="1"/>
  <c r="H253" i="27" s="1"/>
  <c r="H254" i="27" s="1"/>
  <c r="H255" i="27" s="1"/>
  <c r="H256" i="27" s="1"/>
  <c r="H257" i="27" s="1"/>
  <c r="H258" i="27" s="1"/>
  <c r="H259" i="27" s="1"/>
  <c r="H260" i="27" s="1"/>
  <c r="H261" i="27" s="1"/>
  <c r="H262" i="27" s="1"/>
  <c r="H263" i="27" s="1"/>
  <c r="H264" i="27" s="1"/>
  <c r="H265" i="27" s="1"/>
  <c r="H266" i="27" s="1"/>
  <c r="H267" i="27" s="1"/>
  <c r="H268" i="27" s="1"/>
  <c r="H269" i="27" s="1"/>
  <c r="H270" i="27" s="1"/>
  <c r="H271" i="27" s="1"/>
  <c r="H272" i="27" s="1"/>
  <c r="H273" i="27" s="1"/>
  <c r="H274" i="27" s="1"/>
  <c r="H275" i="27" s="1"/>
  <c r="H276" i="27" s="1"/>
  <c r="H277" i="27" s="1"/>
  <c r="H278" i="27" s="1"/>
  <c r="H279" i="27" s="1"/>
  <c r="H280" i="27" s="1"/>
  <c r="H281" i="27" s="1"/>
  <c r="H282" i="27" s="1"/>
  <c r="H283" i="27" s="1"/>
  <c r="H284" i="27" s="1"/>
  <c r="H285" i="27" s="1"/>
  <c r="H286" i="27" s="1"/>
  <c r="H287" i="27" s="1"/>
  <c r="H288" i="27" s="1"/>
  <c r="H289" i="27" s="1"/>
  <c r="H290" i="27" s="1"/>
  <c r="H291" i="27" s="1"/>
  <c r="H292" i="27" s="1"/>
  <c r="H293" i="27" s="1"/>
  <c r="H294" i="27" s="1"/>
  <c r="H295" i="27" s="1"/>
  <c r="H296" i="27" s="1"/>
  <c r="H297" i="27" s="1"/>
  <c r="H298" i="27" s="1"/>
  <c r="H299" i="27" s="1"/>
  <c r="H300" i="27" s="1"/>
  <c r="H301" i="27" s="1"/>
  <c r="H302" i="27" s="1"/>
  <c r="H303" i="27" s="1"/>
  <c r="H304" i="27" s="1"/>
  <c r="H305" i="27" s="1"/>
  <c r="H306" i="27" s="1"/>
  <c r="H307" i="27" s="1"/>
  <c r="H308" i="27" s="1"/>
  <c r="H309" i="27" s="1"/>
  <c r="H310" i="27" s="1"/>
  <c r="H311" i="27" s="1"/>
  <c r="H312" i="27" s="1"/>
  <c r="H313" i="27" s="1"/>
  <c r="H314" i="27" s="1"/>
  <c r="H315" i="27" s="1"/>
  <c r="H316" i="27" s="1"/>
  <c r="H317" i="27" s="1"/>
  <c r="H318" i="27" s="1"/>
  <c r="H319" i="27" s="1"/>
  <c r="H320" i="27" s="1"/>
  <c r="H321" i="27" s="1"/>
  <c r="H322" i="27" s="1"/>
  <c r="H323" i="27" s="1"/>
  <c r="H324" i="27" s="1"/>
  <c r="H325" i="27" s="1"/>
  <c r="H326" i="27" s="1"/>
  <c r="H327" i="27" s="1"/>
  <c r="H328" i="27" s="1"/>
  <c r="H329" i="27" s="1"/>
  <c r="H330" i="27" s="1"/>
  <c r="H331" i="27" s="1"/>
  <c r="H332" i="27" s="1"/>
  <c r="H333" i="27" s="1"/>
  <c r="H334" i="27" s="1"/>
  <c r="H335" i="27" s="1"/>
  <c r="G221" i="27"/>
  <c r="G222" i="27" s="1"/>
  <c r="G223" i="27" s="1"/>
  <c r="G224" i="27" s="1"/>
  <c r="G225" i="27" s="1"/>
  <c r="G226" i="27" s="1"/>
  <c r="G227" i="27" s="1"/>
  <c r="G228" i="27" s="1"/>
  <c r="G229" i="27" s="1"/>
  <c r="G230" i="27" s="1"/>
  <c r="G231" i="27" s="1"/>
  <c r="G232" i="27" s="1"/>
  <c r="G233" i="27" s="1"/>
  <c r="G234" i="27" s="1"/>
  <c r="G235" i="27" s="1"/>
  <c r="G236" i="27" s="1"/>
  <c r="G237" i="27" s="1"/>
  <c r="G238" i="27" s="1"/>
  <c r="G239" i="27" s="1"/>
  <c r="G240" i="27" s="1"/>
  <c r="G241" i="27" s="1"/>
  <c r="G242" i="27" s="1"/>
  <c r="G243" i="27" s="1"/>
  <c r="G244" i="27" s="1"/>
  <c r="G245" i="27" s="1"/>
  <c r="G246" i="27" s="1"/>
  <c r="G247" i="27" s="1"/>
  <c r="G248" i="27" s="1"/>
  <c r="G249" i="27" s="1"/>
  <c r="G250" i="27" s="1"/>
  <c r="G251" i="27" s="1"/>
  <c r="G252" i="27" s="1"/>
  <c r="G253" i="27" s="1"/>
  <c r="G254" i="27" s="1"/>
  <c r="G255" i="27" s="1"/>
  <c r="G256" i="27" s="1"/>
  <c r="G257" i="27" s="1"/>
  <c r="G258" i="27" s="1"/>
  <c r="G259" i="27" s="1"/>
  <c r="G260" i="27" s="1"/>
  <c r="G261" i="27" s="1"/>
  <c r="G262" i="27" s="1"/>
  <c r="G263" i="27" s="1"/>
  <c r="G264" i="27" s="1"/>
  <c r="G265" i="27" s="1"/>
  <c r="G266" i="27" s="1"/>
  <c r="G267" i="27" s="1"/>
  <c r="G268" i="27" s="1"/>
  <c r="G269" i="27" s="1"/>
  <c r="G270" i="27" s="1"/>
  <c r="G271" i="27" s="1"/>
  <c r="G272" i="27" s="1"/>
  <c r="G273" i="27" s="1"/>
  <c r="G274" i="27" s="1"/>
  <c r="G275" i="27" s="1"/>
  <c r="G276" i="27" s="1"/>
  <c r="G277" i="27" s="1"/>
  <c r="G278" i="27" s="1"/>
  <c r="G279" i="27" s="1"/>
  <c r="G280" i="27" s="1"/>
  <c r="G281" i="27" s="1"/>
  <c r="G282" i="27" s="1"/>
  <c r="G283" i="27" s="1"/>
  <c r="G284" i="27" s="1"/>
  <c r="G285" i="27" s="1"/>
  <c r="G286" i="27" s="1"/>
  <c r="G287" i="27" s="1"/>
  <c r="G288" i="27" s="1"/>
  <c r="G289" i="27" s="1"/>
  <c r="G290" i="27" s="1"/>
  <c r="G291" i="27" s="1"/>
  <c r="G292" i="27" s="1"/>
  <c r="G293" i="27" s="1"/>
  <c r="G294" i="27" s="1"/>
  <c r="G295" i="27" s="1"/>
  <c r="G296" i="27" s="1"/>
  <c r="G297" i="27" s="1"/>
  <c r="G298" i="27" s="1"/>
  <c r="G299" i="27" s="1"/>
  <c r="G300" i="27" s="1"/>
  <c r="G301" i="27" s="1"/>
  <c r="G302" i="27" s="1"/>
  <c r="G303" i="27" s="1"/>
  <c r="G304" i="27" s="1"/>
  <c r="G305" i="27" s="1"/>
  <c r="G306" i="27" s="1"/>
  <c r="G307" i="27" s="1"/>
  <c r="G308" i="27" s="1"/>
  <c r="G309" i="27" s="1"/>
  <c r="G310" i="27" s="1"/>
  <c r="G311" i="27" s="1"/>
  <c r="G312" i="27" s="1"/>
  <c r="G313" i="27" s="1"/>
  <c r="G314" i="27" s="1"/>
  <c r="G315" i="27" s="1"/>
  <c r="G316" i="27" s="1"/>
  <c r="G317" i="27" s="1"/>
  <c r="G318" i="27" s="1"/>
  <c r="G319" i="27" s="1"/>
  <c r="G320" i="27" s="1"/>
  <c r="G321" i="27" s="1"/>
  <c r="G322" i="27" s="1"/>
  <c r="G323" i="27" s="1"/>
  <c r="G324" i="27" s="1"/>
  <c r="G325" i="27" s="1"/>
  <c r="G326" i="27" s="1"/>
  <c r="G327" i="27" s="1"/>
  <c r="G328" i="27" s="1"/>
  <c r="G329" i="27" s="1"/>
  <c r="G330" i="27" s="1"/>
  <c r="G331" i="27" s="1"/>
  <c r="G332" i="27" s="1"/>
  <c r="G333" i="27" s="1"/>
  <c r="G334" i="27" s="1"/>
  <c r="G335" i="27" s="1"/>
  <c r="E4" i="29"/>
  <c r="H6" i="29" s="1"/>
  <c r="D41" i="27" s="1"/>
  <c r="E6" i="28"/>
  <c r="J752" i="29"/>
  <c r="J746" i="29"/>
  <c r="J734" i="29"/>
  <c r="J771" i="29"/>
  <c r="J772" i="29"/>
  <c r="J754" i="29"/>
  <c r="J736" i="29"/>
  <c r="J761" i="29"/>
  <c r="J724" i="29"/>
  <c r="J712" i="29"/>
  <c r="J706" i="29"/>
  <c r="J768" i="29"/>
  <c r="J726" i="29"/>
  <c r="J720" i="29"/>
  <c r="J714" i="29"/>
  <c r="J702" i="29"/>
  <c r="J687" i="29"/>
  <c r="J705" i="29"/>
  <c r="J701" i="29"/>
  <c r="J688" i="29"/>
  <c r="J696" i="29"/>
  <c r="J689" i="29"/>
  <c r="J763" i="29"/>
  <c r="J711" i="29"/>
  <c r="J684" i="29"/>
  <c r="J756" i="29"/>
  <c r="J738" i="29"/>
  <c r="J710" i="29"/>
  <c r="J663" i="29"/>
  <c r="J657" i="29"/>
  <c r="J651" i="29"/>
  <c r="J645" i="29"/>
  <c r="J686" i="29"/>
  <c r="J680" i="29"/>
  <c r="J664" i="29"/>
  <c r="J658" i="29"/>
  <c r="J721" i="29"/>
  <c r="J699" i="29"/>
  <c r="J697" i="29"/>
  <c r="J671" i="29"/>
  <c r="J647" i="29"/>
  <c r="J641" i="29"/>
  <c r="J629" i="29"/>
  <c r="J623" i="29"/>
  <c r="J605" i="29"/>
  <c r="J587" i="29"/>
  <c r="J581" i="29"/>
  <c r="J575" i="29"/>
  <c r="J674" i="29"/>
  <c r="J673" i="29"/>
  <c r="J672" i="29"/>
  <c r="J667" i="29"/>
  <c r="J661" i="29"/>
  <c r="J660" i="29"/>
  <c r="J655" i="29"/>
  <c r="J654" i="29"/>
  <c r="J648" i="29"/>
  <c r="J643" i="29"/>
  <c r="J642" i="29"/>
  <c r="J636" i="29"/>
  <c r="J612" i="29"/>
  <c r="J606" i="29"/>
  <c r="J600" i="29"/>
  <c r="J594" i="29"/>
  <c r="J570" i="29"/>
  <c r="J685" i="29"/>
  <c r="J637" i="29"/>
  <c r="J631" i="29"/>
  <c r="J607" i="29"/>
  <c r="J601" i="29"/>
  <c r="J595" i="29"/>
  <c r="J583" i="29"/>
  <c r="J769" i="29"/>
  <c r="J717" i="29"/>
  <c r="J677" i="29"/>
  <c r="J638" i="29"/>
  <c r="J620" i="29"/>
  <c r="J608" i="29"/>
  <c r="J602" i="29"/>
  <c r="J751" i="29"/>
  <c r="J563" i="29"/>
  <c r="J557" i="29"/>
  <c r="J551" i="29"/>
  <c r="J545" i="29"/>
  <c r="J622" i="29"/>
  <c r="J615" i="29"/>
  <c r="J604" i="29"/>
  <c r="J564" i="29"/>
  <c r="J540" i="29"/>
  <c r="J534" i="29"/>
  <c r="J528" i="29"/>
  <c r="J559" i="29"/>
  <c r="J541" i="29"/>
  <c r="J535" i="29"/>
  <c r="J634" i="29"/>
  <c r="J627" i="29"/>
  <c r="J560" i="29"/>
  <c r="J628" i="29"/>
  <c r="J621" i="29"/>
  <c r="J610" i="29"/>
  <c r="J596" i="29"/>
  <c r="J592" i="29"/>
  <c r="J591" i="29"/>
  <c r="J590" i="29"/>
  <c r="J580" i="29"/>
  <c r="J579" i="29"/>
  <c r="J578" i="29"/>
  <c r="J574" i="29"/>
  <c r="J567" i="29"/>
  <c r="J566" i="29"/>
  <c r="J562" i="29"/>
  <c r="J550" i="29"/>
  <c r="J519" i="29"/>
  <c r="J513" i="29"/>
  <c r="J501" i="29"/>
  <c r="J495" i="29"/>
  <c r="J477" i="29"/>
  <c r="J465" i="29"/>
  <c r="J459" i="29"/>
  <c r="J453" i="29"/>
  <c r="J514" i="29"/>
  <c r="J508" i="29"/>
  <c r="J502" i="29"/>
  <c r="J496" i="29"/>
  <c r="J472" i="29"/>
  <c r="J466" i="29"/>
  <c r="J460" i="29"/>
  <c r="J454" i="29"/>
  <c r="J521" i="29"/>
  <c r="J515" i="29"/>
  <c r="J509" i="29"/>
  <c r="J497" i="29"/>
  <c r="J479" i="29"/>
  <c r="J473" i="29"/>
  <c r="J461" i="29"/>
  <c r="J522" i="29"/>
  <c r="J504" i="29"/>
  <c r="J492" i="29"/>
  <c r="J486" i="29"/>
  <c r="J480" i="29"/>
  <c r="J456" i="29"/>
  <c r="J450" i="29"/>
  <c r="J444" i="29"/>
  <c r="J555" i="29"/>
  <c r="J542" i="29"/>
  <c r="J538" i="29"/>
  <c r="J537" i="29"/>
  <c r="J536" i="29"/>
  <c r="J523" i="29"/>
  <c r="J517" i="29"/>
  <c r="J511" i="29"/>
  <c r="J524" i="29"/>
  <c r="J487" i="29"/>
  <c r="J476" i="29"/>
  <c r="J458" i="29"/>
  <c r="J441" i="29"/>
  <c r="J423" i="29"/>
  <c r="J411" i="29"/>
  <c r="J405" i="29"/>
  <c r="J399" i="29"/>
  <c r="J375" i="29"/>
  <c r="J436" i="29"/>
  <c r="J430" i="29"/>
  <c r="J424" i="29"/>
  <c r="J400" i="29"/>
  <c r="J394" i="29"/>
  <c r="J388" i="29"/>
  <c r="J382" i="29"/>
  <c r="J488" i="29"/>
  <c r="J481" i="29"/>
  <c r="J470" i="29"/>
  <c r="J463" i="29"/>
  <c r="J425" i="29"/>
  <c r="J419" i="29"/>
  <c r="J413" i="29"/>
  <c r="J407" i="29"/>
  <c r="J389" i="29"/>
  <c r="J383" i="29"/>
  <c r="J377" i="29"/>
  <c r="J438" i="29"/>
  <c r="J420" i="29"/>
  <c r="J518" i="29"/>
  <c r="J500" i="29"/>
  <c r="J493" i="29"/>
  <c r="J464" i="29"/>
  <c r="J439" i="29"/>
  <c r="J455" i="29"/>
  <c r="J452" i="29"/>
  <c r="J443" i="29"/>
  <c r="J366" i="29"/>
  <c r="J360" i="29"/>
  <c r="J354" i="29"/>
  <c r="J342" i="29"/>
  <c r="J336" i="29"/>
  <c r="J330" i="29"/>
  <c r="J324" i="29"/>
  <c r="J318" i="29"/>
  <c r="J306" i="29"/>
  <c r="J440" i="29"/>
  <c r="J434" i="29"/>
  <c r="J427" i="29"/>
  <c r="J367" i="29"/>
  <c r="J355" i="29"/>
  <c r="J349" i="29"/>
  <c r="J343" i="29"/>
  <c r="J337" i="29"/>
  <c r="J331" i="29"/>
  <c r="J319" i="29"/>
  <c r="J313" i="29"/>
  <c r="J307" i="29"/>
  <c r="J457" i="29"/>
  <c r="J451" i="29"/>
  <c r="J368" i="29"/>
  <c r="J362" i="29"/>
  <c r="J356" i="29"/>
  <c r="J350" i="29"/>
  <c r="J344" i="29"/>
  <c r="J332" i="29"/>
  <c r="J326" i="29"/>
  <c r="J320" i="29"/>
  <c r="J314" i="29"/>
  <c r="J308" i="29"/>
  <c r="J421" i="29"/>
  <c r="J416" i="29"/>
  <c r="J415" i="29"/>
  <c r="J414" i="29"/>
  <c r="J410" i="29"/>
  <c r="J408" i="29"/>
  <c r="J404" i="29"/>
  <c r="J403" i="29"/>
  <c r="J402" i="29"/>
  <c r="J398" i="29"/>
  <c r="J396" i="29"/>
  <c r="J392" i="29"/>
  <c r="J391" i="29"/>
  <c r="J390" i="29"/>
  <c r="J386" i="29"/>
  <c r="J384" i="29"/>
  <c r="J380" i="29"/>
  <c r="J379" i="29"/>
  <c r="J378" i="29"/>
  <c r="J374" i="29"/>
  <c r="J372" i="29"/>
  <c r="J369" i="29"/>
  <c r="J363" i="29"/>
  <c r="J357" i="29"/>
  <c r="J351" i="29"/>
  <c r="J339" i="29"/>
  <c r="J333" i="29"/>
  <c r="J327" i="29"/>
  <c r="J321" i="29"/>
  <c r="J315" i="29"/>
  <c r="J371" i="29"/>
  <c r="J364" i="29"/>
  <c r="J353" i="29"/>
  <c r="J346" i="29"/>
  <c r="J335" i="29"/>
  <c r="J317" i="29"/>
  <c r="J310" i="29"/>
  <c r="J305" i="29"/>
  <c r="J299" i="29"/>
  <c r="J293" i="29"/>
  <c r="J281" i="29"/>
  <c r="J275" i="29"/>
  <c r="J269" i="29"/>
  <c r="J263" i="29"/>
  <c r="J257" i="29"/>
  <c r="J294" i="29"/>
  <c r="J288" i="29"/>
  <c r="J282" i="29"/>
  <c r="J276" i="29"/>
  <c r="J270" i="29"/>
  <c r="J258" i="29"/>
  <c r="J252" i="29"/>
  <c r="J246" i="29"/>
  <c r="J240" i="29"/>
  <c r="J365" i="29"/>
  <c r="J347" i="29"/>
  <c r="J340" i="29"/>
  <c r="J329" i="29"/>
  <c r="J322" i="29"/>
  <c r="J311" i="29"/>
  <c r="J295" i="29"/>
  <c r="J289" i="29"/>
  <c r="J283" i="29"/>
  <c r="J277" i="29"/>
  <c r="J271" i="29"/>
  <c r="J259" i="29"/>
  <c r="J253" i="29"/>
  <c r="J433" i="29"/>
  <c r="J422" i="29"/>
  <c r="J302" i="29"/>
  <c r="J290" i="29"/>
  <c r="J284" i="29"/>
  <c r="J278" i="29"/>
  <c r="J272" i="29"/>
  <c r="J266" i="29"/>
  <c r="J370" i="29"/>
  <c r="J359" i="29"/>
  <c r="J352" i="29"/>
  <c r="J341" i="29"/>
  <c r="J334" i="29"/>
  <c r="J316" i="29"/>
  <c r="J303" i="29"/>
  <c r="J297" i="29"/>
  <c r="J291" i="29"/>
  <c r="J285" i="29"/>
  <c r="J254" i="29"/>
  <c r="J247" i="29"/>
  <c r="J238" i="29"/>
  <c r="J234" i="29"/>
  <c r="J228" i="29"/>
  <c r="J216" i="29"/>
  <c r="J210" i="29"/>
  <c r="J204" i="29"/>
  <c r="J198" i="29"/>
  <c r="J192" i="29"/>
  <c r="J180" i="29"/>
  <c r="J174" i="29"/>
  <c r="J168" i="29"/>
  <c r="J298" i="29"/>
  <c r="J280" i="29"/>
  <c r="J274" i="29"/>
  <c r="J267" i="29"/>
  <c r="J250" i="29"/>
  <c r="J245" i="29"/>
  <c r="J235" i="29"/>
  <c r="J229" i="29"/>
  <c r="J223" i="29"/>
  <c r="J217" i="29"/>
  <c r="J211" i="29"/>
  <c r="J205" i="29"/>
  <c r="J199" i="29"/>
  <c r="J193" i="29"/>
  <c r="J187" i="29"/>
  <c r="J181" i="29"/>
  <c r="J175" i="29"/>
  <c r="J169" i="29"/>
  <c r="J243" i="29"/>
  <c r="J241" i="29"/>
  <c r="J236" i="29"/>
  <c r="J230" i="29"/>
  <c r="J224" i="29"/>
  <c r="J218" i="29"/>
  <c r="J212" i="29"/>
  <c r="J206" i="29"/>
  <c r="J200" i="29"/>
  <c r="J194" i="29"/>
  <c r="J188" i="29"/>
  <c r="J182" i="29"/>
  <c r="J176" i="29"/>
  <c r="J170" i="29"/>
  <c r="J304" i="29"/>
  <c r="J286" i="29"/>
  <c r="J268" i="29"/>
  <c r="J261" i="29"/>
  <c r="J256" i="29"/>
  <c r="J249" i="29"/>
  <c r="J239" i="29"/>
  <c r="J231" i="29"/>
  <c r="J225" i="29"/>
  <c r="J219" i="29"/>
  <c r="J213" i="29"/>
  <c r="J207" i="29"/>
  <c r="J201" i="29"/>
  <c r="J195" i="29"/>
  <c r="J189" i="29"/>
  <c r="J183" i="29"/>
  <c r="J177" i="29"/>
  <c r="J171" i="29"/>
  <c r="J165" i="29"/>
  <c r="J248" i="29"/>
  <c r="J244" i="29"/>
  <c r="J237" i="29"/>
  <c r="J232" i="29"/>
  <c r="J226" i="29"/>
  <c r="J220" i="29"/>
  <c r="J214" i="29"/>
  <c r="J208" i="29"/>
  <c r="J202" i="29"/>
  <c r="J196" i="29"/>
  <c r="J190" i="29"/>
  <c r="J184" i="29"/>
  <c r="J178" i="29"/>
  <c r="J172" i="29"/>
  <c r="J166" i="29"/>
  <c r="J292" i="29"/>
  <c r="J273" i="29"/>
  <c r="J262" i="29"/>
  <c r="J255" i="29"/>
  <c r="J251" i="29"/>
  <c r="J242" i="29"/>
  <c r="J233" i="29"/>
  <c r="J227" i="29"/>
  <c r="J221" i="29"/>
  <c r="J215" i="29"/>
  <c r="J209" i="29"/>
  <c r="J203" i="29"/>
  <c r="J197" i="29"/>
  <c r="J179" i="29"/>
  <c r="J162" i="29"/>
  <c r="J156" i="29"/>
  <c r="J150" i="29"/>
  <c r="J144" i="29"/>
  <c r="J138" i="29"/>
  <c r="J132" i="29"/>
  <c r="J126" i="29"/>
  <c r="J120" i="29"/>
  <c r="J114" i="29"/>
  <c r="J108" i="29"/>
  <c r="J102" i="29"/>
  <c r="J96" i="29"/>
  <c r="J90" i="29"/>
  <c r="J84" i="29"/>
  <c r="J78" i="29"/>
  <c r="J72" i="29"/>
  <c r="J66" i="29"/>
  <c r="J163" i="29"/>
  <c r="J157" i="29"/>
  <c r="J151" i="29"/>
  <c r="J145" i="29"/>
  <c r="J139" i="29"/>
  <c r="J133" i="29"/>
  <c r="J127" i="29"/>
  <c r="J121" i="29"/>
  <c r="J115" i="29"/>
  <c r="J109" i="29"/>
  <c r="J103" i="29"/>
  <c r="J97" i="29"/>
  <c r="J91" i="29"/>
  <c r="J85" i="29"/>
  <c r="J79" i="29"/>
  <c r="J73" i="29"/>
  <c r="J67" i="29"/>
  <c r="J185" i="29"/>
  <c r="J167" i="29"/>
  <c r="J164" i="29"/>
  <c r="J158" i="29"/>
  <c r="J152" i="29"/>
  <c r="J146" i="29"/>
  <c r="J140" i="29"/>
  <c r="J134" i="29"/>
  <c r="J128" i="29"/>
  <c r="J122" i="29"/>
  <c r="J116" i="29"/>
  <c r="J110" i="29"/>
  <c r="J104" i="29"/>
  <c r="J98" i="29"/>
  <c r="J92" i="29"/>
  <c r="J86" i="29"/>
  <c r="J80" i="29"/>
  <c r="J74" i="29"/>
  <c r="J68" i="29"/>
  <c r="J159" i="29"/>
  <c r="J153" i="29"/>
  <c r="J147" i="29"/>
  <c r="J141" i="29"/>
  <c r="J135" i="29"/>
  <c r="J129" i="29"/>
  <c r="J123" i="29"/>
  <c r="J117" i="29"/>
  <c r="J111" i="29"/>
  <c r="J105" i="29"/>
  <c r="J99" i="29"/>
  <c r="J93" i="29"/>
  <c r="J87" i="29"/>
  <c r="J81" i="29"/>
  <c r="J75" i="29"/>
  <c r="J69" i="29"/>
  <c r="J191" i="29"/>
  <c r="J173" i="29"/>
  <c r="J160" i="29"/>
  <c r="J154" i="29"/>
  <c r="J148" i="29"/>
  <c r="J142" i="29"/>
  <c r="J136" i="29"/>
  <c r="J130" i="29"/>
  <c r="J124" i="29"/>
  <c r="J118" i="29"/>
  <c r="J112" i="29"/>
  <c r="J106" i="29"/>
  <c r="J100" i="29"/>
  <c r="J94" i="29"/>
  <c r="J88" i="29"/>
  <c r="J82" i="29"/>
  <c r="J76" i="29"/>
  <c r="J70" i="29"/>
  <c r="J161" i="29"/>
  <c r="J155" i="29"/>
  <c r="J149" i="29"/>
  <c r="J143" i="29"/>
  <c r="J137" i="29"/>
  <c r="J131" i="29"/>
  <c r="J125" i="29"/>
  <c r="J119" i="29"/>
  <c r="J113" i="29"/>
  <c r="J107" i="29"/>
  <c r="J101" i="29"/>
  <c r="J95" i="29"/>
  <c r="J89" i="29"/>
  <c r="J83" i="29"/>
  <c r="J77" i="29"/>
  <c r="J71" i="29"/>
  <c r="J58" i="29"/>
  <c r="J62" i="29"/>
  <c r="J61" i="29"/>
  <c r="J63" i="29"/>
  <c r="J64" i="29"/>
  <c r="J65" i="29"/>
  <c r="I59" i="29"/>
  <c r="J60" i="29"/>
  <c r="G24" i="28"/>
  <c r="D33" i="28"/>
  <c r="B31" i="28"/>
  <c r="B22" i="28"/>
  <c r="B24" i="28" s="1"/>
  <c r="D24" i="28"/>
  <c r="E24" i="28"/>
  <c r="F24" i="28"/>
  <c r="E89" i="27"/>
  <c r="E90" i="27" s="1"/>
  <c r="E91" i="27" s="1"/>
  <c r="E92" i="27" s="1"/>
  <c r="E93" i="27" s="1"/>
  <c r="E94" i="27" s="1"/>
  <c r="E95" i="27" s="1"/>
  <c r="E96" i="27" s="1"/>
  <c r="E97" i="27" s="1"/>
  <c r="E98" i="27" s="1"/>
  <c r="E99" i="27" s="1"/>
  <c r="E100" i="27" s="1"/>
  <c r="E101" i="27" s="1"/>
  <c r="E102" i="27" s="1"/>
  <c r="E103" i="27" s="1"/>
  <c r="E104" i="27" s="1"/>
  <c r="E105" i="27" s="1"/>
  <c r="E106" i="27" s="1"/>
  <c r="E107" i="27" s="1"/>
  <c r="E108" i="27" s="1"/>
  <c r="E109" i="27" s="1"/>
  <c r="E110" i="27" s="1"/>
  <c r="E111" i="27" s="1"/>
  <c r="E112" i="27" s="1"/>
  <c r="E113" i="27" s="1"/>
  <c r="E114" i="27" s="1"/>
  <c r="E115" i="27" s="1"/>
  <c r="E116" i="27" s="1"/>
  <c r="E117" i="27" s="1"/>
  <c r="E118" i="27" s="1"/>
  <c r="E119" i="27" s="1"/>
  <c r="E120" i="27" s="1"/>
  <c r="E121" i="27" s="1"/>
  <c r="E122" i="27" s="1"/>
  <c r="E123" i="27" s="1"/>
  <c r="E124" i="27" s="1"/>
  <c r="E125" i="27" s="1"/>
  <c r="E126" i="27" s="1"/>
  <c r="E127" i="27" s="1"/>
  <c r="E128" i="27" s="1"/>
  <c r="E129" i="27" s="1"/>
  <c r="E130" i="27" s="1"/>
  <c r="E131" i="27" s="1"/>
  <c r="E132" i="27" s="1"/>
  <c r="E133" i="27" s="1"/>
  <c r="E134" i="27" s="1"/>
  <c r="E135" i="27" s="1"/>
  <c r="E136" i="27" s="1"/>
  <c r="E137" i="27" s="1"/>
  <c r="E138" i="27" s="1"/>
  <c r="E139" i="27" s="1"/>
  <c r="E140" i="27" s="1"/>
  <c r="E141" i="27" s="1"/>
  <c r="E142" i="27" s="1"/>
  <c r="E143" i="27" s="1"/>
  <c r="E144" i="27" s="1"/>
  <c r="E145" i="27" s="1"/>
  <c r="E146" i="27" s="1"/>
  <c r="E147" i="27" s="1"/>
  <c r="E148" i="27" s="1"/>
  <c r="E149" i="27" s="1"/>
  <c r="E150" i="27" s="1"/>
  <c r="E151" i="27" s="1"/>
  <c r="E152" i="27" s="1"/>
  <c r="E153" i="27" s="1"/>
  <c r="E154" i="27" s="1"/>
  <c r="E155" i="27" s="1"/>
  <c r="E156" i="27" s="1"/>
  <c r="E157" i="27" s="1"/>
  <c r="E158" i="27" s="1"/>
  <c r="E159" i="27" s="1"/>
  <c r="E160" i="27" s="1"/>
  <c r="E161" i="27" s="1"/>
  <c r="E162" i="27" s="1"/>
  <c r="E163" i="27" s="1"/>
  <c r="E164" i="27" s="1"/>
  <c r="E165" i="27" s="1"/>
  <c r="E166" i="27" s="1"/>
  <c r="E167" i="27" s="1"/>
  <c r="E168" i="27" s="1"/>
  <c r="E169" i="27" s="1"/>
  <c r="E170" i="27" s="1"/>
  <c r="E171" i="27" s="1"/>
  <c r="E172" i="27" s="1"/>
  <c r="E173" i="27" s="1"/>
  <c r="E174" i="27" s="1"/>
  <c r="E175" i="27" s="1"/>
  <c r="E176" i="27" s="1"/>
  <c r="E177" i="27" s="1"/>
  <c r="E178" i="27" s="1"/>
  <c r="E179" i="27" s="1"/>
  <c r="E180" i="27" s="1"/>
  <c r="E181" i="27" s="1"/>
  <c r="E182" i="27" s="1"/>
  <c r="E183" i="27" s="1"/>
  <c r="E184" i="27" s="1"/>
  <c r="E185" i="27" s="1"/>
  <c r="E186" i="27" s="1"/>
  <c r="E187" i="27" s="1"/>
  <c r="E188" i="27" s="1"/>
  <c r="E189" i="27" s="1"/>
  <c r="E190" i="27" s="1"/>
  <c r="E191" i="27" s="1"/>
  <c r="E192" i="27" s="1"/>
  <c r="E193" i="27" s="1"/>
  <c r="E194" i="27" s="1"/>
  <c r="E195" i="27" s="1"/>
  <c r="E196" i="27" s="1"/>
  <c r="E197" i="27" s="1"/>
  <c r="E198" i="27" s="1"/>
  <c r="E199" i="27" s="1"/>
  <c r="E200" i="27" s="1"/>
  <c r="E201" i="27" s="1"/>
  <c r="B16" i="27"/>
  <c r="C18" i="27" s="1"/>
  <c r="G16" i="27"/>
  <c r="F16" i="27"/>
  <c r="F83" i="27"/>
  <c r="F84" i="27" s="1"/>
  <c r="F85" i="27" s="1"/>
  <c r="F86" i="27" s="1"/>
  <c r="F87" i="27" s="1"/>
  <c r="F88" i="27" s="1"/>
  <c r="F89" i="27" s="1"/>
  <c r="F90" i="27" s="1"/>
  <c r="F91" i="27" s="1"/>
  <c r="F92" i="27" s="1"/>
  <c r="F93" i="27" s="1"/>
  <c r="F94" i="27" s="1"/>
  <c r="F95" i="27" s="1"/>
  <c r="F96" i="27" s="1"/>
  <c r="F97" i="27" s="1"/>
  <c r="F98" i="27" s="1"/>
  <c r="F99" i="27" s="1"/>
  <c r="F100" i="27" s="1"/>
  <c r="F101" i="27" s="1"/>
  <c r="F102" i="27" s="1"/>
  <c r="F103" i="27" s="1"/>
  <c r="F104" i="27" s="1"/>
  <c r="F105" i="27" s="1"/>
  <c r="F106" i="27" s="1"/>
  <c r="F107" i="27" s="1"/>
  <c r="F108" i="27" s="1"/>
  <c r="F109" i="27" s="1"/>
  <c r="F110" i="27" s="1"/>
  <c r="F111" i="27" s="1"/>
  <c r="F112" i="27" s="1"/>
  <c r="F113" i="27" s="1"/>
  <c r="F114" i="27" s="1"/>
  <c r="F115" i="27" s="1"/>
  <c r="F116" i="27" s="1"/>
  <c r="F117" i="27" s="1"/>
  <c r="F118" i="27" s="1"/>
  <c r="F119" i="27" s="1"/>
  <c r="F120" i="27" s="1"/>
  <c r="F121" i="27" s="1"/>
  <c r="F122" i="27" s="1"/>
  <c r="F123" i="27" s="1"/>
  <c r="F124" i="27" s="1"/>
  <c r="F125" i="27" s="1"/>
  <c r="F126" i="27" s="1"/>
  <c r="F127" i="27" s="1"/>
  <c r="F128" i="27" s="1"/>
  <c r="F129" i="27" s="1"/>
  <c r="F130" i="27" s="1"/>
  <c r="F131" i="27" s="1"/>
  <c r="F132" i="27" s="1"/>
  <c r="F133" i="27" s="1"/>
  <c r="F134" i="27" s="1"/>
  <c r="F135" i="27" s="1"/>
  <c r="F136" i="27" s="1"/>
  <c r="F137" i="27" s="1"/>
  <c r="F138" i="27" s="1"/>
  <c r="F139" i="27" s="1"/>
  <c r="F140" i="27" s="1"/>
  <c r="F141" i="27" s="1"/>
  <c r="F142" i="27" s="1"/>
  <c r="F143" i="27" s="1"/>
  <c r="F144" i="27" s="1"/>
  <c r="F145" i="27" s="1"/>
  <c r="F146" i="27" s="1"/>
  <c r="F147" i="27" s="1"/>
  <c r="F148" i="27" s="1"/>
  <c r="F149" i="27" s="1"/>
  <c r="F150" i="27" s="1"/>
  <c r="F151" i="27" s="1"/>
  <c r="F152" i="27" s="1"/>
  <c r="F153" i="27" s="1"/>
  <c r="F154" i="27" s="1"/>
  <c r="F155" i="27" s="1"/>
  <c r="F156" i="27" s="1"/>
  <c r="F157" i="27" s="1"/>
  <c r="F158" i="27" s="1"/>
  <c r="F159" i="27" s="1"/>
  <c r="F160" i="27" s="1"/>
  <c r="F161" i="27" s="1"/>
  <c r="F162" i="27" s="1"/>
  <c r="F163" i="27" s="1"/>
  <c r="F164" i="27" s="1"/>
  <c r="F165" i="27" s="1"/>
  <c r="F166" i="27" s="1"/>
  <c r="F167" i="27" s="1"/>
  <c r="F168" i="27" s="1"/>
  <c r="F169" i="27" s="1"/>
  <c r="F170" i="27" s="1"/>
  <c r="F171" i="27" s="1"/>
  <c r="F172" i="27" s="1"/>
  <c r="F173" i="27" s="1"/>
  <c r="F174" i="27" s="1"/>
  <c r="F175" i="27" s="1"/>
  <c r="F176" i="27" s="1"/>
  <c r="F177" i="27" s="1"/>
  <c r="F178" i="27" s="1"/>
  <c r="F179" i="27" s="1"/>
  <c r="F180" i="27" s="1"/>
  <c r="F181" i="27" s="1"/>
  <c r="F182" i="27" s="1"/>
  <c r="F183" i="27" s="1"/>
  <c r="F184" i="27" s="1"/>
  <c r="F185" i="27" s="1"/>
  <c r="F186" i="27" s="1"/>
  <c r="F187" i="27" s="1"/>
  <c r="F188" i="27" s="1"/>
  <c r="F189" i="27" s="1"/>
  <c r="F190" i="27" s="1"/>
  <c r="F191" i="27" s="1"/>
  <c r="F192" i="27" s="1"/>
  <c r="F193" i="27" s="1"/>
  <c r="F194" i="27" s="1"/>
  <c r="F195" i="27" s="1"/>
  <c r="F196" i="27" s="1"/>
  <c r="F197" i="27" s="1"/>
  <c r="F198" i="27" s="1"/>
  <c r="F199" i="27" s="1"/>
  <c r="F200" i="27" s="1"/>
  <c r="F201" i="27" s="1"/>
  <c r="C16" i="27"/>
  <c r="D16" i="27"/>
  <c r="C18" i="30" l="1"/>
  <c r="D59" i="32"/>
  <c r="D60" i="32" s="1"/>
  <c r="D61" i="32" s="1"/>
  <c r="D62" i="32" s="1"/>
  <c r="D63" i="32" s="1"/>
  <c r="D64" i="32" s="1"/>
  <c r="D65" i="32" s="1"/>
  <c r="D66" i="32" s="1"/>
  <c r="D67" i="32" s="1"/>
  <c r="D68" i="32" s="1"/>
  <c r="D69" i="32" s="1"/>
  <c r="D70" i="32" s="1"/>
  <c r="D71" i="32" s="1"/>
  <c r="D72" i="32" s="1"/>
  <c r="D73" i="32" s="1"/>
  <c r="D74" i="32" s="1"/>
  <c r="D75" i="32" s="1"/>
  <c r="D76" i="32" s="1"/>
  <c r="D77" i="32" s="1"/>
  <c r="D78" i="32" s="1"/>
  <c r="D79" i="32" s="1"/>
  <c r="D80" i="32" s="1"/>
  <c r="D81" i="32" s="1"/>
  <c r="D82" i="32" s="1"/>
  <c r="D83" i="32" s="1"/>
  <c r="D84" i="32" s="1"/>
  <c r="D85" i="32" s="1"/>
  <c r="D86" i="32" s="1"/>
  <c r="D87" i="32" s="1"/>
  <c r="D88" i="32" s="1"/>
  <c r="D89" i="32" s="1"/>
  <c r="D90" i="32" s="1"/>
  <c r="D91" i="32" s="1"/>
  <c r="D92" i="32" s="1"/>
  <c r="D93" i="32" s="1"/>
  <c r="D94" i="32" s="1"/>
  <c r="D95" i="32" s="1"/>
  <c r="D96" i="32" s="1"/>
  <c r="D97" i="32" s="1"/>
  <c r="D98" i="32" s="1"/>
  <c r="D99" i="32" s="1"/>
  <c r="D100" i="32" s="1"/>
  <c r="D101" i="32" s="1"/>
  <c r="D102" i="32" s="1"/>
  <c r="D103" i="32" s="1"/>
  <c r="D104" i="32" s="1"/>
  <c r="D105" i="32" s="1"/>
  <c r="D106" i="32" s="1"/>
  <c r="D107" i="32" s="1"/>
  <c r="D108" i="32" s="1"/>
  <c r="D109" i="32" s="1"/>
  <c r="D110" i="32" s="1"/>
  <c r="D111" i="32" s="1"/>
  <c r="D112" i="32" s="1"/>
  <c r="D113" i="32" s="1"/>
  <c r="D114" i="32" s="1"/>
  <c r="D115" i="32" s="1"/>
  <c r="D116" i="32" s="1"/>
  <c r="D117" i="32" s="1"/>
  <c r="D118" i="32" s="1"/>
  <c r="D119" i="32" s="1"/>
  <c r="D120" i="32" s="1"/>
  <c r="D121" i="32" s="1"/>
  <c r="D122" i="32" s="1"/>
  <c r="D123" i="32" s="1"/>
  <c r="D124" i="32" s="1"/>
  <c r="D125" i="32" s="1"/>
  <c r="D126" i="32" s="1"/>
  <c r="D127" i="32" s="1"/>
  <c r="D128" i="32" s="1"/>
  <c r="D129" i="32" s="1"/>
  <c r="D130" i="32" s="1"/>
  <c r="D131" i="32" s="1"/>
  <c r="D132" i="32" s="1"/>
  <c r="D133" i="32" s="1"/>
  <c r="D134" i="32" s="1"/>
  <c r="D135" i="32" s="1"/>
  <c r="D136" i="32" s="1"/>
  <c r="D137" i="32" s="1"/>
  <c r="D138" i="32" s="1"/>
  <c r="D139" i="32" s="1"/>
  <c r="D140" i="32" s="1"/>
  <c r="D141" i="32" s="1"/>
  <c r="D142" i="32" s="1"/>
  <c r="D143" i="32" s="1"/>
  <c r="D144" i="32" s="1"/>
  <c r="D145" i="32" s="1"/>
  <c r="D146" i="32" s="1"/>
  <c r="D147" i="32" s="1"/>
  <c r="D148" i="32" s="1"/>
  <c r="D149" i="32" s="1"/>
  <c r="D150" i="32" s="1"/>
  <c r="D151" i="32" s="1"/>
  <c r="D152" i="32" s="1"/>
  <c r="D153" i="32" s="1"/>
  <c r="D154" i="32" s="1"/>
  <c r="D155" i="32" s="1"/>
  <c r="D156" i="32" s="1"/>
  <c r="D157" i="32" s="1"/>
  <c r="D158" i="32" s="1"/>
  <c r="D159" i="32" s="1"/>
  <c r="D160" i="32" s="1"/>
  <c r="D161" i="32" s="1"/>
  <c r="D162" i="32" s="1"/>
  <c r="D163" i="32" s="1"/>
  <c r="D164" i="32" s="1"/>
  <c r="D165" i="32" s="1"/>
  <c r="D166" i="32" s="1"/>
  <c r="D167" i="32" s="1"/>
  <c r="D168" i="32" s="1"/>
  <c r="D169" i="32" s="1"/>
  <c r="D170" i="32" s="1"/>
  <c r="D171" i="32" s="1"/>
  <c r="D172" i="32" s="1"/>
  <c r="D173" i="32" s="1"/>
  <c r="D174" i="32" s="1"/>
  <c r="D175" i="32" s="1"/>
  <c r="D176" i="32" s="1"/>
  <c r="D177" i="32" s="1"/>
  <c r="D178" i="32" s="1"/>
  <c r="D179" i="32" s="1"/>
  <c r="D180" i="32" s="1"/>
  <c r="D181" i="32" s="1"/>
  <c r="D182" i="32" s="1"/>
  <c r="D183" i="32" s="1"/>
  <c r="D184" i="32" s="1"/>
  <c r="D185" i="32" s="1"/>
  <c r="D186" i="32" s="1"/>
  <c r="D187" i="32" s="1"/>
  <c r="D188" i="32" s="1"/>
  <c r="D189" i="32" s="1"/>
  <c r="D190" i="32" s="1"/>
  <c r="D191" i="32" s="1"/>
  <c r="D192" i="32" s="1"/>
  <c r="D193" i="32" s="1"/>
  <c r="D194" i="32" s="1"/>
  <c r="D195" i="32" s="1"/>
  <c r="D196" i="32" s="1"/>
  <c r="D197" i="32" s="1"/>
  <c r="D198" i="32" s="1"/>
  <c r="D199" i="32" s="1"/>
  <c r="D200" i="32" s="1"/>
  <c r="D201" i="32" s="1"/>
  <c r="D202" i="32" s="1"/>
  <c r="D203" i="32" s="1"/>
  <c r="D204" i="32" s="1"/>
  <c r="D205" i="32" s="1"/>
  <c r="D206" i="32" s="1"/>
  <c r="D207" i="32" s="1"/>
  <c r="D208" i="32" s="1"/>
  <c r="D209" i="32" s="1"/>
  <c r="D210" i="32" s="1"/>
  <c r="D211" i="32" s="1"/>
  <c r="D212" i="32" s="1"/>
  <c r="D213" i="32" s="1"/>
  <c r="D214" i="32" s="1"/>
  <c r="D215" i="32" s="1"/>
  <c r="D216" i="32" s="1"/>
  <c r="D217" i="32" s="1"/>
  <c r="D218" i="32" s="1"/>
  <c r="D219" i="32" s="1"/>
  <c r="D220" i="32" s="1"/>
  <c r="D221" i="32" s="1"/>
  <c r="D222" i="32" s="1"/>
  <c r="D223" i="32" s="1"/>
  <c r="D224" i="32" s="1"/>
  <c r="D225" i="32" s="1"/>
  <c r="D226" i="32" s="1"/>
  <c r="D227" i="32" s="1"/>
  <c r="D228" i="32" s="1"/>
  <c r="D229" i="32" s="1"/>
  <c r="D230" i="32" s="1"/>
  <c r="D231" i="32" s="1"/>
  <c r="D232" i="32" s="1"/>
  <c r="D233" i="32" s="1"/>
  <c r="D234" i="32" s="1"/>
  <c r="D235" i="32" s="1"/>
  <c r="D236" i="32" s="1"/>
  <c r="D237" i="32" s="1"/>
  <c r="D238" i="32" s="1"/>
  <c r="D239" i="32" s="1"/>
  <c r="D240" i="32" s="1"/>
  <c r="D241" i="32" s="1"/>
  <c r="D242" i="32" s="1"/>
  <c r="D243" i="32" s="1"/>
  <c r="D244" i="32" s="1"/>
  <c r="D245" i="32" s="1"/>
  <c r="D246" i="32" s="1"/>
  <c r="D247" i="32" s="1"/>
  <c r="D248" i="32" s="1"/>
  <c r="D249" i="32" s="1"/>
  <c r="D250" i="32" s="1"/>
  <c r="D251" i="32" s="1"/>
  <c r="D252" i="32" s="1"/>
  <c r="D253" i="32" s="1"/>
  <c r="D254" i="32" s="1"/>
  <c r="D255" i="32" s="1"/>
  <c r="D256" i="32" s="1"/>
  <c r="D257" i="32" s="1"/>
  <c r="D258" i="32" s="1"/>
  <c r="D259" i="32" s="1"/>
  <c r="D260" i="32" s="1"/>
  <c r="D261" i="32" s="1"/>
  <c r="D262" i="32" s="1"/>
  <c r="D263" i="32" s="1"/>
  <c r="D264" i="32" s="1"/>
  <c r="D265" i="32" s="1"/>
  <c r="D266" i="32" s="1"/>
  <c r="D267" i="32" s="1"/>
  <c r="D268" i="32" s="1"/>
  <c r="D269" i="32" s="1"/>
  <c r="D270" i="32" s="1"/>
  <c r="D271" i="32" s="1"/>
  <c r="D272" i="32" s="1"/>
  <c r="D273" i="32" s="1"/>
  <c r="D274" i="32" s="1"/>
  <c r="D275" i="32" s="1"/>
  <c r="D276" i="32" s="1"/>
  <c r="D277" i="32" s="1"/>
  <c r="D278" i="32" s="1"/>
  <c r="D279" i="32" s="1"/>
  <c r="D280" i="32" s="1"/>
  <c r="D281" i="32" s="1"/>
  <c r="D282" i="32" s="1"/>
  <c r="D283" i="32" s="1"/>
  <c r="D284" i="32" s="1"/>
  <c r="D285" i="32" s="1"/>
  <c r="D286" i="32" s="1"/>
  <c r="D287" i="32" s="1"/>
  <c r="D288" i="32" s="1"/>
  <c r="D289" i="32" s="1"/>
  <c r="D290" i="32" s="1"/>
  <c r="D291" i="32" s="1"/>
  <c r="D292" i="32" s="1"/>
  <c r="D293" i="32" s="1"/>
  <c r="D294" i="32" s="1"/>
  <c r="D295" i="32" s="1"/>
  <c r="D296" i="32" s="1"/>
  <c r="D297" i="32" s="1"/>
  <c r="D298" i="32" s="1"/>
  <c r="D299" i="32" s="1"/>
  <c r="D300" i="32" s="1"/>
  <c r="D301" i="32" s="1"/>
  <c r="D302" i="32" s="1"/>
  <c r="D303" i="32" s="1"/>
  <c r="D304" i="32" s="1"/>
  <c r="D305" i="32" s="1"/>
  <c r="D306" i="32" s="1"/>
  <c r="D307" i="32" s="1"/>
  <c r="D308" i="32" s="1"/>
  <c r="D309" i="32" s="1"/>
  <c r="D310" i="32" s="1"/>
  <c r="D311" i="32" s="1"/>
  <c r="D312" i="32" s="1"/>
  <c r="D313" i="32" s="1"/>
  <c r="D314" i="32" s="1"/>
  <c r="D315" i="32" s="1"/>
  <c r="D316" i="32" s="1"/>
  <c r="D317" i="32" s="1"/>
  <c r="D318" i="32" s="1"/>
  <c r="D319" i="32" s="1"/>
  <c r="D320" i="32" s="1"/>
  <c r="D321" i="32" s="1"/>
  <c r="D322" i="32" s="1"/>
  <c r="D323" i="32" s="1"/>
  <c r="D324" i="32" s="1"/>
  <c r="D325" i="32" s="1"/>
  <c r="D326" i="32" s="1"/>
  <c r="D327" i="32" s="1"/>
  <c r="D328" i="32" s="1"/>
  <c r="D329" i="32" s="1"/>
  <c r="D330" i="32" s="1"/>
  <c r="D331" i="32" s="1"/>
  <c r="D332" i="32" s="1"/>
  <c r="D333" i="32" s="1"/>
  <c r="D334" i="32" s="1"/>
  <c r="D335" i="32" s="1"/>
  <c r="D336" i="32" s="1"/>
  <c r="D337" i="32" s="1"/>
  <c r="D338" i="32" s="1"/>
  <c r="D339" i="32" s="1"/>
  <c r="D340" i="32" s="1"/>
  <c r="D341" i="32" s="1"/>
  <c r="D342" i="32" s="1"/>
  <c r="D343" i="32" s="1"/>
  <c r="D344" i="32" s="1"/>
  <c r="D345" i="32" s="1"/>
  <c r="D346" i="32" s="1"/>
  <c r="D347" i="32" s="1"/>
  <c r="D348" i="32" s="1"/>
  <c r="D349" i="32" s="1"/>
  <c r="D350" i="32" s="1"/>
  <c r="D351" i="32" s="1"/>
  <c r="D352" i="32" s="1"/>
  <c r="D353" i="32" s="1"/>
  <c r="D354" i="32" s="1"/>
  <c r="D355" i="32" s="1"/>
  <c r="D356" i="32" s="1"/>
  <c r="D357" i="32" s="1"/>
  <c r="D358" i="32" s="1"/>
  <c r="D359" i="32" s="1"/>
  <c r="D360" i="32" s="1"/>
  <c r="D361" i="32" s="1"/>
  <c r="D362" i="32" s="1"/>
  <c r="D363" i="32" s="1"/>
  <c r="D364" i="32" s="1"/>
  <c r="D365" i="32" s="1"/>
  <c r="D366" i="32" s="1"/>
  <c r="D367" i="32" s="1"/>
  <c r="D368" i="32" s="1"/>
  <c r="D369" i="32" s="1"/>
  <c r="D370" i="32" s="1"/>
  <c r="D371" i="32" s="1"/>
  <c r="D372" i="32" s="1"/>
  <c r="D373" i="32" s="1"/>
  <c r="D374" i="32" s="1"/>
  <c r="D375" i="32" s="1"/>
  <c r="D376" i="32" s="1"/>
  <c r="D377" i="32" s="1"/>
  <c r="D378" i="32" s="1"/>
  <c r="D379" i="32" s="1"/>
  <c r="D380" i="32" s="1"/>
  <c r="D381" i="32" s="1"/>
  <c r="D382" i="32" s="1"/>
  <c r="D383" i="32" s="1"/>
  <c r="D384" i="32" s="1"/>
  <c r="D385" i="32" s="1"/>
  <c r="D386" i="32" s="1"/>
  <c r="D387" i="32" s="1"/>
  <c r="D388" i="32" s="1"/>
  <c r="D389" i="32" s="1"/>
  <c r="D390" i="32" s="1"/>
  <c r="D391" i="32" s="1"/>
  <c r="D392" i="32" s="1"/>
  <c r="D393" i="32" s="1"/>
  <c r="D394" i="32" s="1"/>
  <c r="D395" i="32" s="1"/>
  <c r="D396" i="32" s="1"/>
  <c r="D397" i="32" s="1"/>
  <c r="D398" i="32" s="1"/>
  <c r="D399" i="32" s="1"/>
  <c r="D400" i="32" s="1"/>
  <c r="D401" i="32" s="1"/>
  <c r="D402" i="32" s="1"/>
  <c r="D403" i="32" s="1"/>
  <c r="D404" i="32" s="1"/>
  <c r="D405" i="32" s="1"/>
  <c r="D406" i="32" s="1"/>
  <c r="D407" i="32" s="1"/>
  <c r="D408" i="32" s="1"/>
  <c r="D409" i="32" s="1"/>
  <c r="D410" i="32" s="1"/>
  <c r="D411" i="32" s="1"/>
  <c r="D412" i="32" s="1"/>
  <c r="D413" i="32" s="1"/>
  <c r="D414" i="32" s="1"/>
  <c r="D415" i="32" s="1"/>
  <c r="D416" i="32" s="1"/>
  <c r="D417" i="32" s="1"/>
  <c r="D418" i="32" s="1"/>
  <c r="D419" i="32" s="1"/>
  <c r="D420" i="32" s="1"/>
  <c r="D421" i="32" s="1"/>
  <c r="D422" i="32" s="1"/>
  <c r="D423" i="32" s="1"/>
  <c r="D424" i="32" s="1"/>
  <c r="D425" i="32" s="1"/>
  <c r="D426" i="32" s="1"/>
  <c r="D427" i="32" s="1"/>
  <c r="D428" i="32" s="1"/>
  <c r="D429" i="32" s="1"/>
  <c r="D430" i="32" s="1"/>
  <c r="D431" i="32" s="1"/>
  <c r="D432" i="32" s="1"/>
  <c r="D433" i="32" s="1"/>
  <c r="D434" i="32" s="1"/>
  <c r="D435" i="32" s="1"/>
  <c r="D436" i="32" s="1"/>
  <c r="D437" i="32" s="1"/>
  <c r="D438" i="32" s="1"/>
  <c r="D439" i="32" s="1"/>
  <c r="D440" i="32" s="1"/>
  <c r="D441" i="32" s="1"/>
  <c r="D442" i="32" s="1"/>
  <c r="D443" i="32" s="1"/>
  <c r="D444" i="32" s="1"/>
  <c r="D445" i="32" s="1"/>
  <c r="D446" i="32" s="1"/>
  <c r="D447" i="32" s="1"/>
  <c r="D448" i="32" s="1"/>
  <c r="D449" i="32" s="1"/>
  <c r="D450" i="32" s="1"/>
  <c r="D451" i="32" s="1"/>
  <c r="D452" i="32" s="1"/>
  <c r="D453" i="32" s="1"/>
  <c r="D454" i="32" s="1"/>
  <c r="D455" i="32" s="1"/>
  <c r="D456" i="32" s="1"/>
  <c r="D457" i="32" s="1"/>
  <c r="D458" i="32" s="1"/>
  <c r="D459" i="32" s="1"/>
  <c r="D460" i="32" s="1"/>
  <c r="D461" i="32" s="1"/>
  <c r="D462" i="32" s="1"/>
  <c r="D463" i="32" s="1"/>
  <c r="D464" i="32" s="1"/>
  <c r="D465" i="32" s="1"/>
  <c r="D466" i="32" s="1"/>
  <c r="D467" i="32" s="1"/>
  <c r="D468" i="32" s="1"/>
  <c r="D469" i="32" s="1"/>
  <c r="D470" i="32" s="1"/>
  <c r="D471" i="32" s="1"/>
  <c r="D472" i="32" s="1"/>
  <c r="D473" i="32" s="1"/>
  <c r="D474" i="32" s="1"/>
  <c r="D475" i="32" s="1"/>
  <c r="D476" i="32" s="1"/>
  <c r="D477" i="32" s="1"/>
  <c r="D478" i="32" s="1"/>
  <c r="D479" i="32" s="1"/>
  <c r="D480" i="32" s="1"/>
  <c r="D481" i="32" s="1"/>
  <c r="D482" i="32" s="1"/>
  <c r="D483" i="32" s="1"/>
  <c r="D484" i="32" s="1"/>
  <c r="D485" i="32" s="1"/>
  <c r="D486" i="32" s="1"/>
  <c r="D487" i="32" s="1"/>
  <c r="D488" i="32" s="1"/>
  <c r="D489" i="32" s="1"/>
  <c r="D490" i="32" s="1"/>
  <c r="D491" i="32" s="1"/>
  <c r="D492" i="32" s="1"/>
  <c r="D493" i="32" s="1"/>
  <c r="D494" i="32" s="1"/>
  <c r="D495" i="32" s="1"/>
  <c r="D496" i="32" s="1"/>
  <c r="D497" i="32" s="1"/>
  <c r="D498" i="32" s="1"/>
  <c r="D499" i="32" s="1"/>
  <c r="D500" i="32" s="1"/>
  <c r="D501" i="32" s="1"/>
  <c r="D502" i="32" s="1"/>
  <c r="D503" i="32" s="1"/>
  <c r="D504" i="32" s="1"/>
  <c r="D505" i="32" s="1"/>
  <c r="D506" i="32" s="1"/>
  <c r="D507" i="32" s="1"/>
  <c r="D508" i="32" s="1"/>
  <c r="D509" i="32" s="1"/>
  <c r="D510" i="32" s="1"/>
  <c r="D511" i="32" s="1"/>
  <c r="D512" i="32" s="1"/>
  <c r="D513" i="32" s="1"/>
  <c r="D514" i="32" s="1"/>
  <c r="D515" i="32" s="1"/>
  <c r="D516" i="32" s="1"/>
  <c r="D517" i="32" s="1"/>
  <c r="D518" i="32" s="1"/>
  <c r="D519" i="32" s="1"/>
  <c r="D520" i="32" s="1"/>
  <c r="D521" i="32" s="1"/>
  <c r="D522" i="32" s="1"/>
  <c r="D523" i="32" s="1"/>
  <c r="D524" i="32" s="1"/>
  <c r="D525" i="32" s="1"/>
  <c r="D526" i="32" s="1"/>
  <c r="D527" i="32" s="1"/>
  <c r="D528" i="32" s="1"/>
  <c r="D529" i="32" s="1"/>
  <c r="D530" i="32" s="1"/>
  <c r="D531" i="32" s="1"/>
  <c r="D532" i="32" s="1"/>
  <c r="D533" i="32" s="1"/>
  <c r="D534" i="32" s="1"/>
  <c r="D535" i="32" s="1"/>
  <c r="D536" i="32" s="1"/>
  <c r="D537" i="32" s="1"/>
  <c r="D538" i="32" s="1"/>
  <c r="D539" i="32" s="1"/>
  <c r="D540" i="32" s="1"/>
  <c r="D541" i="32" s="1"/>
  <c r="D542" i="32" s="1"/>
  <c r="D543" i="32" s="1"/>
  <c r="D544" i="32" s="1"/>
  <c r="D545" i="32" s="1"/>
  <c r="D546" i="32" s="1"/>
  <c r="D547" i="32" s="1"/>
  <c r="D548" i="32" s="1"/>
  <c r="D549" i="32" s="1"/>
  <c r="D550" i="32" s="1"/>
  <c r="D551" i="32" s="1"/>
  <c r="D552" i="32" s="1"/>
  <c r="D553" i="32" s="1"/>
  <c r="D554" i="32" s="1"/>
  <c r="D555" i="32" s="1"/>
  <c r="D556" i="32" s="1"/>
  <c r="D557" i="32" s="1"/>
  <c r="D558" i="32" s="1"/>
  <c r="D559" i="32" s="1"/>
  <c r="D560" i="32" s="1"/>
  <c r="D561" i="32" s="1"/>
  <c r="D562" i="32" s="1"/>
  <c r="D563" i="32" s="1"/>
  <c r="D564" i="32" s="1"/>
  <c r="D565" i="32" s="1"/>
  <c r="D566" i="32" s="1"/>
  <c r="D567" i="32" s="1"/>
  <c r="D568" i="32" s="1"/>
  <c r="D569" i="32" s="1"/>
  <c r="D570" i="32" s="1"/>
  <c r="D571" i="32" s="1"/>
  <c r="D572" i="32" s="1"/>
  <c r="D573" i="32" s="1"/>
  <c r="D574" i="32" s="1"/>
  <c r="D575" i="32" s="1"/>
  <c r="D576" i="32" s="1"/>
  <c r="D577" i="32" s="1"/>
  <c r="D578" i="32" s="1"/>
  <c r="D579" i="32" s="1"/>
  <c r="D580" i="32" s="1"/>
  <c r="D581" i="32" s="1"/>
  <c r="D582" i="32" s="1"/>
  <c r="D583" i="32" s="1"/>
  <c r="D584" i="32" s="1"/>
  <c r="D585" i="32" s="1"/>
  <c r="D586" i="32" s="1"/>
  <c r="D587" i="32" s="1"/>
  <c r="D588" i="32" s="1"/>
  <c r="D589" i="32" s="1"/>
  <c r="D590" i="32" s="1"/>
  <c r="D591" i="32" s="1"/>
  <c r="D592" i="32" s="1"/>
  <c r="D593" i="32" s="1"/>
  <c r="D594" i="32" s="1"/>
  <c r="D595" i="32" s="1"/>
  <c r="D596" i="32" s="1"/>
  <c r="D597" i="32" s="1"/>
  <c r="D598" i="32" s="1"/>
  <c r="D599" i="32" s="1"/>
  <c r="D600" i="32" s="1"/>
  <c r="D601" i="32" s="1"/>
  <c r="D602" i="32" s="1"/>
  <c r="D603" i="32" s="1"/>
  <c r="D604" i="32" s="1"/>
  <c r="D605" i="32" s="1"/>
  <c r="D606" i="32" s="1"/>
  <c r="D607" i="32" s="1"/>
  <c r="D608" i="32" s="1"/>
  <c r="D609" i="32" s="1"/>
  <c r="D610" i="32" s="1"/>
  <c r="D611" i="32" s="1"/>
  <c r="D612" i="32" s="1"/>
  <c r="D613" i="32" s="1"/>
  <c r="D614" i="32" s="1"/>
  <c r="D615" i="32" s="1"/>
  <c r="D616" i="32" s="1"/>
  <c r="D617" i="32" s="1"/>
  <c r="D618" i="32" s="1"/>
  <c r="D619" i="32" s="1"/>
  <c r="D620" i="32" s="1"/>
  <c r="D621" i="32" s="1"/>
  <c r="D622" i="32" s="1"/>
  <c r="D623" i="32" s="1"/>
  <c r="D624" i="32" s="1"/>
  <c r="D625" i="32" s="1"/>
  <c r="D626" i="32" s="1"/>
  <c r="D627" i="32" s="1"/>
  <c r="D628" i="32" s="1"/>
  <c r="D629" i="32" s="1"/>
  <c r="D630" i="32" s="1"/>
  <c r="D631" i="32" s="1"/>
  <c r="D632" i="32" s="1"/>
  <c r="D633" i="32" s="1"/>
  <c r="D634" i="32" s="1"/>
  <c r="D635" i="32" s="1"/>
  <c r="D636" i="32" s="1"/>
  <c r="D637" i="32" s="1"/>
  <c r="D638" i="32" s="1"/>
  <c r="D639" i="32" s="1"/>
  <c r="D640" i="32" s="1"/>
  <c r="D641" i="32" s="1"/>
  <c r="D642" i="32" s="1"/>
  <c r="D643" i="32" s="1"/>
  <c r="D644" i="32" s="1"/>
  <c r="D645" i="32" s="1"/>
  <c r="D646" i="32" s="1"/>
  <c r="D647" i="32" s="1"/>
  <c r="D648" i="32" s="1"/>
  <c r="D649" i="32" s="1"/>
  <c r="D650" i="32" s="1"/>
  <c r="D651" i="32" s="1"/>
  <c r="D652" i="32" s="1"/>
  <c r="D653" i="32" s="1"/>
  <c r="D654" i="32" s="1"/>
  <c r="D655" i="32" s="1"/>
  <c r="D656" i="32" s="1"/>
  <c r="D657" i="32" s="1"/>
  <c r="D658" i="32" s="1"/>
  <c r="D659" i="32" s="1"/>
  <c r="D660" i="32" s="1"/>
  <c r="D661" i="32" s="1"/>
  <c r="D662" i="32" s="1"/>
  <c r="D663" i="32" s="1"/>
  <c r="D664" i="32" s="1"/>
  <c r="D665" i="32" s="1"/>
  <c r="D666" i="32" s="1"/>
  <c r="D667" i="32" s="1"/>
  <c r="D668" i="32" s="1"/>
  <c r="D669" i="32" s="1"/>
  <c r="D670" i="32" s="1"/>
  <c r="D671" i="32" s="1"/>
  <c r="D672" i="32" s="1"/>
  <c r="D673" i="32" s="1"/>
  <c r="D674" i="32" s="1"/>
  <c r="D675" i="32" s="1"/>
  <c r="D676" i="32" s="1"/>
  <c r="D677" i="32" s="1"/>
  <c r="D678" i="32" s="1"/>
  <c r="D679" i="32" s="1"/>
  <c r="D680" i="32" s="1"/>
  <c r="D681" i="32" s="1"/>
  <c r="D682" i="32" s="1"/>
  <c r="D683" i="32" s="1"/>
  <c r="D684" i="32" s="1"/>
  <c r="D685" i="32" s="1"/>
  <c r="D686" i="32" s="1"/>
  <c r="D687" i="32" s="1"/>
  <c r="D688" i="32" s="1"/>
  <c r="D689" i="32" s="1"/>
  <c r="D690" i="32" s="1"/>
  <c r="D691" i="32" s="1"/>
  <c r="D692" i="32" s="1"/>
  <c r="D693" i="32" s="1"/>
  <c r="D694" i="32" s="1"/>
  <c r="D695" i="32" s="1"/>
  <c r="D696" i="32" s="1"/>
  <c r="D697" i="32" s="1"/>
  <c r="D698" i="32" s="1"/>
  <c r="D699" i="32" s="1"/>
  <c r="D700" i="32" s="1"/>
  <c r="D701" i="32" s="1"/>
  <c r="D702" i="32" s="1"/>
  <c r="D703" i="32" s="1"/>
  <c r="D704" i="32" s="1"/>
  <c r="D705" i="32" s="1"/>
  <c r="D706" i="32" s="1"/>
  <c r="D707" i="32" s="1"/>
  <c r="D708" i="32" s="1"/>
  <c r="D709" i="32" s="1"/>
  <c r="D710" i="32" s="1"/>
  <c r="D711" i="32" s="1"/>
  <c r="D712" i="32" s="1"/>
  <c r="D713" i="32" s="1"/>
  <c r="D714" i="32" s="1"/>
  <c r="D715" i="32" s="1"/>
  <c r="D716" i="32" s="1"/>
  <c r="D717" i="32" s="1"/>
  <c r="D718" i="32" s="1"/>
  <c r="D719" i="32" s="1"/>
  <c r="D720" i="32" s="1"/>
  <c r="D721" i="32" s="1"/>
  <c r="D722" i="32" s="1"/>
  <c r="D723" i="32" s="1"/>
  <c r="D724" i="32" s="1"/>
  <c r="D725" i="32" s="1"/>
  <c r="D726" i="32" s="1"/>
  <c r="D727" i="32" s="1"/>
  <c r="D728" i="32" s="1"/>
  <c r="D729" i="32" s="1"/>
  <c r="D730" i="32" s="1"/>
  <c r="D731" i="32" s="1"/>
  <c r="D732" i="32" s="1"/>
  <c r="D733" i="32" s="1"/>
  <c r="D734" i="32" s="1"/>
  <c r="D735" i="32" s="1"/>
  <c r="D736" i="32" s="1"/>
  <c r="D737" i="32" s="1"/>
  <c r="D738" i="32" s="1"/>
  <c r="D739" i="32" s="1"/>
  <c r="D740" i="32" s="1"/>
  <c r="D741" i="32" s="1"/>
  <c r="D742" i="32" s="1"/>
  <c r="D743" i="32" s="1"/>
  <c r="D744" i="32" s="1"/>
  <c r="D745" i="32" s="1"/>
  <c r="D746" i="32" s="1"/>
  <c r="D747" i="32" s="1"/>
  <c r="D748" i="32" s="1"/>
  <c r="D749" i="32" s="1"/>
  <c r="D750" i="32" s="1"/>
  <c r="D751" i="32" s="1"/>
  <c r="D752" i="32" s="1"/>
  <c r="D753" i="32" s="1"/>
  <c r="D754" i="32" s="1"/>
  <c r="D755" i="32" s="1"/>
  <c r="D756" i="32" s="1"/>
  <c r="D757" i="32" s="1"/>
  <c r="D758" i="32" s="1"/>
  <c r="D759" i="32" s="1"/>
  <c r="D760" i="32" s="1"/>
  <c r="D761" i="32" s="1"/>
  <c r="D762" i="32" s="1"/>
  <c r="D763" i="32" s="1"/>
  <c r="D764" i="32" s="1"/>
  <c r="D765" i="32" s="1"/>
  <c r="D766" i="32" s="1"/>
  <c r="D767" i="32" s="1"/>
  <c r="D768" i="32" s="1"/>
  <c r="D769" i="32" s="1"/>
  <c r="D770" i="32" s="1"/>
  <c r="D771" i="32" s="1"/>
  <c r="D772" i="32" s="1"/>
  <c r="D773" i="32" s="1"/>
  <c r="D774" i="32" s="1"/>
  <c r="D775" i="32" s="1"/>
  <c r="D776" i="32" s="1"/>
  <c r="D777" i="32" s="1"/>
  <c r="D778" i="32" s="1"/>
  <c r="C775" i="32"/>
  <c r="C769" i="32"/>
  <c r="C763" i="32"/>
  <c r="C757" i="32"/>
  <c r="C751" i="32"/>
  <c r="C745" i="32"/>
  <c r="C739" i="32"/>
  <c r="C733" i="32"/>
  <c r="C776" i="32"/>
  <c r="C770" i="32"/>
  <c r="C764" i="32"/>
  <c r="C758" i="32"/>
  <c r="C752" i="32"/>
  <c r="C746" i="32"/>
  <c r="C740" i="32"/>
  <c r="C734" i="32"/>
  <c r="C777" i="32"/>
  <c r="C771" i="32"/>
  <c r="C765" i="32"/>
  <c r="C759" i="32"/>
  <c r="C753" i="32"/>
  <c r="C747" i="32"/>
  <c r="C741" i="32"/>
  <c r="C735" i="32"/>
  <c r="C729" i="32"/>
  <c r="C778" i="32"/>
  <c r="C772" i="32"/>
  <c r="C766" i="32"/>
  <c r="C760" i="32"/>
  <c r="C754" i="32"/>
  <c r="C748" i="32"/>
  <c r="C742" i="32"/>
  <c r="C736" i="32"/>
  <c r="C730" i="32"/>
  <c r="C773" i="32"/>
  <c r="C762" i="32"/>
  <c r="C755" i="32"/>
  <c r="C744" i="32"/>
  <c r="C737" i="32"/>
  <c r="C724" i="32"/>
  <c r="C718" i="32"/>
  <c r="C712" i="32"/>
  <c r="C706" i="32"/>
  <c r="C700" i="32"/>
  <c r="C725" i="32"/>
  <c r="C719" i="32"/>
  <c r="C713" i="32"/>
  <c r="C707" i="32"/>
  <c r="C701" i="32"/>
  <c r="C695" i="32"/>
  <c r="C774" i="32"/>
  <c r="C767" i="32"/>
  <c r="C756" i="32"/>
  <c r="C749" i="32"/>
  <c r="C738" i="32"/>
  <c r="C731" i="32"/>
  <c r="C726" i="32"/>
  <c r="C720" i="32"/>
  <c r="C714" i="32"/>
  <c r="C708" i="32"/>
  <c r="C727" i="32"/>
  <c r="C721" i="32"/>
  <c r="C715" i="32"/>
  <c r="C761" i="32"/>
  <c r="C698" i="32"/>
  <c r="C693" i="32"/>
  <c r="C687" i="32"/>
  <c r="C681" i="32"/>
  <c r="C675" i="32"/>
  <c r="C669" i="32"/>
  <c r="C732" i="32"/>
  <c r="C723" i="32"/>
  <c r="C716" i="32"/>
  <c r="C697" i="32"/>
  <c r="C694" i="32"/>
  <c r="C688" i="32"/>
  <c r="C682" i="32"/>
  <c r="C676" i="32"/>
  <c r="C670" i="32"/>
  <c r="C743" i="32"/>
  <c r="C696" i="32"/>
  <c r="C689" i="32"/>
  <c r="C683" i="32"/>
  <c r="C677" i="32"/>
  <c r="C671" i="32"/>
  <c r="C768" i="32"/>
  <c r="C728" i="32"/>
  <c r="C717" i="32"/>
  <c r="C690" i="32"/>
  <c r="C684" i="32"/>
  <c r="C678" i="32"/>
  <c r="C672" i="32"/>
  <c r="C709" i="32"/>
  <c r="C703" i="32"/>
  <c r="C702" i="32"/>
  <c r="C699" i="32"/>
  <c r="C691" i="32"/>
  <c r="C685" i="32"/>
  <c r="C679" i="32"/>
  <c r="C673" i="32"/>
  <c r="C711" i="32"/>
  <c r="C704" i="32"/>
  <c r="C668" i="32"/>
  <c r="C667" i="32"/>
  <c r="C661" i="32"/>
  <c r="C655" i="32"/>
  <c r="C649" i="32"/>
  <c r="C643" i="32"/>
  <c r="C637" i="32"/>
  <c r="C631" i="32"/>
  <c r="C625" i="32"/>
  <c r="C722" i="32"/>
  <c r="C692" i="32"/>
  <c r="C674" i="32"/>
  <c r="C666" i="32"/>
  <c r="C662" i="32"/>
  <c r="C656" i="32"/>
  <c r="C650" i="32"/>
  <c r="C644" i="32"/>
  <c r="C638" i="32"/>
  <c r="C632" i="32"/>
  <c r="C626" i="32"/>
  <c r="C710" i="32"/>
  <c r="C663" i="32"/>
  <c r="C657" i="32"/>
  <c r="C651" i="32"/>
  <c r="C645" i="32"/>
  <c r="C639" i="32"/>
  <c r="C633" i="32"/>
  <c r="C627" i="32"/>
  <c r="C680" i="32"/>
  <c r="C664" i="32"/>
  <c r="C658" i="32"/>
  <c r="C652" i="32"/>
  <c r="C646" i="32"/>
  <c r="C640" i="32"/>
  <c r="C634" i="32"/>
  <c r="C628" i="32"/>
  <c r="C686" i="32"/>
  <c r="C659" i="32"/>
  <c r="C648" i="32"/>
  <c r="C641" i="32"/>
  <c r="C630" i="32"/>
  <c r="C620" i="32"/>
  <c r="C614" i="32"/>
  <c r="C608" i="32"/>
  <c r="C602" i="32"/>
  <c r="C596" i="32"/>
  <c r="C590" i="32"/>
  <c r="C584" i="32"/>
  <c r="C578" i="32"/>
  <c r="C572" i="32"/>
  <c r="C566" i="32"/>
  <c r="C621" i="32"/>
  <c r="C615" i="32"/>
  <c r="C609" i="32"/>
  <c r="C603" i="32"/>
  <c r="C597" i="32"/>
  <c r="C591" i="32"/>
  <c r="C585" i="32"/>
  <c r="C579" i="32"/>
  <c r="C573" i="32"/>
  <c r="C567" i="32"/>
  <c r="C561" i="32"/>
  <c r="C555" i="32"/>
  <c r="C549" i="32"/>
  <c r="C543" i="32"/>
  <c r="C705" i="32"/>
  <c r="C660" i="32"/>
  <c r="C653" i="32"/>
  <c r="C642" i="32"/>
  <c r="C635" i="32"/>
  <c r="C624" i="32"/>
  <c r="C622" i="32"/>
  <c r="C616" i="32"/>
  <c r="C610" i="32"/>
  <c r="C604" i="32"/>
  <c r="C598" i="32"/>
  <c r="C592" i="32"/>
  <c r="C586" i="32"/>
  <c r="C580" i="32"/>
  <c r="C574" i="32"/>
  <c r="C568" i="32"/>
  <c r="C562" i="32"/>
  <c r="C556" i="32"/>
  <c r="C550" i="32"/>
  <c r="C544" i="32"/>
  <c r="C623" i="32"/>
  <c r="C617" i="32"/>
  <c r="C611" i="32"/>
  <c r="C750" i="32"/>
  <c r="C665" i="32"/>
  <c r="C647" i="32"/>
  <c r="C563" i="32"/>
  <c r="C560" i="32"/>
  <c r="C553" i="32"/>
  <c r="C545" i="32"/>
  <c r="C542" i="32"/>
  <c r="C538" i="32"/>
  <c r="C532" i="32"/>
  <c r="C526" i="32"/>
  <c r="C520" i="32"/>
  <c r="C514" i="32"/>
  <c r="C508" i="32"/>
  <c r="C502" i="32"/>
  <c r="C496" i="32"/>
  <c r="C618" i="32"/>
  <c r="C607" i="32"/>
  <c r="C552" i="32"/>
  <c r="C539" i="32"/>
  <c r="C533" i="32"/>
  <c r="C527" i="32"/>
  <c r="C521" i="32"/>
  <c r="C515" i="32"/>
  <c r="C509" i="32"/>
  <c r="C503" i="32"/>
  <c r="C497" i="32"/>
  <c r="C491" i="32"/>
  <c r="C629" i="32"/>
  <c r="C559" i="32"/>
  <c r="C551" i="32"/>
  <c r="C548" i="32"/>
  <c r="C541" i="32"/>
  <c r="C534" i="32"/>
  <c r="C528" i="32"/>
  <c r="C522" i="32"/>
  <c r="C516" i="32"/>
  <c r="C510" i="32"/>
  <c r="C504" i="32"/>
  <c r="C498" i="32"/>
  <c r="C492" i="32"/>
  <c r="C486" i="32"/>
  <c r="C654" i="32"/>
  <c r="C619" i="32"/>
  <c r="C612" i="32"/>
  <c r="C605" i="32"/>
  <c r="C599" i="32"/>
  <c r="C593" i="32"/>
  <c r="C587" i="32"/>
  <c r="C581" i="32"/>
  <c r="C575" i="32"/>
  <c r="C569" i="32"/>
  <c r="C558" i="32"/>
  <c r="C540" i="32"/>
  <c r="C535" i="32"/>
  <c r="C529" i="32"/>
  <c r="C523" i="32"/>
  <c r="C517" i="32"/>
  <c r="C511" i="32"/>
  <c r="C505" i="32"/>
  <c r="C499" i="32"/>
  <c r="C493" i="32"/>
  <c r="C487" i="32"/>
  <c r="C601" i="32"/>
  <c r="C600" i="32"/>
  <c r="C595" i="32"/>
  <c r="C594" i="32"/>
  <c r="C589" i="32"/>
  <c r="C588" i="32"/>
  <c r="C583" i="32"/>
  <c r="C582" i="32"/>
  <c r="C577" i="32"/>
  <c r="C576" i="32"/>
  <c r="C571" i="32"/>
  <c r="C570" i="32"/>
  <c r="C636" i="32"/>
  <c r="C565" i="32"/>
  <c r="C531" i="32"/>
  <c r="C524" i="32"/>
  <c r="C513" i="32"/>
  <c r="C506" i="32"/>
  <c r="C495" i="32"/>
  <c r="C490" i="32"/>
  <c r="C489" i="32"/>
  <c r="C481" i="32"/>
  <c r="C475" i="32"/>
  <c r="C469" i="32"/>
  <c r="C463" i="32"/>
  <c r="C457" i="32"/>
  <c r="C451" i="32"/>
  <c r="C445" i="32"/>
  <c r="C439" i="32"/>
  <c r="C433" i="32"/>
  <c r="C427" i="32"/>
  <c r="C421" i="32"/>
  <c r="C415" i="32"/>
  <c r="C557" i="32"/>
  <c r="C546" i="32"/>
  <c r="C488" i="32"/>
  <c r="C485" i="32"/>
  <c r="C482" i="32"/>
  <c r="C476" i="32"/>
  <c r="C470" i="32"/>
  <c r="C464" i="32"/>
  <c r="C458" i="32"/>
  <c r="C452" i="32"/>
  <c r="C446" i="32"/>
  <c r="C440" i="32"/>
  <c r="C434" i="32"/>
  <c r="C428" i="32"/>
  <c r="C606" i="32"/>
  <c r="C536" i="32"/>
  <c r="C525" i="32"/>
  <c r="C518" i="32"/>
  <c r="C507" i="32"/>
  <c r="C500" i="32"/>
  <c r="C477" i="32"/>
  <c r="C471" i="32"/>
  <c r="C465" i="32"/>
  <c r="C459" i="32"/>
  <c r="C453" i="32"/>
  <c r="C447" i="32"/>
  <c r="C441" i="32"/>
  <c r="C435" i="32"/>
  <c r="C429" i="32"/>
  <c r="C613" i="32"/>
  <c r="C564" i="32"/>
  <c r="C484" i="32"/>
  <c r="C547" i="32"/>
  <c r="C537" i="32"/>
  <c r="C530" i="32"/>
  <c r="C554" i="32"/>
  <c r="C519" i="32"/>
  <c r="C494" i="32"/>
  <c r="C419" i="32"/>
  <c r="C417" i="32"/>
  <c r="C405" i="32"/>
  <c r="C399" i="32"/>
  <c r="C393" i="32"/>
  <c r="C387" i="32"/>
  <c r="C381" i="32"/>
  <c r="C375" i="32"/>
  <c r="C369" i="32"/>
  <c r="C424" i="32"/>
  <c r="C422" i="32"/>
  <c r="C406" i="32"/>
  <c r="C400" i="32"/>
  <c r="C394" i="32"/>
  <c r="C388" i="32"/>
  <c r="C382" i="32"/>
  <c r="C376" i="32"/>
  <c r="C370" i="32"/>
  <c r="C364" i="32"/>
  <c r="C501" i="32"/>
  <c r="C483" i="32"/>
  <c r="C420" i="32"/>
  <c r="C413" i="32"/>
  <c r="C411" i="32"/>
  <c r="C407" i="32"/>
  <c r="C401" i="32"/>
  <c r="C395" i="32"/>
  <c r="C389" i="32"/>
  <c r="C383" i="32"/>
  <c r="C377" i="32"/>
  <c r="C371" i="32"/>
  <c r="C365" i="32"/>
  <c r="C512" i="32"/>
  <c r="C418" i="32"/>
  <c r="C416" i="32"/>
  <c r="C408" i="32"/>
  <c r="C402" i="32"/>
  <c r="C396" i="32"/>
  <c r="C390" i="32"/>
  <c r="C384" i="32"/>
  <c r="C378" i="32"/>
  <c r="C372" i="32"/>
  <c r="C366" i="32"/>
  <c r="C474" i="32"/>
  <c r="C456" i="32"/>
  <c r="C438" i="32"/>
  <c r="C359" i="32"/>
  <c r="C353" i="32"/>
  <c r="C347" i="32"/>
  <c r="C341" i="32"/>
  <c r="C335" i="32"/>
  <c r="C329" i="32"/>
  <c r="C323" i="32"/>
  <c r="C317" i="32"/>
  <c r="C311" i="32"/>
  <c r="C305" i="32"/>
  <c r="C299" i="32"/>
  <c r="C293" i="32"/>
  <c r="C287" i="32"/>
  <c r="C281" i="32"/>
  <c r="C275" i="32"/>
  <c r="C269" i="32"/>
  <c r="C479" i="32"/>
  <c r="C466" i="32"/>
  <c r="C461" i="32"/>
  <c r="C448" i="32"/>
  <c r="C443" i="32"/>
  <c r="C430" i="32"/>
  <c r="C425" i="32"/>
  <c r="C412" i="32"/>
  <c r="C409" i="32"/>
  <c r="C398" i="32"/>
  <c r="C391" i="32"/>
  <c r="C380" i="32"/>
  <c r="C373" i="32"/>
  <c r="C362" i="32"/>
  <c r="C360" i="32"/>
  <c r="C354" i="32"/>
  <c r="C348" i="32"/>
  <c r="C342" i="32"/>
  <c r="C336" i="32"/>
  <c r="C330" i="32"/>
  <c r="C324" i="32"/>
  <c r="C318" i="32"/>
  <c r="C312" i="32"/>
  <c r="C306" i="32"/>
  <c r="C300" i="32"/>
  <c r="C294" i="32"/>
  <c r="C288" i="32"/>
  <c r="C282" i="32"/>
  <c r="C276" i="32"/>
  <c r="C270" i="32"/>
  <c r="C264" i="32"/>
  <c r="C468" i="32"/>
  <c r="C450" i="32"/>
  <c r="C432" i="32"/>
  <c r="C423" i="32"/>
  <c r="C355" i="32"/>
  <c r="C349" i="32"/>
  <c r="C343" i="32"/>
  <c r="C337" i="32"/>
  <c r="C331" i="32"/>
  <c r="C325" i="32"/>
  <c r="C319" i="32"/>
  <c r="C313" i="32"/>
  <c r="C307" i="32"/>
  <c r="C301" i="32"/>
  <c r="C295" i="32"/>
  <c r="C289" i="32"/>
  <c r="C283" i="32"/>
  <c r="C277" i="32"/>
  <c r="C478" i="32"/>
  <c r="C473" i="32"/>
  <c r="C460" i="32"/>
  <c r="C455" i="32"/>
  <c r="C442" i="32"/>
  <c r="C437" i="32"/>
  <c r="C410" i="32"/>
  <c r="C403" i="32"/>
  <c r="C392" i="32"/>
  <c r="C385" i="32"/>
  <c r="C374" i="32"/>
  <c r="C367" i="32"/>
  <c r="C363" i="32"/>
  <c r="C356" i="32"/>
  <c r="C350" i="32"/>
  <c r="C344" i="32"/>
  <c r="C338" i="32"/>
  <c r="C332" i="32"/>
  <c r="C326" i="32"/>
  <c r="C320" i="32"/>
  <c r="C314" i="32"/>
  <c r="C308" i="32"/>
  <c r="C302" i="32"/>
  <c r="C296" i="32"/>
  <c r="C290" i="32"/>
  <c r="C284" i="32"/>
  <c r="C278" i="32"/>
  <c r="C272" i="32"/>
  <c r="C480" i="32"/>
  <c r="C462" i="32"/>
  <c r="C444" i="32"/>
  <c r="C426" i="32"/>
  <c r="C361" i="32"/>
  <c r="C357" i="32"/>
  <c r="C351" i="32"/>
  <c r="C345" i="32"/>
  <c r="C472" i="32"/>
  <c r="C467" i="32"/>
  <c r="C454" i="32"/>
  <c r="C449" i="32"/>
  <c r="C436" i="32"/>
  <c r="C431" i="32"/>
  <c r="C414" i="32"/>
  <c r="C404" i="32"/>
  <c r="C397" i="32"/>
  <c r="C386" i="32"/>
  <c r="C379" i="32"/>
  <c r="C368" i="32"/>
  <c r="C358" i="32"/>
  <c r="C352" i="32"/>
  <c r="C346" i="32"/>
  <c r="C266" i="32"/>
  <c r="C262" i="32"/>
  <c r="C256" i="32"/>
  <c r="C250" i="32"/>
  <c r="C244" i="32"/>
  <c r="C238" i="32"/>
  <c r="C232" i="32"/>
  <c r="C226" i="32"/>
  <c r="C220" i="32"/>
  <c r="C214" i="32"/>
  <c r="C208" i="32"/>
  <c r="C202" i="32"/>
  <c r="C196" i="32"/>
  <c r="C190" i="32"/>
  <c r="C184" i="32"/>
  <c r="C178" i="32"/>
  <c r="C172" i="32"/>
  <c r="C166" i="32"/>
  <c r="C160" i="32"/>
  <c r="C154" i="32"/>
  <c r="C340" i="32"/>
  <c r="C333" i="32"/>
  <c r="C322" i="32"/>
  <c r="C315" i="32"/>
  <c r="C304" i="32"/>
  <c r="C297" i="32"/>
  <c r="C286" i="32"/>
  <c r="C279" i="32"/>
  <c r="C265" i="32"/>
  <c r="C263" i="32"/>
  <c r="C257" i="32"/>
  <c r="C251" i="32"/>
  <c r="C245" i="32"/>
  <c r="C239" i="32"/>
  <c r="C233" i="32"/>
  <c r="C227" i="32"/>
  <c r="C221" i="32"/>
  <c r="C215" i="32"/>
  <c r="C209" i="32"/>
  <c r="C203" i="32"/>
  <c r="C197" i="32"/>
  <c r="C191" i="32"/>
  <c r="C185" i="32"/>
  <c r="C179" i="32"/>
  <c r="C173" i="32"/>
  <c r="C167" i="32"/>
  <c r="C161" i="32"/>
  <c r="C155" i="32"/>
  <c r="C258" i="32"/>
  <c r="C252" i="32"/>
  <c r="C246" i="32"/>
  <c r="C240" i="32"/>
  <c r="C234" i="32"/>
  <c r="C228" i="32"/>
  <c r="C222" i="32"/>
  <c r="C216" i="32"/>
  <c r="C210" i="32"/>
  <c r="C204" i="32"/>
  <c r="C198" i="32"/>
  <c r="C192" i="32"/>
  <c r="C186" i="32"/>
  <c r="C180" i="32"/>
  <c r="C174" i="32"/>
  <c r="C168" i="32"/>
  <c r="C162" i="32"/>
  <c r="C156" i="32"/>
  <c r="C334" i="32"/>
  <c r="C327" i="32"/>
  <c r="C316" i="32"/>
  <c r="C309" i="32"/>
  <c r="C298" i="32"/>
  <c r="C291" i="32"/>
  <c r="C280" i="32"/>
  <c r="C274" i="32"/>
  <c r="C273" i="32"/>
  <c r="C271" i="32"/>
  <c r="C268" i="32"/>
  <c r="C259" i="32"/>
  <c r="C253" i="32"/>
  <c r="C247" i="32"/>
  <c r="C241" i="32"/>
  <c r="C235" i="32"/>
  <c r="C229" i="32"/>
  <c r="C223" i="32"/>
  <c r="C217" i="32"/>
  <c r="C211" i="32"/>
  <c r="C205" i="32"/>
  <c r="C199" i="32"/>
  <c r="C193" i="32"/>
  <c r="C187" i="32"/>
  <c r="C181" i="32"/>
  <c r="C175" i="32"/>
  <c r="C169" i="32"/>
  <c r="C163" i="32"/>
  <c r="C157" i="32"/>
  <c r="C260" i="32"/>
  <c r="C254" i="32"/>
  <c r="C248" i="32"/>
  <c r="C339" i="32"/>
  <c r="C328" i="32"/>
  <c r="C321" i="32"/>
  <c r="C310" i="32"/>
  <c r="C303" i="32"/>
  <c r="C292" i="32"/>
  <c r="C285" i="32"/>
  <c r="C267" i="32"/>
  <c r="C261" i="32"/>
  <c r="C255" i="32"/>
  <c r="C249" i="32"/>
  <c r="C148" i="32"/>
  <c r="C142" i="32"/>
  <c r="C136" i="32"/>
  <c r="C130" i="32"/>
  <c r="C124" i="32"/>
  <c r="C118" i="32"/>
  <c r="C112" i="32"/>
  <c r="C106" i="32"/>
  <c r="C100" i="32"/>
  <c r="C94" i="32"/>
  <c r="C88" i="32"/>
  <c r="C82" i="32"/>
  <c r="C76" i="32"/>
  <c r="C70" i="32"/>
  <c r="C64" i="32"/>
  <c r="C242" i="32"/>
  <c r="C231" i="32"/>
  <c r="C224" i="32"/>
  <c r="C213" i="32"/>
  <c r="C206" i="32"/>
  <c r="C195" i="32"/>
  <c r="C188" i="32"/>
  <c r="C177" i="32"/>
  <c r="C170" i="32"/>
  <c r="C159" i="32"/>
  <c r="C152" i="32"/>
  <c r="C149" i="32"/>
  <c r="C143" i="32"/>
  <c r="C137" i="32"/>
  <c r="C131" i="32"/>
  <c r="C125" i="32"/>
  <c r="C119" i="32"/>
  <c r="C113" i="32"/>
  <c r="C107" i="32"/>
  <c r="C101" i="32"/>
  <c r="C95" i="32"/>
  <c r="C89" i="32"/>
  <c r="C83" i="32"/>
  <c r="C77" i="32"/>
  <c r="C71" i="32"/>
  <c r="C65" i="32"/>
  <c r="C59" i="32"/>
  <c r="C150" i="32"/>
  <c r="C144" i="32"/>
  <c r="C138" i="32"/>
  <c r="C132" i="32"/>
  <c r="C126" i="32"/>
  <c r="C120" i="32"/>
  <c r="C114" i="32"/>
  <c r="C108" i="32"/>
  <c r="C102" i="32"/>
  <c r="C96" i="32"/>
  <c r="C90" i="32"/>
  <c r="C84" i="32"/>
  <c r="C78" i="32"/>
  <c r="C72" i="32"/>
  <c r="C66" i="32"/>
  <c r="C60" i="32"/>
  <c r="C236" i="32"/>
  <c r="C225" i="32"/>
  <c r="C218" i="32"/>
  <c r="C207" i="32"/>
  <c r="C200" i="32"/>
  <c r="C189" i="32"/>
  <c r="C182" i="32"/>
  <c r="C171" i="32"/>
  <c r="C164" i="32"/>
  <c r="C153" i="32"/>
  <c r="C151" i="32"/>
  <c r="C145" i="32"/>
  <c r="C139" i="32"/>
  <c r="C133" i="32"/>
  <c r="C127" i="32"/>
  <c r="C121" i="32"/>
  <c r="C115" i="32"/>
  <c r="C109" i="32"/>
  <c r="C103" i="32"/>
  <c r="C97" i="32"/>
  <c r="C91" i="32"/>
  <c r="C85" i="32"/>
  <c r="C79" i="32"/>
  <c r="C73" i="32"/>
  <c r="C67" i="32"/>
  <c r="C61" i="32"/>
  <c r="C58" i="32"/>
  <c r="C243" i="32"/>
  <c r="C146" i="32"/>
  <c r="C140" i="32"/>
  <c r="C134" i="32"/>
  <c r="C128" i="32"/>
  <c r="C122" i="32"/>
  <c r="C116" i="32"/>
  <c r="C110" i="32"/>
  <c r="C104" i="32"/>
  <c r="C98" i="32"/>
  <c r="C92" i="32"/>
  <c r="C86" i="32"/>
  <c r="C237" i="32"/>
  <c r="C230" i="32"/>
  <c r="C219" i="32"/>
  <c r="C212" i="32"/>
  <c r="C201" i="32"/>
  <c r="C194" i="32"/>
  <c r="C183" i="32"/>
  <c r="C176" i="32"/>
  <c r="C165" i="32"/>
  <c r="C158" i="32"/>
  <c r="C147" i="32"/>
  <c r="C141" i="32"/>
  <c r="C135" i="32"/>
  <c r="C129" i="32"/>
  <c r="C111" i="32"/>
  <c r="C93" i="32"/>
  <c r="C74" i="32"/>
  <c r="C63" i="32"/>
  <c r="C117" i="32"/>
  <c r="C99" i="32"/>
  <c r="C81" i="32"/>
  <c r="C75" i="32"/>
  <c r="C68" i="32"/>
  <c r="C123" i="32"/>
  <c r="C105" i="32"/>
  <c r="C87" i="32"/>
  <c r="C80" i="32"/>
  <c r="C69" i="32"/>
  <c r="C62" i="32"/>
  <c r="E59" i="32"/>
  <c r="F778" i="32"/>
  <c r="F772" i="32"/>
  <c r="F766" i="32"/>
  <c r="F760" i="32"/>
  <c r="F754" i="32"/>
  <c r="F748" i="32"/>
  <c r="F742" i="32"/>
  <c r="F736" i="32"/>
  <c r="F730" i="32"/>
  <c r="F773" i="32"/>
  <c r="F767" i="32"/>
  <c r="F761" i="32"/>
  <c r="F755" i="32"/>
  <c r="F749" i="32"/>
  <c r="F743" i="32"/>
  <c r="F737" i="32"/>
  <c r="F731" i="32"/>
  <c r="F774" i="32"/>
  <c r="F768" i="32"/>
  <c r="F762" i="32"/>
  <c r="F756" i="32"/>
  <c r="F750" i="32"/>
  <c r="F744" i="32"/>
  <c r="F738" i="32"/>
  <c r="F732" i="32"/>
  <c r="F775" i="32"/>
  <c r="F769" i="32"/>
  <c r="F763" i="32"/>
  <c r="F757" i="32"/>
  <c r="F751" i="32"/>
  <c r="F745" i="32"/>
  <c r="F739" i="32"/>
  <c r="F733" i="32"/>
  <c r="F727" i="32"/>
  <c r="F721" i="32"/>
  <c r="F715" i="32"/>
  <c r="F709" i="32"/>
  <c r="F703" i="32"/>
  <c r="F697" i="32"/>
  <c r="F771" i="32"/>
  <c r="F764" i="32"/>
  <c r="F753" i="32"/>
  <c r="F746" i="32"/>
  <c r="F735" i="32"/>
  <c r="F728" i="32"/>
  <c r="F722" i="32"/>
  <c r="F716" i="32"/>
  <c r="F710" i="32"/>
  <c r="F704" i="32"/>
  <c r="F698" i="32"/>
  <c r="F723" i="32"/>
  <c r="F717" i="32"/>
  <c r="F711" i="32"/>
  <c r="F705" i="32"/>
  <c r="F776" i="32"/>
  <c r="F765" i="32"/>
  <c r="F758" i="32"/>
  <c r="F747" i="32"/>
  <c r="F740" i="32"/>
  <c r="F729" i="32"/>
  <c r="F724" i="32"/>
  <c r="F718" i="32"/>
  <c r="F752" i="32"/>
  <c r="F741" i="32"/>
  <c r="F720" i="32"/>
  <c r="F690" i="32"/>
  <c r="F684" i="32"/>
  <c r="F678" i="32"/>
  <c r="F672" i="32"/>
  <c r="F699" i="32"/>
  <c r="F696" i="32"/>
  <c r="F691" i="32"/>
  <c r="F685" i="32"/>
  <c r="F679" i="32"/>
  <c r="F673" i="32"/>
  <c r="F667" i="32"/>
  <c r="F777" i="32"/>
  <c r="F734" i="32"/>
  <c r="F725" i="32"/>
  <c r="F713" i="32"/>
  <c r="F712" i="32"/>
  <c r="F707" i="32"/>
  <c r="F706" i="32"/>
  <c r="F695" i="32"/>
  <c r="F692" i="32"/>
  <c r="F686" i="32"/>
  <c r="F680" i="32"/>
  <c r="F674" i="32"/>
  <c r="F668" i="32"/>
  <c r="F714" i="32"/>
  <c r="F708" i="32"/>
  <c r="F702" i="32"/>
  <c r="F693" i="32"/>
  <c r="F687" i="32"/>
  <c r="F681" i="32"/>
  <c r="F675" i="32"/>
  <c r="F669" i="32"/>
  <c r="F770" i="32"/>
  <c r="F759" i="32"/>
  <c r="F726" i="32"/>
  <c r="F719" i="32"/>
  <c r="F701" i="32"/>
  <c r="F694" i="32"/>
  <c r="F688" i="32"/>
  <c r="F682" i="32"/>
  <c r="F676" i="32"/>
  <c r="F700" i="32"/>
  <c r="F683" i="32"/>
  <c r="F670" i="32"/>
  <c r="F666" i="32"/>
  <c r="F664" i="32"/>
  <c r="F658" i="32"/>
  <c r="F652" i="32"/>
  <c r="F646" i="32"/>
  <c r="F640" i="32"/>
  <c r="F634" i="32"/>
  <c r="F628" i="32"/>
  <c r="F665" i="32"/>
  <c r="F659" i="32"/>
  <c r="F653" i="32"/>
  <c r="F647" i="32"/>
  <c r="F641" i="32"/>
  <c r="F635" i="32"/>
  <c r="F629" i="32"/>
  <c r="F689" i="32"/>
  <c r="F671" i="32"/>
  <c r="F660" i="32"/>
  <c r="F654" i="32"/>
  <c r="F648" i="32"/>
  <c r="F642" i="32"/>
  <c r="F636" i="32"/>
  <c r="F630" i="32"/>
  <c r="F624" i="32"/>
  <c r="F661" i="32"/>
  <c r="F655" i="32"/>
  <c r="F649" i="32"/>
  <c r="F643" i="32"/>
  <c r="F637" i="32"/>
  <c r="F631" i="32"/>
  <c r="F625" i="32"/>
  <c r="F623" i="32"/>
  <c r="F617" i="32"/>
  <c r="F611" i="32"/>
  <c r="F605" i="32"/>
  <c r="F599" i="32"/>
  <c r="F593" i="32"/>
  <c r="F587" i="32"/>
  <c r="F581" i="32"/>
  <c r="F575" i="32"/>
  <c r="F569" i="32"/>
  <c r="F677" i="32"/>
  <c r="F657" i="32"/>
  <c r="F650" i="32"/>
  <c r="F639" i="32"/>
  <c r="F632" i="32"/>
  <c r="F618" i="32"/>
  <c r="F612" i="32"/>
  <c r="F606" i="32"/>
  <c r="F600" i="32"/>
  <c r="F594" i="32"/>
  <c r="F588" i="32"/>
  <c r="F582" i="32"/>
  <c r="F576" i="32"/>
  <c r="F570" i="32"/>
  <c r="F564" i="32"/>
  <c r="F558" i="32"/>
  <c r="F552" i="32"/>
  <c r="F546" i="32"/>
  <c r="F540" i="32"/>
  <c r="F619" i="32"/>
  <c r="F613" i="32"/>
  <c r="F607" i="32"/>
  <c r="F601" i="32"/>
  <c r="F595" i="32"/>
  <c r="F589" i="32"/>
  <c r="F583" i="32"/>
  <c r="F577" i="32"/>
  <c r="F571" i="32"/>
  <c r="F565" i="32"/>
  <c r="F559" i="32"/>
  <c r="F553" i="32"/>
  <c r="F547" i="32"/>
  <c r="F541" i="32"/>
  <c r="F662" i="32"/>
  <c r="F651" i="32"/>
  <c r="F644" i="32"/>
  <c r="F633" i="32"/>
  <c r="F626" i="32"/>
  <c r="F620" i="32"/>
  <c r="F614" i="32"/>
  <c r="F608" i="32"/>
  <c r="F663" i="32"/>
  <c r="F638" i="32"/>
  <c r="F627" i="32"/>
  <c r="F622" i="32"/>
  <c r="F615" i="32"/>
  <c r="F562" i="32"/>
  <c r="F544" i="32"/>
  <c r="F535" i="32"/>
  <c r="F529" i="32"/>
  <c r="F523" i="32"/>
  <c r="F517" i="32"/>
  <c r="F511" i="32"/>
  <c r="F505" i="32"/>
  <c r="F499" i="32"/>
  <c r="F603" i="32"/>
  <c r="F602" i="32"/>
  <c r="F597" i="32"/>
  <c r="F596" i="32"/>
  <c r="F591" i="32"/>
  <c r="F590" i="32"/>
  <c r="F585" i="32"/>
  <c r="F584" i="32"/>
  <c r="F579" i="32"/>
  <c r="F578" i="32"/>
  <c r="F573" i="32"/>
  <c r="F572" i="32"/>
  <c r="F567" i="32"/>
  <c r="F566" i="32"/>
  <c r="F561" i="32"/>
  <c r="F554" i="32"/>
  <c r="F551" i="32"/>
  <c r="F543" i="32"/>
  <c r="F536" i="32"/>
  <c r="F530" i="32"/>
  <c r="F524" i="32"/>
  <c r="F518" i="32"/>
  <c r="F512" i="32"/>
  <c r="F506" i="32"/>
  <c r="F500" i="32"/>
  <c r="F494" i="32"/>
  <c r="F616" i="32"/>
  <c r="F609" i="32"/>
  <c r="F604" i="32"/>
  <c r="F598" i="32"/>
  <c r="F592" i="32"/>
  <c r="F586" i="32"/>
  <c r="F580" i="32"/>
  <c r="F574" i="32"/>
  <c r="F568" i="32"/>
  <c r="F550" i="32"/>
  <c r="F537" i="32"/>
  <c r="F531" i="32"/>
  <c r="F525" i="32"/>
  <c r="F519" i="32"/>
  <c r="F513" i="32"/>
  <c r="F507" i="32"/>
  <c r="F501" i="32"/>
  <c r="F495" i="32"/>
  <c r="F489" i="32"/>
  <c r="F483" i="32"/>
  <c r="F560" i="32"/>
  <c r="F557" i="32"/>
  <c r="F549" i="32"/>
  <c r="F542" i="32"/>
  <c r="F538" i="32"/>
  <c r="F532" i="32"/>
  <c r="F526" i="32"/>
  <c r="F520" i="32"/>
  <c r="F514" i="32"/>
  <c r="F508" i="32"/>
  <c r="F502" i="32"/>
  <c r="F496" i="32"/>
  <c r="F490" i="32"/>
  <c r="F484" i="32"/>
  <c r="F645" i="32"/>
  <c r="F621" i="32"/>
  <c r="F610" i="32"/>
  <c r="F656" i="32"/>
  <c r="F563" i="32"/>
  <c r="F548" i="32"/>
  <c r="F488" i="32"/>
  <c r="F478" i="32"/>
  <c r="F472" i="32"/>
  <c r="F466" i="32"/>
  <c r="F460" i="32"/>
  <c r="F454" i="32"/>
  <c r="F448" i="32"/>
  <c r="F442" i="32"/>
  <c r="F436" i="32"/>
  <c r="F430" i="32"/>
  <c r="F424" i="32"/>
  <c r="F418" i="32"/>
  <c r="F412" i="32"/>
  <c r="F555" i="32"/>
  <c r="F533" i="32"/>
  <c r="F522" i="32"/>
  <c r="F515" i="32"/>
  <c r="F504" i="32"/>
  <c r="F497" i="32"/>
  <c r="F487" i="32"/>
  <c r="F479" i="32"/>
  <c r="F473" i="32"/>
  <c r="F467" i="32"/>
  <c r="F461" i="32"/>
  <c r="F455" i="32"/>
  <c r="F449" i="32"/>
  <c r="F443" i="32"/>
  <c r="F437" i="32"/>
  <c r="F431" i="32"/>
  <c r="F425" i="32"/>
  <c r="F486" i="32"/>
  <c r="F480" i="32"/>
  <c r="F474" i="32"/>
  <c r="F468" i="32"/>
  <c r="F462" i="32"/>
  <c r="F456" i="32"/>
  <c r="F450" i="32"/>
  <c r="F444" i="32"/>
  <c r="F438" i="32"/>
  <c r="F432" i="32"/>
  <c r="F426" i="32"/>
  <c r="F556" i="32"/>
  <c r="F534" i="32"/>
  <c r="F527" i="32"/>
  <c r="F516" i="32"/>
  <c r="F509" i="32"/>
  <c r="F498" i="32"/>
  <c r="F492" i="32"/>
  <c r="F491" i="32"/>
  <c r="F481" i="32"/>
  <c r="F545" i="32"/>
  <c r="F539" i="32"/>
  <c r="F528" i="32"/>
  <c r="F411" i="32"/>
  <c r="F408" i="32"/>
  <c r="F402" i="32"/>
  <c r="F396" i="32"/>
  <c r="F390" i="32"/>
  <c r="F384" i="32"/>
  <c r="F378" i="32"/>
  <c r="F372" i="32"/>
  <c r="F366" i="32"/>
  <c r="F510" i="32"/>
  <c r="F485" i="32"/>
  <c r="F416" i="32"/>
  <c r="F414" i="32"/>
  <c r="F409" i="32"/>
  <c r="F403" i="32"/>
  <c r="F397" i="32"/>
  <c r="F391" i="32"/>
  <c r="F385" i="32"/>
  <c r="F379" i="32"/>
  <c r="F373" i="32"/>
  <c r="F367" i="32"/>
  <c r="F361" i="32"/>
  <c r="F521" i="32"/>
  <c r="F493" i="32"/>
  <c r="F476" i="32"/>
  <c r="F475" i="32"/>
  <c r="F470" i="32"/>
  <c r="F469" i="32"/>
  <c r="F464" i="32"/>
  <c r="F463" i="32"/>
  <c r="F458" i="32"/>
  <c r="F457" i="32"/>
  <c r="F452" i="32"/>
  <c r="F451" i="32"/>
  <c r="F446" i="32"/>
  <c r="F445" i="32"/>
  <c r="F440" i="32"/>
  <c r="F439" i="32"/>
  <c r="F434" i="32"/>
  <c r="F433" i="32"/>
  <c r="F428" i="32"/>
  <c r="F427" i="32"/>
  <c r="F423" i="32"/>
  <c r="F421" i="32"/>
  <c r="F404" i="32"/>
  <c r="F398" i="32"/>
  <c r="F392" i="32"/>
  <c r="F386" i="32"/>
  <c r="F380" i="32"/>
  <c r="F374" i="32"/>
  <c r="F368" i="32"/>
  <c r="F503" i="32"/>
  <c r="F477" i="32"/>
  <c r="F471" i="32"/>
  <c r="F465" i="32"/>
  <c r="F459" i="32"/>
  <c r="F453" i="32"/>
  <c r="F447" i="32"/>
  <c r="F441" i="32"/>
  <c r="F435" i="32"/>
  <c r="F429" i="32"/>
  <c r="F419" i="32"/>
  <c r="F410" i="32"/>
  <c r="F405" i="32"/>
  <c r="F399" i="32"/>
  <c r="F393" i="32"/>
  <c r="F387" i="32"/>
  <c r="F381" i="32"/>
  <c r="F375" i="32"/>
  <c r="F369" i="32"/>
  <c r="F420" i="32"/>
  <c r="F415" i="32"/>
  <c r="F406" i="32"/>
  <c r="F395" i="32"/>
  <c r="F388" i="32"/>
  <c r="F377" i="32"/>
  <c r="F370" i="32"/>
  <c r="F363" i="32"/>
  <c r="F356" i="32"/>
  <c r="F350" i="32"/>
  <c r="F344" i="32"/>
  <c r="F338" i="32"/>
  <c r="F332" i="32"/>
  <c r="F326" i="32"/>
  <c r="F320" i="32"/>
  <c r="F314" i="32"/>
  <c r="F308" i="32"/>
  <c r="F302" i="32"/>
  <c r="F296" i="32"/>
  <c r="F290" i="32"/>
  <c r="F284" i="32"/>
  <c r="F278" i="32"/>
  <c r="F272" i="32"/>
  <c r="F266" i="32"/>
  <c r="F357" i="32"/>
  <c r="F351" i="32"/>
  <c r="F345" i="32"/>
  <c r="F339" i="32"/>
  <c r="F333" i="32"/>
  <c r="F327" i="32"/>
  <c r="F321" i="32"/>
  <c r="F315" i="32"/>
  <c r="F309" i="32"/>
  <c r="F303" i="32"/>
  <c r="F297" i="32"/>
  <c r="F291" i="32"/>
  <c r="F285" i="32"/>
  <c r="F279" i="32"/>
  <c r="F273" i="32"/>
  <c r="F267" i="32"/>
  <c r="F413" i="32"/>
  <c r="F407" i="32"/>
  <c r="F400" i="32"/>
  <c r="F389" i="32"/>
  <c r="F382" i="32"/>
  <c r="F371" i="32"/>
  <c r="F358" i="32"/>
  <c r="F352" i="32"/>
  <c r="F346" i="32"/>
  <c r="F340" i="32"/>
  <c r="F334" i="32"/>
  <c r="F328" i="32"/>
  <c r="F322" i="32"/>
  <c r="F316" i="32"/>
  <c r="F310" i="32"/>
  <c r="F304" i="32"/>
  <c r="F298" i="32"/>
  <c r="F292" i="32"/>
  <c r="F286" i="32"/>
  <c r="F280" i="32"/>
  <c r="F364" i="32"/>
  <c r="F359" i="32"/>
  <c r="F353" i="32"/>
  <c r="F347" i="32"/>
  <c r="F341" i="32"/>
  <c r="F335" i="32"/>
  <c r="F329" i="32"/>
  <c r="F323" i="32"/>
  <c r="F317" i="32"/>
  <c r="F311" i="32"/>
  <c r="F305" i="32"/>
  <c r="F299" i="32"/>
  <c r="F293" i="32"/>
  <c r="F287" i="32"/>
  <c r="F281" i="32"/>
  <c r="F275" i="32"/>
  <c r="F401" i="32"/>
  <c r="F394" i="32"/>
  <c r="F383" i="32"/>
  <c r="F376" i="32"/>
  <c r="F365" i="32"/>
  <c r="F362" i="32"/>
  <c r="F354" i="32"/>
  <c r="F348" i="32"/>
  <c r="F482" i="32"/>
  <c r="F422" i="32"/>
  <c r="F417" i="32"/>
  <c r="F360" i="32"/>
  <c r="F355" i="32"/>
  <c r="F349" i="32"/>
  <c r="F343" i="32"/>
  <c r="F337" i="32"/>
  <c r="F330" i="32"/>
  <c r="F319" i="32"/>
  <c r="F312" i="32"/>
  <c r="F301" i="32"/>
  <c r="F294" i="32"/>
  <c r="F283" i="32"/>
  <c r="F268" i="32"/>
  <c r="F265" i="32"/>
  <c r="F259" i="32"/>
  <c r="F253" i="32"/>
  <c r="F247" i="32"/>
  <c r="F241" i="32"/>
  <c r="F235" i="32"/>
  <c r="F229" i="32"/>
  <c r="F223" i="32"/>
  <c r="F217" i="32"/>
  <c r="F211" i="32"/>
  <c r="F205" i="32"/>
  <c r="F199" i="32"/>
  <c r="F193" i="32"/>
  <c r="F187" i="32"/>
  <c r="F181" i="32"/>
  <c r="F175" i="32"/>
  <c r="F169" i="32"/>
  <c r="F163" i="32"/>
  <c r="F157" i="32"/>
  <c r="F276" i="32"/>
  <c r="F274" i="32"/>
  <c r="F264" i="32"/>
  <c r="F260" i="32"/>
  <c r="F254" i="32"/>
  <c r="F248" i="32"/>
  <c r="F242" i="32"/>
  <c r="F236" i="32"/>
  <c r="F230" i="32"/>
  <c r="F224" i="32"/>
  <c r="F218" i="32"/>
  <c r="F212" i="32"/>
  <c r="F206" i="32"/>
  <c r="F200" i="32"/>
  <c r="F194" i="32"/>
  <c r="F188" i="32"/>
  <c r="F182" i="32"/>
  <c r="F176" i="32"/>
  <c r="F170" i="32"/>
  <c r="F164" i="32"/>
  <c r="F158" i="32"/>
  <c r="F152" i="32"/>
  <c r="F331" i="32"/>
  <c r="F324" i="32"/>
  <c r="F313" i="32"/>
  <c r="F306" i="32"/>
  <c r="F295" i="32"/>
  <c r="F288" i="32"/>
  <c r="F277" i="32"/>
  <c r="F271" i="32"/>
  <c r="F261" i="32"/>
  <c r="F255" i="32"/>
  <c r="F249" i="32"/>
  <c r="F243" i="32"/>
  <c r="F237" i="32"/>
  <c r="F231" i="32"/>
  <c r="F225" i="32"/>
  <c r="F219" i="32"/>
  <c r="F213" i="32"/>
  <c r="F207" i="32"/>
  <c r="F201" i="32"/>
  <c r="F195" i="32"/>
  <c r="F189" i="32"/>
  <c r="F183" i="32"/>
  <c r="F177" i="32"/>
  <c r="F171" i="32"/>
  <c r="F165" i="32"/>
  <c r="F159" i="32"/>
  <c r="F153" i="32"/>
  <c r="F270" i="32"/>
  <c r="F262" i="32"/>
  <c r="F256" i="32"/>
  <c r="F250" i="32"/>
  <c r="F244" i="32"/>
  <c r="F238" i="32"/>
  <c r="F232" i="32"/>
  <c r="F226" i="32"/>
  <c r="F220" i="32"/>
  <c r="F214" i="32"/>
  <c r="F208" i="32"/>
  <c r="F202" i="32"/>
  <c r="F196" i="32"/>
  <c r="F190" i="32"/>
  <c r="F184" i="32"/>
  <c r="F178" i="32"/>
  <c r="F172" i="32"/>
  <c r="F166" i="32"/>
  <c r="F160" i="32"/>
  <c r="F154" i="32"/>
  <c r="F342" i="32"/>
  <c r="F336" i="32"/>
  <c r="F325" i="32"/>
  <c r="F318" i="32"/>
  <c r="F307" i="32"/>
  <c r="F300" i="32"/>
  <c r="F289" i="32"/>
  <c r="F282" i="32"/>
  <c r="F269" i="32"/>
  <c r="F263" i="32"/>
  <c r="F257" i="32"/>
  <c r="F251" i="32"/>
  <c r="F245" i="32"/>
  <c r="F258" i="32"/>
  <c r="F252" i="32"/>
  <c r="F246" i="32"/>
  <c r="F239" i="32"/>
  <c r="F228" i="32"/>
  <c r="F221" i="32"/>
  <c r="F210" i="32"/>
  <c r="F203" i="32"/>
  <c r="F192" i="32"/>
  <c r="F185" i="32"/>
  <c r="F174" i="32"/>
  <c r="F167" i="32"/>
  <c r="F156" i="32"/>
  <c r="F151" i="32"/>
  <c r="F145" i="32"/>
  <c r="F139" i="32"/>
  <c r="F133" i="32"/>
  <c r="F127" i="32"/>
  <c r="F121" i="32"/>
  <c r="F115" i="32"/>
  <c r="F109" i="32"/>
  <c r="F103" i="32"/>
  <c r="F97" i="32"/>
  <c r="F91" i="32"/>
  <c r="F85" i="32"/>
  <c r="F79" i="32"/>
  <c r="F73" i="32"/>
  <c r="F67" i="32"/>
  <c r="F61" i="32"/>
  <c r="F146" i="32"/>
  <c r="F140" i="32"/>
  <c r="F134" i="32"/>
  <c r="F128" i="32"/>
  <c r="F122" i="32"/>
  <c r="F116" i="32"/>
  <c r="F110" i="32"/>
  <c r="F104" i="32"/>
  <c r="F98" i="32"/>
  <c r="F92" i="32"/>
  <c r="F86" i="32"/>
  <c r="F80" i="32"/>
  <c r="F74" i="32"/>
  <c r="F68" i="32"/>
  <c r="F62" i="32"/>
  <c r="F58" i="32"/>
  <c r="F240" i="32"/>
  <c r="F233" i="32"/>
  <c r="F222" i="32"/>
  <c r="F215" i="32"/>
  <c r="F204" i="32"/>
  <c r="F197" i="32"/>
  <c r="F186" i="32"/>
  <c r="F179" i="32"/>
  <c r="F168" i="32"/>
  <c r="F161" i="32"/>
  <c r="F147" i="32"/>
  <c r="F141" i="32"/>
  <c r="F135" i="32"/>
  <c r="F129" i="32"/>
  <c r="F123" i="32"/>
  <c r="F117" i="32"/>
  <c r="F111" i="32"/>
  <c r="F105" i="32"/>
  <c r="F99" i="32"/>
  <c r="F93" i="32"/>
  <c r="F87" i="32"/>
  <c r="F81" i="32"/>
  <c r="F75" i="32"/>
  <c r="F69" i="32"/>
  <c r="F63" i="32"/>
  <c r="H59" i="32"/>
  <c r="F148" i="32"/>
  <c r="F142" i="32"/>
  <c r="F136" i="32"/>
  <c r="F130" i="32"/>
  <c r="F124" i="32"/>
  <c r="F118" i="32"/>
  <c r="F112" i="32"/>
  <c r="F106" i="32"/>
  <c r="F100" i="32"/>
  <c r="F94" i="32"/>
  <c r="F88" i="32"/>
  <c r="F82" i="32"/>
  <c r="F76" i="32"/>
  <c r="F70" i="32"/>
  <c r="F64" i="32"/>
  <c r="G59" i="32"/>
  <c r="G60" i="32" s="1"/>
  <c r="G61" i="32" s="1"/>
  <c r="G62" i="32" s="1"/>
  <c r="G63" i="32" s="1"/>
  <c r="G64" i="32" s="1"/>
  <c r="G65" i="32" s="1"/>
  <c r="G66" i="32" s="1"/>
  <c r="G67" i="32" s="1"/>
  <c r="G68" i="32" s="1"/>
  <c r="G69" i="32" s="1"/>
  <c r="G70" i="32" s="1"/>
  <c r="G71" i="32" s="1"/>
  <c r="G72" i="32" s="1"/>
  <c r="G73" i="32" s="1"/>
  <c r="G74" i="32" s="1"/>
  <c r="G75" i="32" s="1"/>
  <c r="G76" i="32" s="1"/>
  <c r="G77" i="32" s="1"/>
  <c r="G78" i="32" s="1"/>
  <c r="G79" i="32" s="1"/>
  <c r="G80" i="32" s="1"/>
  <c r="G81" i="32" s="1"/>
  <c r="G82" i="32" s="1"/>
  <c r="G83" i="32" s="1"/>
  <c r="G84" i="32" s="1"/>
  <c r="G85" i="32" s="1"/>
  <c r="G86" i="32" s="1"/>
  <c r="G87" i="32" s="1"/>
  <c r="G88" i="32" s="1"/>
  <c r="G89" i="32" s="1"/>
  <c r="G90" i="32" s="1"/>
  <c r="G91" i="32" s="1"/>
  <c r="G92" i="32" s="1"/>
  <c r="G93" i="32" s="1"/>
  <c r="G94" i="32" s="1"/>
  <c r="G95" i="32" s="1"/>
  <c r="G96" i="32" s="1"/>
  <c r="G97" i="32" s="1"/>
  <c r="G98" i="32" s="1"/>
  <c r="G99" i="32" s="1"/>
  <c r="G100" i="32" s="1"/>
  <c r="G101" i="32" s="1"/>
  <c r="G102" i="32" s="1"/>
  <c r="G103" i="32" s="1"/>
  <c r="G104" i="32" s="1"/>
  <c r="G105" i="32" s="1"/>
  <c r="G106" i="32" s="1"/>
  <c r="G107" i="32" s="1"/>
  <c r="G108" i="32" s="1"/>
  <c r="G109" i="32" s="1"/>
  <c r="G110" i="32" s="1"/>
  <c r="G111" i="32" s="1"/>
  <c r="G112" i="32" s="1"/>
  <c r="G113" i="32" s="1"/>
  <c r="G114" i="32" s="1"/>
  <c r="G115" i="32" s="1"/>
  <c r="G116" i="32" s="1"/>
  <c r="G117" i="32" s="1"/>
  <c r="G118" i="32" s="1"/>
  <c r="G119" i="32" s="1"/>
  <c r="G120" i="32" s="1"/>
  <c r="G121" i="32" s="1"/>
  <c r="G122" i="32" s="1"/>
  <c r="G123" i="32" s="1"/>
  <c r="G124" i="32" s="1"/>
  <c r="G125" i="32" s="1"/>
  <c r="G126" i="32" s="1"/>
  <c r="G127" i="32" s="1"/>
  <c r="G128" i="32" s="1"/>
  <c r="G129" i="32" s="1"/>
  <c r="G130" i="32" s="1"/>
  <c r="G131" i="32" s="1"/>
  <c r="G132" i="32" s="1"/>
  <c r="G133" i="32" s="1"/>
  <c r="G134" i="32" s="1"/>
  <c r="G135" i="32" s="1"/>
  <c r="G136" i="32" s="1"/>
  <c r="G137" i="32" s="1"/>
  <c r="G138" i="32" s="1"/>
  <c r="G139" i="32" s="1"/>
  <c r="G140" i="32" s="1"/>
  <c r="G141" i="32" s="1"/>
  <c r="G142" i="32" s="1"/>
  <c r="G143" i="32" s="1"/>
  <c r="G144" i="32" s="1"/>
  <c r="G145" i="32" s="1"/>
  <c r="G146" i="32" s="1"/>
  <c r="G147" i="32" s="1"/>
  <c r="G148" i="32" s="1"/>
  <c r="G149" i="32" s="1"/>
  <c r="G150" i="32" s="1"/>
  <c r="G151" i="32" s="1"/>
  <c r="G152" i="32" s="1"/>
  <c r="G153" i="32" s="1"/>
  <c r="G154" i="32" s="1"/>
  <c r="G155" i="32" s="1"/>
  <c r="G156" i="32" s="1"/>
  <c r="G157" i="32" s="1"/>
  <c r="G158" i="32" s="1"/>
  <c r="G159" i="32" s="1"/>
  <c r="G160" i="32" s="1"/>
  <c r="G161" i="32" s="1"/>
  <c r="G162" i="32" s="1"/>
  <c r="G163" i="32" s="1"/>
  <c r="G164" i="32" s="1"/>
  <c r="G165" i="32" s="1"/>
  <c r="G166" i="32" s="1"/>
  <c r="G167" i="32" s="1"/>
  <c r="G168" i="32" s="1"/>
  <c r="G169" i="32" s="1"/>
  <c r="G170" i="32" s="1"/>
  <c r="G171" i="32" s="1"/>
  <c r="G172" i="32" s="1"/>
  <c r="G173" i="32" s="1"/>
  <c r="G174" i="32" s="1"/>
  <c r="G175" i="32" s="1"/>
  <c r="G176" i="32" s="1"/>
  <c r="G177" i="32" s="1"/>
  <c r="G178" i="32" s="1"/>
  <c r="G179" i="32" s="1"/>
  <c r="G180" i="32" s="1"/>
  <c r="G181" i="32" s="1"/>
  <c r="G182" i="32" s="1"/>
  <c r="G183" i="32" s="1"/>
  <c r="G184" i="32" s="1"/>
  <c r="G185" i="32" s="1"/>
  <c r="G186" i="32" s="1"/>
  <c r="G187" i="32" s="1"/>
  <c r="G188" i="32" s="1"/>
  <c r="G189" i="32" s="1"/>
  <c r="G190" i="32" s="1"/>
  <c r="G191" i="32" s="1"/>
  <c r="G192" i="32" s="1"/>
  <c r="G193" i="32" s="1"/>
  <c r="G194" i="32" s="1"/>
  <c r="G195" i="32" s="1"/>
  <c r="G196" i="32" s="1"/>
  <c r="G197" i="32" s="1"/>
  <c r="G198" i="32" s="1"/>
  <c r="G199" i="32" s="1"/>
  <c r="G200" i="32" s="1"/>
  <c r="G201" i="32" s="1"/>
  <c r="G202" i="32" s="1"/>
  <c r="G203" i="32" s="1"/>
  <c r="G204" i="32" s="1"/>
  <c r="G205" i="32" s="1"/>
  <c r="G206" i="32" s="1"/>
  <c r="G207" i="32" s="1"/>
  <c r="G208" i="32" s="1"/>
  <c r="G209" i="32" s="1"/>
  <c r="G210" i="32" s="1"/>
  <c r="G211" i="32" s="1"/>
  <c r="G212" i="32" s="1"/>
  <c r="G213" i="32" s="1"/>
  <c r="G214" i="32" s="1"/>
  <c r="G215" i="32" s="1"/>
  <c r="G216" i="32" s="1"/>
  <c r="G217" i="32" s="1"/>
  <c r="G218" i="32" s="1"/>
  <c r="G219" i="32" s="1"/>
  <c r="G220" i="32" s="1"/>
  <c r="G221" i="32" s="1"/>
  <c r="G222" i="32" s="1"/>
  <c r="G223" i="32" s="1"/>
  <c r="G224" i="32" s="1"/>
  <c r="G225" i="32" s="1"/>
  <c r="G226" i="32" s="1"/>
  <c r="G227" i="32" s="1"/>
  <c r="G228" i="32" s="1"/>
  <c r="G229" i="32" s="1"/>
  <c r="G230" i="32" s="1"/>
  <c r="G231" i="32" s="1"/>
  <c r="G232" i="32" s="1"/>
  <c r="G233" i="32" s="1"/>
  <c r="G234" i="32" s="1"/>
  <c r="G235" i="32" s="1"/>
  <c r="G236" i="32" s="1"/>
  <c r="G237" i="32" s="1"/>
  <c r="G238" i="32" s="1"/>
  <c r="G239" i="32" s="1"/>
  <c r="G240" i="32" s="1"/>
  <c r="G241" i="32" s="1"/>
  <c r="G242" i="32" s="1"/>
  <c r="G243" i="32" s="1"/>
  <c r="G244" i="32" s="1"/>
  <c r="G245" i="32" s="1"/>
  <c r="G246" i="32" s="1"/>
  <c r="G247" i="32" s="1"/>
  <c r="G248" i="32" s="1"/>
  <c r="G249" i="32" s="1"/>
  <c r="G250" i="32" s="1"/>
  <c r="G251" i="32" s="1"/>
  <c r="G252" i="32" s="1"/>
  <c r="G253" i="32" s="1"/>
  <c r="G254" i="32" s="1"/>
  <c r="G255" i="32" s="1"/>
  <c r="G256" i="32" s="1"/>
  <c r="G257" i="32" s="1"/>
  <c r="G258" i="32" s="1"/>
  <c r="G259" i="32" s="1"/>
  <c r="G260" i="32" s="1"/>
  <c r="G261" i="32" s="1"/>
  <c r="G262" i="32" s="1"/>
  <c r="G263" i="32" s="1"/>
  <c r="G264" i="32" s="1"/>
  <c r="G265" i="32" s="1"/>
  <c r="G266" i="32" s="1"/>
  <c r="G267" i="32" s="1"/>
  <c r="G268" i="32" s="1"/>
  <c r="G269" i="32" s="1"/>
  <c r="G270" i="32" s="1"/>
  <c r="G271" i="32" s="1"/>
  <c r="G272" i="32" s="1"/>
  <c r="G273" i="32" s="1"/>
  <c r="G274" i="32" s="1"/>
  <c r="G275" i="32" s="1"/>
  <c r="G276" i="32" s="1"/>
  <c r="G277" i="32" s="1"/>
  <c r="G278" i="32" s="1"/>
  <c r="G279" i="32" s="1"/>
  <c r="G280" i="32" s="1"/>
  <c r="G281" i="32" s="1"/>
  <c r="G282" i="32" s="1"/>
  <c r="G283" i="32" s="1"/>
  <c r="G284" i="32" s="1"/>
  <c r="G285" i="32" s="1"/>
  <c r="G286" i="32" s="1"/>
  <c r="G287" i="32" s="1"/>
  <c r="G288" i="32" s="1"/>
  <c r="G289" i="32" s="1"/>
  <c r="G290" i="32" s="1"/>
  <c r="G291" i="32" s="1"/>
  <c r="G292" i="32" s="1"/>
  <c r="G293" i="32" s="1"/>
  <c r="G294" i="32" s="1"/>
  <c r="G295" i="32" s="1"/>
  <c r="G296" i="32" s="1"/>
  <c r="G297" i="32" s="1"/>
  <c r="G298" i="32" s="1"/>
  <c r="G299" i="32" s="1"/>
  <c r="G300" i="32" s="1"/>
  <c r="G301" i="32" s="1"/>
  <c r="G302" i="32" s="1"/>
  <c r="G303" i="32" s="1"/>
  <c r="G304" i="32" s="1"/>
  <c r="G305" i="32" s="1"/>
  <c r="G306" i="32" s="1"/>
  <c r="G307" i="32" s="1"/>
  <c r="G308" i="32" s="1"/>
  <c r="G309" i="32" s="1"/>
  <c r="G310" i="32" s="1"/>
  <c r="G311" i="32" s="1"/>
  <c r="G312" i="32" s="1"/>
  <c r="G313" i="32" s="1"/>
  <c r="G314" i="32" s="1"/>
  <c r="G315" i="32" s="1"/>
  <c r="G316" i="32" s="1"/>
  <c r="G317" i="32" s="1"/>
  <c r="G318" i="32" s="1"/>
  <c r="G319" i="32" s="1"/>
  <c r="G320" i="32" s="1"/>
  <c r="G321" i="32" s="1"/>
  <c r="G322" i="32" s="1"/>
  <c r="G323" i="32" s="1"/>
  <c r="G324" i="32" s="1"/>
  <c r="G325" i="32" s="1"/>
  <c r="G326" i="32" s="1"/>
  <c r="G327" i="32" s="1"/>
  <c r="G328" i="32" s="1"/>
  <c r="G329" i="32" s="1"/>
  <c r="G330" i="32" s="1"/>
  <c r="G331" i="32" s="1"/>
  <c r="G332" i="32" s="1"/>
  <c r="G333" i="32" s="1"/>
  <c r="G334" i="32" s="1"/>
  <c r="G335" i="32" s="1"/>
  <c r="G336" i="32" s="1"/>
  <c r="G337" i="32" s="1"/>
  <c r="G338" i="32" s="1"/>
  <c r="G339" i="32" s="1"/>
  <c r="G340" i="32" s="1"/>
  <c r="G341" i="32" s="1"/>
  <c r="G342" i="32" s="1"/>
  <c r="G343" i="32" s="1"/>
  <c r="G344" i="32" s="1"/>
  <c r="G345" i="32" s="1"/>
  <c r="G346" i="32" s="1"/>
  <c r="G347" i="32" s="1"/>
  <c r="G348" i="32" s="1"/>
  <c r="G349" i="32" s="1"/>
  <c r="G350" i="32" s="1"/>
  <c r="G351" i="32" s="1"/>
  <c r="G352" i="32" s="1"/>
  <c r="G353" i="32" s="1"/>
  <c r="G354" i="32" s="1"/>
  <c r="G355" i="32" s="1"/>
  <c r="G356" i="32" s="1"/>
  <c r="G357" i="32" s="1"/>
  <c r="G358" i="32" s="1"/>
  <c r="G359" i="32" s="1"/>
  <c r="G360" i="32" s="1"/>
  <c r="G361" i="32" s="1"/>
  <c r="G362" i="32" s="1"/>
  <c r="G363" i="32" s="1"/>
  <c r="G364" i="32" s="1"/>
  <c r="G365" i="32" s="1"/>
  <c r="G366" i="32" s="1"/>
  <c r="G367" i="32" s="1"/>
  <c r="G368" i="32" s="1"/>
  <c r="G369" i="32" s="1"/>
  <c r="G370" i="32" s="1"/>
  <c r="G371" i="32" s="1"/>
  <c r="G372" i="32" s="1"/>
  <c r="G373" i="32" s="1"/>
  <c r="G374" i="32" s="1"/>
  <c r="G375" i="32" s="1"/>
  <c r="G376" i="32" s="1"/>
  <c r="G377" i="32" s="1"/>
  <c r="G378" i="32" s="1"/>
  <c r="G379" i="32" s="1"/>
  <c r="G380" i="32" s="1"/>
  <c r="G381" i="32" s="1"/>
  <c r="G382" i="32" s="1"/>
  <c r="G383" i="32" s="1"/>
  <c r="G384" i="32" s="1"/>
  <c r="G385" i="32" s="1"/>
  <c r="G386" i="32" s="1"/>
  <c r="G387" i="32" s="1"/>
  <c r="G388" i="32" s="1"/>
  <c r="G389" i="32" s="1"/>
  <c r="G390" i="32" s="1"/>
  <c r="G391" i="32" s="1"/>
  <c r="G392" i="32" s="1"/>
  <c r="G393" i="32" s="1"/>
  <c r="G394" i="32" s="1"/>
  <c r="G395" i="32" s="1"/>
  <c r="G396" i="32" s="1"/>
  <c r="G397" i="32" s="1"/>
  <c r="G398" i="32" s="1"/>
  <c r="G399" i="32" s="1"/>
  <c r="G400" i="32" s="1"/>
  <c r="G401" i="32" s="1"/>
  <c r="G402" i="32" s="1"/>
  <c r="G403" i="32" s="1"/>
  <c r="G404" i="32" s="1"/>
  <c r="G405" i="32" s="1"/>
  <c r="G406" i="32" s="1"/>
  <c r="G407" i="32" s="1"/>
  <c r="G408" i="32" s="1"/>
  <c r="G409" i="32" s="1"/>
  <c r="G410" i="32" s="1"/>
  <c r="G411" i="32" s="1"/>
  <c r="G412" i="32" s="1"/>
  <c r="G413" i="32" s="1"/>
  <c r="G414" i="32" s="1"/>
  <c r="G415" i="32" s="1"/>
  <c r="G416" i="32" s="1"/>
  <c r="G417" i="32" s="1"/>
  <c r="G418" i="32" s="1"/>
  <c r="G419" i="32" s="1"/>
  <c r="G420" i="32" s="1"/>
  <c r="G421" i="32" s="1"/>
  <c r="G422" i="32" s="1"/>
  <c r="G423" i="32" s="1"/>
  <c r="G424" i="32" s="1"/>
  <c r="G425" i="32" s="1"/>
  <c r="G426" i="32" s="1"/>
  <c r="G427" i="32" s="1"/>
  <c r="G428" i="32" s="1"/>
  <c r="G429" i="32" s="1"/>
  <c r="G430" i="32" s="1"/>
  <c r="G431" i="32" s="1"/>
  <c r="G432" i="32" s="1"/>
  <c r="G433" i="32" s="1"/>
  <c r="G434" i="32" s="1"/>
  <c r="G435" i="32" s="1"/>
  <c r="G436" i="32" s="1"/>
  <c r="G437" i="32" s="1"/>
  <c r="G438" i="32" s="1"/>
  <c r="G439" i="32" s="1"/>
  <c r="G440" i="32" s="1"/>
  <c r="G441" i="32" s="1"/>
  <c r="G442" i="32" s="1"/>
  <c r="G443" i="32" s="1"/>
  <c r="G444" i="32" s="1"/>
  <c r="G445" i="32" s="1"/>
  <c r="G446" i="32" s="1"/>
  <c r="G447" i="32" s="1"/>
  <c r="G448" i="32" s="1"/>
  <c r="G449" i="32" s="1"/>
  <c r="G450" i="32" s="1"/>
  <c r="G451" i="32" s="1"/>
  <c r="G452" i="32" s="1"/>
  <c r="G453" i="32" s="1"/>
  <c r="G454" i="32" s="1"/>
  <c r="G455" i="32" s="1"/>
  <c r="G456" i="32" s="1"/>
  <c r="G457" i="32" s="1"/>
  <c r="G458" i="32" s="1"/>
  <c r="G459" i="32" s="1"/>
  <c r="G460" i="32" s="1"/>
  <c r="G461" i="32" s="1"/>
  <c r="G462" i="32" s="1"/>
  <c r="G463" i="32" s="1"/>
  <c r="G464" i="32" s="1"/>
  <c r="G465" i="32" s="1"/>
  <c r="G466" i="32" s="1"/>
  <c r="G467" i="32" s="1"/>
  <c r="G468" i="32" s="1"/>
  <c r="G469" i="32" s="1"/>
  <c r="G470" i="32" s="1"/>
  <c r="G471" i="32" s="1"/>
  <c r="G472" i="32" s="1"/>
  <c r="G473" i="32" s="1"/>
  <c r="G474" i="32" s="1"/>
  <c r="G475" i="32" s="1"/>
  <c r="G476" i="32" s="1"/>
  <c r="G477" i="32" s="1"/>
  <c r="G478" i="32" s="1"/>
  <c r="G479" i="32" s="1"/>
  <c r="G480" i="32" s="1"/>
  <c r="G481" i="32" s="1"/>
  <c r="G482" i="32" s="1"/>
  <c r="G483" i="32" s="1"/>
  <c r="G484" i="32" s="1"/>
  <c r="G485" i="32" s="1"/>
  <c r="G486" i="32" s="1"/>
  <c r="G487" i="32" s="1"/>
  <c r="G488" i="32" s="1"/>
  <c r="G489" i="32" s="1"/>
  <c r="G490" i="32" s="1"/>
  <c r="G491" i="32" s="1"/>
  <c r="G492" i="32" s="1"/>
  <c r="G493" i="32" s="1"/>
  <c r="G494" i="32" s="1"/>
  <c r="G495" i="32" s="1"/>
  <c r="G496" i="32" s="1"/>
  <c r="G497" i="32" s="1"/>
  <c r="G498" i="32" s="1"/>
  <c r="G499" i="32" s="1"/>
  <c r="G500" i="32" s="1"/>
  <c r="G501" i="32" s="1"/>
  <c r="G502" i="32" s="1"/>
  <c r="G503" i="32" s="1"/>
  <c r="G504" i="32" s="1"/>
  <c r="G505" i="32" s="1"/>
  <c r="G506" i="32" s="1"/>
  <c r="G507" i="32" s="1"/>
  <c r="G508" i="32" s="1"/>
  <c r="G509" i="32" s="1"/>
  <c r="G510" i="32" s="1"/>
  <c r="G511" i="32" s="1"/>
  <c r="G512" i="32" s="1"/>
  <c r="G513" i="32" s="1"/>
  <c r="G514" i="32" s="1"/>
  <c r="G515" i="32" s="1"/>
  <c r="G516" i="32" s="1"/>
  <c r="G517" i="32" s="1"/>
  <c r="G518" i="32" s="1"/>
  <c r="G519" i="32" s="1"/>
  <c r="G520" i="32" s="1"/>
  <c r="G521" i="32" s="1"/>
  <c r="G522" i="32" s="1"/>
  <c r="G523" i="32" s="1"/>
  <c r="G524" i="32" s="1"/>
  <c r="G525" i="32" s="1"/>
  <c r="G526" i="32" s="1"/>
  <c r="G527" i="32" s="1"/>
  <c r="G528" i="32" s="1"/>
  <c r="G529" i="32" s="1"/>
  <c r="G530" i="32" s="1"/>
  <c r="G531" i="32" s="1"/>
  <c r="G532" i="32" s="1"/>
  <c r="G533" i="32" s="1"/>
  <c r="G534" i="32" s="1"/>
  <c r="G535" i="32" s="1"/>
  <c r="G536" i="32" s="1"/>
  <c r="G537" i="32" s="1"/>
  <c r="G538" i="32" s="1"/>
  <c r="G539" i="32" s="1"/>
  <c r="G540" i="32" s="1"/>
  <c r="G541" i="32" s="1"/>
  <c r="G542" i="32" s="1"/>
  <c r="G543" i="32" s="1"/>
  <c r="G544" i="32" s="1"/>
  <c r="G545" i="32" s="1"/>
  <c r="G546" i="32" s="1"/>
  <c r="G547" i="32" s="1"/>
  <c r="G548" i="32" s="1"/>
  <c r="G549" i="32" s="1"/>
  <c r="G550" i="32" s="1"/>
  <c r="G551" i="32" s="1"/>
  <c r="G552" i="32" s="1"/>
  <c r="G553" i="32" s="1"/>
  <c r="G554" i="32" s="1"/>
  <c r="G555" i="32" s="1"/>
  <c r="G556" i="32" s="1"/>
  <c r="G557" i="32" s="1"/>
  <c r="G558" i="32" s="1"/>
  <c r="G559" i="32" s="1"/>
  <c r="G560" i="32" s="1"/>
  <c r="G561" i="32" s="1"/>
  <c r="G562" i="32" s="1"/>
  <c r="G563" i="32" s="1"/>
  <c r="G564" i="32" s="1"/>
  <c r="G565" i="32" s="1"/>
  <c r="G566" i="32" s="1"/>
  <c r="G567" i="32" s="1"/>
  <c r="G568" i="32" s="1"/>
  <c r="G569" i="32" s="1"/>
  <c r="G570" i="32" s="1"/>
  <c r="G571" i="32" s="1"/>
  <c r="G572" i="32" s="1"/>
  <c r="G573" i="32" s="1"/>
  <c r="G574" i="32" s="1"/>
  <c r="G575" i="32" s="1"/>
  <c r="G576" i="32" s="1"/>
  <c r="G577" i="32" s="1"/>
  <c r="G578" i="32" s="1"/>
  <c r="G579" i="32" s="1"/>
  <c r="G580" i="32" s="1"/>
  <c r="G581" i="32" s="1"/>
  <c r="G582" i="32" s="1"/>
  <c r="G583" i="32" s="1"/>
  <c r="G584" i="32" s="1"/>
  <c r="G585" i="32" s="1"/>
  <c r="G586" i="32" s="1"/>
  <c r="G587" i="32" s="1"/>
  <c r="G588" i="32" s="1"/>
  <c r="G589" i="32" s="1"/>
  <c r="G590" i="32" s="1"/>
  <c r="G591" i="32" s="1"/>
  <c r="G592" i="32" s="1"/>
  <c r="G593" i="32" s="1"/>
  <c r="G594" i="32" s="1"/>
  <c r="G595" i="32" s="1"/>
  <c r="G596" i="32" s="1"/>
  <c r="G597" i="32" s="1"/>
  <c r="G598" i="32" s="1"/>
  <c r="G599" i="32" s="1"/>
  <c r="G600" i="32" s="1"/>
  <c r="G601" i="32" s="1"/>
  <c r="G602" i="32" s="1"/>
  <c r="G603" i="32" s="1"/>
  <c r="G604" i="32" s="1"/>
  <c r="G605" i="32" s="1"/>
  <c r="G606" i="32" s="1"/>
  <c r="G607" i="32" s="1"/>
  <c r="G608" i="32" s="1"/>
  <c r="G609" i="32" s="1"/>
  <c r="G610" i="32" s="1"/>
  <c r="G611" i="32" s="1"/>
  <c r="G612" i="32" s="1"/>
  <c r="G613" i="32" s="1"/>
  <c r="G614" i="32" s="1"/>
  <c r="G615" i="32" s="1"/>
  <c r="G616" i="32" s="1"/>
  <c r="G617" i="32" s="1"/>
  <c r="G618" i="32" s="1"/>
  <c r="G619" i="32" s="1"/>
  <c r="G620" i="32" s="1"/>
  <c r="G621" i="32" s="1"/>
  <c r="G622" i="32" s="1"/>
  <c r="G623" i="32" s="1"/>
  <c r="G624" i="32" s="1"/>
  <c r="G625" i="32" s="1"/>
  <c r="G626" i="32" s="1"/>
  <c r="G627" i="32" s="1"/>
  <c r="G628" i="32" s="1"/>
  <c r="G629" i="32" s="1"/>
  <c r="G630" i="32" s="1"/>
  <c r="G631" i="32" s="1"/>
  <c r="G632" i="32" s="1"/>
  <c r="G633" i="32" s="1"/>
  <c r="G634" i="32" s="1"/>
  <c r="G635" i="32" s="1"/>
  <c r="G636" i="32" s="1"/>
  <c r="G637" i="32" s="1"/>
  <c r="G638" i="32" s="1"/>
  <c r="G639" i="32" s="1"/>
  <c r="G640" i="32" s="1"/>
  <c r="G641" i="32" s="1"/>
  <c r="G642" i="32" s="1"/>
  <c r="G643" i="32" s="1"/>
  <c r="G644" i="32" s="1"/>
  <c r="G645" i="32" s="1"/>
  <c r="G646" i="32" s="1"/>
  <c r="G647" i="32" s="1"/>
  <c r="G648" i="32" s="1"/>
  <c r="G649" i="32" s="1"/>
  <c r="G650" i="32" s="1"/>
  <c r="G651" i="32" s="1"/>
  <c r="G652" i="32" s="1"/>
  <c r="G653" i="32" s="1"/>
  <c r="G654" i="32" s="1"/>
  <c r="G655" i="32" s="1"/>
  <c r="G656" i="32" s="1"/>
  <c r="G657" i="32" s="1"/>
  <c r="G658" i="32" s="1"/>
  <c r="G659" i="32" s="1"/>
  <c r="G660" i="32" s="1"/>
  <c r="G661" i="32" s="1"/>
  <c r="G662" i="32" s="1"/>
  <c r="G663" i="32" s="1"/>
  <c r="G664" i="32" s="1"/>
  <c r="G665" i="32" s="1"/>
  <c r="G666" i="32" s="1"/>
  <c r="G667" i="32" s="1"/>
  <c r="G668" i="32" s="1"/>
  <c r="G669" i="32" s="1"/>
  <c r="G670" i="32" s="1"/>
  <c r="G671" i="32" s="1"/>
  <c r="G672" i="32" s="1"/>
  <c r="G673" i="32" s="1"/>
  <c r="G674" i="32" s="1"/>
  <c r="G675" i="32" s="1"/>
  <c r="G676" i="32" s="1"/>
  <c r="G677" i="32" s="1"/>
  <c r="G678" i="32" s="1"/>
  <c r="G679" i="32" s="1"/>
  <c r="G680" i="32" s="1"/>
  <c r="G681" i="32" s="1"/>
  <c r="G682" i="32" s="1"/>
  <c r="G683" i="32" s="1"/>
  <c r="G684" i="32" s="1"/>
  <c r="G685" i="32" s="1"/>
  <c r="G686" i="32" s="1"/>
  <c r="G687" i="32" s="1"/>
  <c r="G688" i="32" s="1"/>
  <c r="G689" i="32" s="1"/>
  <c r="G690" i="32" s="1"/>
  <c r="G691" i="32" s="1"/>
  <c r="G692" i="32" s="1"/>
  <c r="G693" i="32" s="1"/>
  <c r="G694" i="32" s="1"/>
  <c r="G695" i="32" s="1"/>
  <c r="G696" i="32" s="1"/>
  <c r="G697" i="32" s="1"/>
  <c r="G698" i="32" s="1"/>
  <c r="G699" i="32" s="1"/>
  <c r="G700" i="32" s="1"/>
  <c r="G701" i="32" s="1"/>
  <c r="G702" i="32" s="1"/>
  <c r="G703" i="32" s="1"/>
  <c r="G704" i="32" s="1"/>
  <c r="G705" i="32" s="1"/>
  <c r="G706" i="32" s="1"/>
  <c r="G707" i="32" s="1"/>
  <c r="G708" i="32" s="1"/>
  <c r="G709" i="32" s="1"/>
  <c r="G710" i="32" s="1"/>
  <c r="G711" i="32" s="1"/>
  <c r="G712" i="32" s="1"/>
  <c r="G713" i="32" s="1"/>
  <c r="G714" i="32" s="1"/>
  <c r="G715" i="32" s="1"/>
  <c r="G716" i="32" s="1"/>
  <c r="G717" i="32" s="1"/>
  <c r="G718" i="32" s="1"/>
  <c r="G719" i="32" s="1"/>
  <c r="G720" i="32" s="1"/>
  <c r="G721" i="32" s="1"/>
  <c r="G722" i="32" s="1"/>
  <c r="G723" i="32" s="1"/>
  <c r="G724" i="32" s="1"/>
  <c r="G725" i="32" s="1"/>
  <c r="G726" i="32" s="1"/>
  <c r="G727" i="32" s="1"/>
  <c r="G728" i="32" s="1"/>
  <c r="G729" i="32" s="1"/>
  <c r="G730" i="32" s="1"/>
  <c r="G731" i="32" s="1"/>
  <c r="G732" i="32" s="1"/>
  <c r="G733" i="32" s="1"/>
  <c r="G734" i="32" s="1"/>
  <c r="G735" i="32" s="1"/>
  <c r="G736" i="32" s="1"/>
  <c r="G737" i="32" s="1"/>
  <c r="G738" i="32" s="1"/>
  <c r="G739" i="32" s="1"/>
  <c r="G740" i="32" s="1"/>
  <c r="G741" i="32" s="1"/>
  <c r="G742" i="32" s="1"/>
  <c r="G743" i="32" s="1"/>
  <c r="G744" i="32" s="1"/>
  <c r="G745" i="32" s="1"/>
  <c r="G746" i="32" s="1"/>
  <c r="G747" i="32" s="1"/>
  <c r="G748" i="32" s="1"/>
  <c r="G749" i="32" s="1"/>
  <c r="G750" i="32" s="1"/>
  <c r="G751" i="32" s="1"/>
  <c r="G752" i="32" s="1"/>
  <c r="G753" i="32" s="1"/>
  <c r="G754" i="32" s="1"/>
  <c r="G755" i="32" s="1"/>
  <c r="G756" i="32" s="1"/>
  <c r="G757" i="32" s="1"/>
  <c r="G758" i="32" s="1"/>
  <c r="G759" i="32" s="1"/>
  <c r="G760" i="32" s="1"/>
  <c r="G761" i="32" s="1"/>
  <c r="G762" i="32" s="1"/>
  <c r="G763" i="32" s="1"/>
  <c r="G764" i="32" s="1"/>
  <c r="G765" i="32" s="1"/>
  <c r="G766" i="32" s="1"/>
  <c r="G767" i="32" s="1"/>
  <c r="G768" i="32" s="1"/>
  <c r="G769" i="32" s="1"/>
  <c r="G770" i="32" s="1"/>
  <c r="G771" i="32" s="1"/>
  <c r="G772" i="32" s="1"/>
  <c r="G773" i="32" s="1"/>
  <c r="G774" i="32" s="1"/>
  <c r="G775" i="32" s="1"/>
  <c r="G776" i="32" s="1"/>
  <c r="G777" i="32" s="1"/>
  <c r="G778" i="32" s="1"/>
  <c r="F234" i="32"/>
  <c r="F227" i="32"/>
  <c r="F216" i="32"/>
  <c r="F209" i="32"/>
  <c r="F198" i="32"/>
  <c r="F191" i="32"/>
  <c r="F180" i="32"/>
  <c r="F173" i="32"/>
  <c r="F162" i="32"/>
  <c r="F155" i="32"/>
  <c r="F149" i="32"/>
  <c r="F143" i="32"/>
  <c r="F137" i="32"/>
  <c r="F131" i="32"/>
  <c r="F125" i="32"/>
  <c r="F119" i="32"/>
  <c r="F113" i="32"/>
  <c r="F107" i="32"/>
  <c r="F101" i="32"/>
  <c r="F95" i="32"/>
  <c r="F89" i="32"/>
  <c r="F83" i="32"/>
  <c r="F150" i="32"/>
  <c r="F144" i="32"/>
  <c r="F138" i="32"/>
  <c r="F132" i="32"/>
  <c r="F126" i="32"/>
  <c r="F78" i="32"/>
  <c r="F71" i="32"/>
  <c r="F60" i="32"/>
  <c r="F108" i="32"/>
  <c r="F90" i="32"/>
  <c r="F72" i="32"/>
  <c r="F65" i="32"/>
  <c r="F114" i="32"/>
  <c r="F96" i="32"/>
  <c r="F77" i="32"/>
  <c r="F66" i="32"/>
  <c r="F59" i="32"/>
  <c r="F120" i="32"/>
  <c r="F102" i="32"/>
  <c r="F84" i="32"/>
  <c r="C26" i="31"/>
  <c r="C19" i="30"/>
  <c r="C21" i="30"/>
  <c r="J446" i="29"/>
  <c r="J475" i="29"/>
  <c r="J426" i="29"/>
  <c r="J395" i="29"/>
  <c r="J431" i="29"/>
  <c r="J499" i="29"/>
  <c r="J406" i="29"/>
  <c r="J387" i="29"/>
  <c r="J429" i="29"/>
  <c r="J494" i="29"/>
  <c r="J530" i="29"/>
  <c r="J543" i="29"/>
  <c r="J468" i="29"/>
  <c r="J510" i="29"/>
  <c r="J485" i="29"/>
  <c r="J554" i="29"/>
  <c r="J478" i="29"/>
  <c r="J526" i="29"/>
  <c r="J483" i="29"/>
  <c r="J525" i="29"/>
  <c r="J568" i="29"/>
  <c r="J584" i="29"/>
  <c r="J598" i="29"/>
  <c r="J609" i="29"/>
  <c r="J547" i="29"/>
  <c r="J546" i="29"/>
  <c r="J527" i="29"/>
  <c r="J633" i="29"/>
  <c r="J626" i="29"/>
  <c r="J571" i="29"/>
  <c r="J613" i="29"/>
  <c r="J576" i="29"/>
  <c r="J624" i="29"/>
  <c r="J649" i="29"/>
  <c r="J662" i="29"/>
  <c r="J692" i="29"/>
  <c r="J611" i="29"/>
  <c r="J653" i="29"/>
  <c r="J640" i="29"/>
  <c r="J713" i="29"/>
  <c r="J722" i="29"/>
  <c r="J690" i="29"/>
  <c r="J704" i="29"/>
  <c r="J693" i="29"/>
  <c r="J732" i="29"/>
  <c r="J731" i="29"/>
  <c r="J778" i="29"/>
  <c r="J186" i="29"/>
  <c r="J222" i="29"/>
  <c r="J279" i="29"/>
  <c r="J323" i="29"/>
  <c r="J260" i="29"/>
  <c r="J296" i="29"/>
  <c r="J265" i="29"/>
  <c r="J301" i="29"/>
  <c r="J358" i="29"/>
  <c r="J264" i="29"/>
  <c r="J300" i="29"/>
  <c r="J287" i="29"/>
  <c r="J328" i="29"/>
  <c r="J309" i="29"/>
  <c r="J345" i="29"/>
  <c r="J373" i="29"/>
  <c r="J385" i="29"/>
  <c r="J397" i="29"/>
  <c r="J409" i="29"/>
  <c r="J428" i="29"/>
  <c r="J338" i="29"/>
  <c r="J445" i="29"/>
  <c r="J325" i="29"/>
  <c r="J361" i="29"/>
  <c r="J312" i="29"/>
  <c r="J348" i="29"/>
  <c r="J449" i="29"/>
  <c r="J482" i="29"/>
  <c r="J432" i="29"/>
  <c r="J401" i="29"/>
  <c r="J437" i="29"/>
  <c r="J512" i="29"/>
  <c r="J418" i="29"/>
  <c r="J393" i="29"/>
  <c r="J435" i="29"/>
  <c r="J506" i="29"/>
  <c r="J531" i="29"/>
  <c r="J548" i="29"/>
  <c r="J474" i="29"/>
  <c r="J516" i="29"/>
  <c r="J491" i="29"/>
  <c r="J442" i="29"/>
  <c r="J490" i="29"/>
  <c r="J447" i="29"/>
  <c r="J489" i="29"/>
  <c r="J549" i="29"/>
  <c r="J572" i="29"/>
  <c r="J586" i="29"/>
  <c r="J603" i="29"/>
  <c r="J616" i="29"/>
  <c r="J553" i="29"/>
  <c r="J552" i="29"/>
  <c r="J539" i="29"/>
  <c r="J679" i="29"/>
  <c r="J632" i="29"/>
  <c r="J577" i="29"/>
  <c r="J619" i="29"/>
  <c r="J588" i="29"/>
  <c r="J630" i="29"/>
  <c r="J650" i="29"/>
  <c r="J666" i="29"/>
  <c r="J569" i="29"/>
  <c r="J617" i="29"/>
  <c r="J659" i="29"/>
  <c r="J646" i="29"/>
  <c r="J762" i="29"/>
  <c r="J703" i="29"/>
  <c r="J707" i="29"/>
  <c r="J682" i="29"/>
  <c r="J709" i="29"/>
  <c r="J757" i="29"/>
  <c r="J749" i="29"/>
  <c r="J765" i="29"/>
  <c r="J775" i="29"/>
  <c r="J755" i="29"/>
  <c r="J729" i="29"/>
  <c r="J681" i="29"/>
  <c r="J593" i="29"/>
  <c r="J744" i="29"/>
  <c r="J676" i="29"/>
  <c r="J652" i="29"/>
  <c r="J733" i="29"/>
  <c r="J669" i="29"/>
  <c r="J678" i="29"/>
  <c r="J683" i="29"/>
  <c r="J698" i="29"/>
  <c r="J716" i="29"/>
  <c r="J750" i="29"/>
  <c r="J718" i="29"/>
  <c r="J730" i="29"/>
  <c r="J747" i="29"/>
  <c r="J725" i="29"/>
  <c r="J694" i="29"/>
  <c r="J743" i="29"/>
  <c r="J742" i="29"/>
  <c r="J759" i="29"/>
  <c r="J764" i="29"/>
  <c r="J748" i="29"/>
  <c r="J735" i="29"/>
  <c r="J728" i="29"/>
  <c r="J770" i="29"/>
  <c r="J767" i="29"/>
  <c r="J766" i="29"/>
  <c r="J753" i="29"/>
  <c r="J740" i="29"/>
  <c r="J776" i="29"/>
  <c r="G336" i="27"/>
  <c r="G337" i="27" s="1"/>
  <c r="G338" i="27" s="1"/>
  <c r="G339" i="27" s="1"/>
  <c r="G340" i="27" s="1"/>
  <c r="G341" i="27" s="1"/>
  <c r="G342" i="27" s="1"/>
  <c r="G343" i="27" s="1"/>
  <c r="G344" i="27" s="1"/>
  <c r="G345" i="27" s="1"/>
  <c r="G346" i="27" s="1"/>
  <c r="G347" i="27" s="1"/>
  <c r="G348" i="27" s="1"/>
  <c r="G349" i="27" s="1"/>
  <c r="G350" i="27" s="1"/>
  <c r="G351" i="27" s="1"/>
  <c r="G352" i="27" s="1"/>
  <c r="G353" i="27" s="1"/>
  <c r="G354" i="27" s="1"/>
  <c r="G355" i="27" s="1"/>
  <c r="G356" i="27" s="1"/>
  <c r="G357" i="27" s="1"/>
  <c r="G358" i="27" s="1"/>
  <c r="G359" i="27" s="1"/>
  <c r="G360" i="27" s="1"/>
  <c r="G361" i="27" s="1"/>
  <c r="G362" i="27" s="1"/>
  <c r="G363" i="27" s="1"/>
  <c r="G364" i="27" s="1"/>
  <c r="G365" i="27" s="1"/>
  <c r="G366" i="27" s="1"/>
  <c r="G367" i="27" s="1"/>
  <c r="G368" i="27" s="1"/>
  <c r="G369" i="27" s="1"/>
  <c r="G370" i="27" s="1"/>
  <c r="G371" i="27" s="1"/>
  <c r="G372" i="27" s="1"/>
  <c r="G373" i="27" s="1"/>
  <c r="G374" i="27" s="1"/>
  <c r="G375" i="27" s="1"/>
  <c r="G376" i="27" s="1"/>
  <c r="G377" i="27" s="1"/>
  <c r="G378" i="27" s="1"/>
  <c r="G379" i="27" s="1"/>
  <c r="G380" i="27" s="1"/>
  <c r="G381" i="27" s="1"/>
  <c r="G382" i="27" s="1"/>
  <c r="G383" i="27" s="1"/>
  <c r="G384" i="27" s="1"/>
  <c r="G385" i="27" s="1"/>
  <c r="G386" i="27" s="1"/>
  <c r="G387" i="27" s="1"/>
  <c r="G388" i="27" s="1"/>
  <c r="G389" i="27" s="1"/>
  <c r="G390" i="27" s="1"/>
  <c r="G391" i="27" s="1"/>
  <c r="G392" i="27" s="1"/>
  <c r="G393" i="27" s="1"/>
  <c r="G394" i="27" s="1"/>
  <c r="G395" i="27" s="1"/>
  <c r="G396" i="27" s="1"/>
  <c r="G397" i="27" s="1"/>
  <c r="G398" i="27" s="1"/>
  <c r="G399" i="27" s="1"/>
  <c r="G400" i="27" s="1"/>
  <c r="G401" i="27" s="1"/>
  <c r="G402" i="27" s="1"/>
  <c r="G403" i="27" s="1"/>
  <c r="G404" i="27" s="1"/>
  <c r="G405" i="27" s="1"/>
  <c r="G406" i="27" s="1"/>
  <c r="G407" i="27" s="1"/>
  <c r="G408" i="27" s="1"/>
  <c r="G409" i="27" s="1"/>
  <c r="G410" i="27" s="1"/>
  <c r="G411" i="27" s="1"/>
  <c r="G412" i="27" s="1"/>
  <c r="G413" i="27" s="1"/>
  <c r="G414" i="27" s="1"/>
  <c r="G415" i="27" s="1"/>
  <c r="G416" i="27" s="1"/>
  <c r="G417" i="27" s="1"/>
  <c r="G418" i="27" s="1"/>
  <c r="G419" i="27" s="1"/>
  <c r="G420" i="27" s="1"/>
  <c r="G421" i="27" s="1"/>
  <c r="G422" i="27" s="1"/>
  <c r="G423" i="27" s="1"/>
  <c r="G424" i="27" s="1"/>
  <c r="G425" i="27" s="1"/>
  <c r="G426" i="27" s="1"/>
  <c r="G427" i="27" s="1"/>
  <c r="G428" i="27" s="1"/>
  <c r="G429" i="27" s="1"/>
  <c r="G430" i="27" s="1"/>
  <c r="G431" i="27" s="1"/>
  <c r="G432" i="27" s="1"/>
  <c r="G433" i="27" s="1"/>
  <c r="G434" i="27" s="1"/>
  <c r="G435" i="27" s="1"/>
  <c r="G436" i="27" s="1"/>
  <c r="G437" i="27" s="1"/>
  <c r="G438" i="27" s="1"/>
  <c r="G439" i="27" s="1"/>
  <c r="G440" i="27" s="1"/>
  <c r="G441" i="27" s="1"/>
  <c r="H336" i="27"/>
  <c r="H337" i="27" s="1"/>
  <c r="H338" i="27" s="1"/>
  <c r="H339" i="27" s="1"/>
  <c r="H340" i="27" s="1"/>
  <c r="H341" i="27" s="1"/>
  <c r="H342" i="27" s="1"/>
  <c r="H343" i="27" s="1"/>
  <c r="H344" i="27" s="1"/>
  <c r="H345" i="27" s="1"/>
  <c r="H346" i="27" s="1"/>
  <c r="H347" i="27" s="1"/>
  <c r="H348" i="27" s="1"/>
  <c r="H349" i="27" s="1"/>
  <c r="H350" i="27" s="1"/>
  <c r="H351" i="27" s="1"/>
  <c r="H352" i="27" s="1"/>
  <c r="H353" i="27" s="1"/>
  <c r="H354" i="27" s="1"/>
  <c r="H355" i="27" s="1"/>
  <c r="H356" i="27" s="1"/>
  <c r="H357" i="27" s="1"/>
  <c r="H358" i="27" s="1"/>
  <c r="H359" i="27" s="1"/>
  <c r="H360" i="27" s="1"/>
  <c r="H361" i="27" s="1"/>
  <c r="H362" i="27" s="1"/>
  <c r="H363" i="27" s="1"/>
  <c r="H364" i="27" s="1"/>
  <c r="H365" i="27" s="1"/>
  <c r="I60" i="29"/>
  <c r="I61" i="29" s="1"/>
  <c r="H7" i="29"/>
  <c r="F768" i="29" s="1"/>
  <c r="J376" i="29"/>
  <c r="J412" i="29"/>
  <c r="J381" i="29"/>
  <c r="J417" i="29"/>
  <c r="J469" i="29"/>
  <c r="J505" i="29"/>
  <c r="J532" i="29"/>
  <c r="J544" i="29"/>
  <c r="J462" i="29"/>
  <c r="J498" i="29"/>
  <c r="J467" i="29"/>
  <c r="J503" i="29"/>
  <c r="J448" i="29"/>
  <c r="J484" i="29"/>
  <c r="J520" i="29"/>
  <c r="J471" i="29"/>
  <c r="J507" i="29"/>
  <c r="J556" i="29"/>
  <c r="J573" i="29"/>
  <c r="J585" i="29"/>
  <c r="J597" i="29"/>
  <c r="J561" i="29"/>
  <c r="J529" i="29"/>
  <c r="J565" i="29"/>
  <c r="J558" i="29"/>
  <c r="J533" i="29"/>
  <c r="J695" i="29"/>
  <c r="J614" i="29"/>
  <c r="J691" i="29"/>
  <c r="J589" i="29"/>
  <c r="J625" i="29"/>
  <c r="J582" i="29"/>
  <c r="J618" i="29"/>
  <c r="J644" i="29"/>
  <c r="J656" i="29"/>
  <c r="J668" i="29"/>
  <c r="J723" i="29"/>
  <c r="J599" i="29"/>
  <c r="J635" i="29"/>
  <c r="J665" i="29"/>
  <c r="J727" i="29"/>
  <c r="J670" i="29"/>
  <c r="J639" i="29"/>
  <c r="J675" i="29"/>
  <c r="J774" i="29"/>
  <c r="J745" i="29"/>
  <c r="J715" i="29"/>
  <c r="J719" i="29"/>
  <c r="J708" i="29"/>
  <c r="J739" i="29"/>
  <c r="J700" i="29"/>
  <c r="J737" i="29"/>
  <c r="J773" i="29"/>
  <c r="J760" i="29"/>
  <c r="J741" i="29"/>
  <c r="J777" i="29"/>
  <c r="J758" i="29"/>
  <c r="F745" i="29"/>
  <c r="F739" i="29"/>
  <c r="F696" i="29"/>
  <c r="F690" i="29"/>
  <c r="F741" i="29"/>
  <c r="F734" i="29"/>
  <c r="F665" i="29"/>
  <c r="F659" i="29"/>
  <c r="F681" i="29"/>
  <c r="F673" i="29"/>
  <c r="F715" i="29"/>
  <c r="F637" i="29"/>
  <c r="F571" i="29"/>
  <c r="F688" i="29"/>
  <c r="F620" i="29"/>
  <c r="F669" i="29"/>
  <c r="F662" i="29"/>
  <c r="F650" i="29"/>
  <c r="F585" i="29"/>
  <c r="F579" i="29"/>
  <c r="F573" i="29"/>
  <c r="F634" i="29"/>
  <c r="F635" i="29"/>
  <c r="F740" i="29"/>
  <c r="F569" i="29"/>
  <c r="F565" i="29"/>
  <c r="F547" i="29"/>
  <c r="F588" i="29"/>
  <c r="F548" i="29"/>
  <c r="F530" i="29"/>
  <c r="F630" i="29"/>
  <c r="F605" i="29"/>
  <c r="F562" i="29"/>
  <c r="F534" i="29"/>
  <c r="F509" i="29"/>
  <c r="F503" i="29"/>
  <c r="F516" i="29"/>
  <c r="F510" i="29"/>
  <c r="F504" i="29"/>
  <c r="F557" i="29"/>
  <c r="F499" i="29"/>
  <c r="F493" i="29"/>
  <c r="F494" i="29"/>
  <c r="F488" i="29"/>
  <c r="F464" i="29"/>
  <c r="F538" i="29"/>
  <c r="F490" i="29"/>
  <c r="F437" i="29"/>
  <c r="F526" i="29"/>
  <c r="F508" i="29"/>
  <c r="F457" i="29"/>
  <c r="F420" i="29"/>
  <c r="F384" i="29"/>
  <c r="F378" i="29"/>
  <c r="F421" i="29"/>
  <c r="F409" i="29"/>
  <c r="F391" i="29"/>
  <c r="F539" i="29"/>
  <c r="F460" i="29"/>
  <c r="F436" i="29"/>
  <c r="F320" i="29"/>
  <c r="F430" i="29"/>
  <c r="F423" i="29"/>
  <c r="F370" i="29"/>
  <c r="F340" i="29"/>
  <c r="F334" i="29"/>
  <c r="F341" i="29"/>
  <c r="F335" i="29"/>
  <c r="F329" i="29"/>
  <c r="F404" i="29"/>
  <c r="F367" i="29"/>
  <c r="F360" i="29"/>
  <c r="F313" i="29"/>
  <c r="F277" i="29"/>
  <c r="F271" i="29"/>
  <c r="F296" i="29"/>
  <c r="F290" i="29"/>
  <c r="F254" i="29"/>
  <c r="F242" i="29"/>
  <c r="F386" i="29"/>
  <c r="F380" i="29"/>
  <c r="F318" i="29"/>
  <c r="F307" i="29"/>
  <c r="F291" i="29"/>
  <c r="F285" i="29"/>
  <c r="F249" i="29"/>
  <c r="F418" i="29"/>
  <c r="F412" i="29"/>
  <c r="F400" i="29"/>
  <c r="F298" i="29"/>
  <c r="F292" i="29"/>
  <c r="F286" i="29"/>
  <c r="F262" i="29"/>
  <c r="F355" i="29"/>
  <c r="F330" i="29"/>
  <c r="F312" i="29"/>
  <c r="F305" i="29"/>
  <c r="F281" i="29"/>
  <c r="F252" i="29"/>
  <c r="F241" i="29"/>
  <c r="F236" i="29"/>
  <c r="F212" i="29"/>
  <c r="F200" i="29"/>
  <c r="F194" i="29"/>
  <c r="F188" i="29"/>
  <c r="F263" i="29"/>
  <c r="F251" i="29"/>
  <c r="F246" i="29"/>
  <c r="F244" i="29"/>
  <c r="F213" i="29"/>
  <c r="F207" i="29"/>
  <c r="F195" i="29"/>
  <c r="F183" i="29"/>
  <c r="F393" i="29"/>
  <c r="F381" i="29"/>
  <c r="F282" i="29"/>
  <c r="F232" i="29"/>
  <c r="F208" i="29"/>
  <c r="F196" i="29"/>
  <c r="F184" i="29"/>
  <c r="F178" i="29"/>
  <c r="F257" i="29"/>
  <c r="F250" i="29"/>
  <c r="F240" i="29"/>
  <c r="F238" i="29"/>
  <c r="F209" i="29"/>
  <c r="F203" i="29"/>
  <c r="F197" i="29"/>
  <c r="F185" i="29"/>
  <c r="F288" i="29"/>
  <c r="F245" i="29"/>
  <c r="F234" i="29"/>
  <c r="F222" i="29"/>
  <c r="F198" i="29"/>
  <c r="F192" i="29"/>
  <c r="F180" i="29"/>
  <c r="F168" i="29"/>
  <c r="F375" i="29"/>
  <c r="F258" i="29"/>
  <c r="F256" i="29"/>
  <c r="F253" i="29"/>
  <c r="F217" i="29"/>
  <c r="F211" i="29"/>
  <c r="F205" i="29"/>
  <c r="F199" i="29"/>
  <c r="F140" i="29"/>
  <c r="F134" i="29"/>
  <c r="F122" i="29"/>
  <c r="F116" i="29"/>
  <c r="F86" i="29"/>
  <c r="F80" i="29"/>
  <c r="F74" i="29"/>
  <c r="F181" i="29"/>
  <c r="F141" i="29"/>
  <c r="F135" i="29"/>
  <c r="F117" i="29"/>
  <c r="F111" i="29"/>
  <c r="F93" i="29"/>
  <c r="F75" i="29"/>
  <c r="F69" i="29"/>
  <c r="F63" i="29"/>
  <c r="F136" i="29"/>
  <c r="F130" i="29"/>
  <c r="F124" i="29"/>
  <c r="F112" i="29"/>
  <c r="F88" i="29"/>
  <c r="F76" i="29"/>
  <c r="F70" i="29"/>
  <c r="F64" i="29"/>
  <c r="F149" i="29"/>
  <c r="F143" i="29"/>
  <c r="F137" i="29"/>
  <c r="F119" i="29"/>
  <c r="F101" i="29"/>
  <c r="F95" i="29"/>
  <c r="F77" i="29"/>
  <c r="F71" i="29"/>
  <c r="F144" i="29"/>
  <c r="F132" i="29"/>
  <c r="F126" i="29"/>
  <c r="F120" i="29"/>
  <c r="F90" i="29"/>
  <c r="F84" i="29"/>
  <c r="F72" i="29"/>
  <c r="F193" i="29"/>
  <c r="F145" i="29"/>
  <c r="F139" i="29"/>
  <c r="F133" i="29"/>
  <c r="F127" i="29"/>
  <c r="F97" i="29"/>
  <c r="F91" i="29"/>
  <c r="F85" i="29"/>
  <c r="F62" i="29"/>
  <c r="F66" i="29"/>
  <c r="F67" i="29"/>
  <c r="F60" i="29"/>
  <c r="F61" i="29"/>
  <c r="C775" i="29"/>
  <c r="C769" i="29"/>
  <c r="C763" i="29"/>
  <c r="C757" i="29"/>
  <c r="C751" i="29"/>
  <c r="C745" i="29"/>
  <c r="C739" i="29"/>
  <c r="C733" i="29"/>
  <c r="C776" i="29"/>
  <c r="C770" i="29"/>
  <c r="C764" i="29"/>
  <c r="C758" i="29"/>
  <c r="C752" i="29"/>
  <c r="C746" i="29"/>
  <c r="C740" i="29"/>
  <c r="C734" i="29"/>
  <c r="C777" i="29"/>
  <c r="C771" i="29"/>
  <c r="C765" i="29"/>
  <c r="C759" i="29"/>
  <c r="C753" i="29"/>
  <c r="C747" i="29"/>
  <c r="C741" i="29"/>
  <c r="C735" i="29"/>
  <c r="C729" i="29"/>
  <c r="C778" i="29"/>
  <c r="C772" i="29"/>
  <c r="C766" i="29"/>
  <c r="C760" i="29"/>
  <c r="C754" i="29"/>
  <c r="C748" i="29"/>
  <c r="C742" i="29"/>
  <c r="C736" i="29"/>
  <c r="C730" i="29"/>
  <c r="C773" i="29"/>
  <c r="C762" i="29"/>
  <c r="C755" i="29"/>
  <c r="C744" i="29"/>
  <c r="C737" i="29"/>
  <c r="C723" i="29"/>
  <c r="C717" i="29"/>
  <c r="C711" i="29"/>
  <c r="C705" i="29"/>
  <c r="C699" i="29"/>
  <c r="C724" i="29"/>
  <c r="C774" i="29"/>
  <c r="C767" i="29"/>
  <c r="C756" i="29"/>
  <c r="C749" i="29"/>
  <c r="C738" i="29"/>
  <c r="C731" i="29"/>
  <c r="C725" i="29"/>
  <c r="C719" i="29"/>
  <c r="C713" i="29"/>
  <c r="C707" i="29"/>
  <c r="C701" i="29"/>
  <c r="C708" i="29"/>
  <c r="C692" i="29"/>
  <c r="C686" i="29"/>
  <c r="C718" i="29"/>
  <c r="C715" i="29"/>
  <c r="C704" i="29"/>
  <c r="C700" i="29"/>
  <c r="C698" i="29"/>
  <c r="C693" i="29"/>
  <c r="C687" i="29"/>
  <c r="C726" i="29"/>
  <c r="C714" i="29"/>
  <c r="C696" i="29"/>
  <c r="C694" i="29"/>
  <c r="C688" i="29"/>
  <c r="C682" i="29"/>
  <c r="C728" i="29"/>
  <c r="C727" i="29"/>
  <c r="C722" i="29"/>
  <c r="C721" i="29"/>
  <c r="C710" i="29"/>
  <c r="C706" i="29"/>
  <c r="C703" i="29"/>
  <c r="C689" i="29"/>
  <c r="C683" i="29"/>
  <c r="C677" i="29"/>
  <c r="C768" i="29"/>
  <c r="C761" i="29"/>
  <c r="C750" i="29"/>
  <c r="C743" i="29"/>
  <c r="C732" i="29"/>
  <c r="C720" i="29"/>
  <c r="C702" i="29"/>
  <c r="C695" i="29"/>
  <c r="C691" i="29"/>
  <c r="C684" i="29"/>
  <c r="C674" i="29"/>
  <c r="C668" i="29"/>
  <c r="C662" i="29"/>
  <c r="C656" i="29"/>
  <c r="C650" i="29"/>
  <c r="C644" i="29"/>
  <c r="C716" i="29"/>
  <c r="C680" i="29"/>
  <c r="C678" i="29"/>
  <c r="C675" i="29"/>
  <c r="C669" i="29"/>
  <c r="C663" i="29"/>
  <c r="C657" i="29"/>
  <c r="C651" i="29"/>
  <c r="C645" i="29"/>
  <c r="C685" i="29"/>
  <c r="C676" i="29"/>
  <c r="C670" i="29"/>
  <c r="C664" i="29"/>
  <c r="C658" i="29"/>
  <c r="C652" i="29"/>
  <c r="C646" i="29"/>
  <c r="C640" i="29"/>
  <c r="C712" i="29"/>
  <c r="C634" i="29"/>
  <c r="C628" i="29"/>
  <c r="C622" i="29"/>
  <c r="C616" i="29"/>
  <c r="C610" i="29"/>
  <c r="C604" i="29"/>
  <c r="C598" i="29"/>
  <c r="C592" i="29"/>
  <c r="C586" i="29"/>
  <c r="C580" i="29"/>
  <c r="C574" i="29"/>
  <c r="C568" i="29"/>
  <c r="C697" i="29"/>
  <c r="C679" i="29"/>
  <c r="C635" i="29"/>
  <c r="C629" i="29"/>
  <c r="C623" i="29"/>
  <c r="C617" i="29"/>
  <c r="C611" i="29"/>
  <c r="C605" i="29"/>
  <c r="C599" i="29"/>
  <c r="C593" i="29"/>
  <c r="C587" i="29"/>
  <c r="C581" i="29"/>
  <c r="C575" i="29"/>
  <c r="C569" i="29"/>
  <c r="C690" i="29"/>
  <c r="C636" i="29"/>
  <c r="C630" i="29"/>
  <c r="C624" i="29"/>
  <c r="C618" i="29"/>
  <c r="C612" i="29"/>
  <c r="C606" i="29"/>
  <c r="C600" i="29"/>
  <c r="C594" i="29"/>
  <c r="C588" i="29"/>
  <c r="C582" i="29"/>
  <c r="C576" i="29"/>
  <c r="C570" i="29"/>
  <c r="C681" i="29"/>
  <c r="C637" i="29"/>
  <c r="C631" i="29"/>
  <c r="C625" i="29"/>
  <c r="C619" i="29"/>
  <c r="C613" i="29"/>
  <c r="C607" i="29"/>
  <c r="C601" i="29"/>
  <c r="C671" i="29"/>
  <c r="C665" i="29"/>
  <c r="C659" i="29"/>
  <c r="C653" i="29"/>
  <c r="C647" i="29"/>
  <c r="C641" i="29"/>
  <c r="C638" i="29"/>
  <c r="C632" i="29"/>
  <c r="C709" i="29"/>
  <c r="C673" i="29"/>
  <c r="C666" i="29"/>
  <c r="C655" i="29"/>
  <c r="C648" i="29"/>
  <c r="C627" i="29"/>
  <c r="C620" i="29"/>
  <c r="C609" i="29"/>
  <c r="C602" i="29"/>
  <c r="C562" i="29"/>
  <c r="C556" i="29"/>
  <c r="C550" i="29"/>
  <c r="C544" i="29"/>
  <c r="C538" i="29"/>
  <c r="C532" i="29"/>
  <c r="C633" i="29"/>
  <c r="C563" i="29"/>
  <c r="C557" i="29"/>
  <c r="C551" i="29"/>
  <c r="C545" i="29"/>
  <c r="C539" i="29"/>
  <c r="C533" i="29"/>
  <c r="C672" i="29"/>
  <c r="C661" i="29"/>
  <c r="C654" i="29"/>
  <c r="C643" i="29"/>
  <c r="C621" i="29"/>
  <c r="C614" i="29"/>
  <c r="C603" i="29"/>
  <c r="C595" i="29"/>
  <c r="C589" i="29"/>
  <c r="C583" i="29"/>
  <c r="C577" i="29"/>
  <c r="C571" i="29"/>
  <c r="C564" i="29"/>
  <c r="C558" i="29"/>
  <c r="C552" i="29"/>
  <c r="C546" i="29"/>
  <c r="C540" i="29"/>
  <c r="C534" i="29"/>
  <c r="C528" i="29"/>
  <c r="C639" i="29"/>
  <c r="C597" i="29"/>
  <c r="C596" i="29"/>
  <c r="C591" i="29"/>
  <c r="C590" i="29"/>
  <c r="C585" i="29"/>
  <c r="C584" i="29"/>
  <c r="C579" i="29"/>
  <c r="C578" i="29"/>
  <c r="C573" i="29"/>
  <c r="C572" i="29"/>
  <c r="C567" i="29"/>
  <c r="C565" i="29"/>
  <c r="C559" i="29"/>
  <c r="C667" i="29"/>
  <c r="C660" i="29"/>
  <c r="C649" i="29"/>
  <c r="C642" i="29"/>
  <c r="C626" i="29"/>
  <c r="C615" i="29"/>
  <c r="C608" i="29"/>
  <c r="C566" i="29"/>
  <c r="C560" i="29"/>
  <c r="C561" i="29"/>
  <c r="C555" i="29"/>
  <c r="C549" i="29"/>
  <c r="C524" i="29"/>
  <c r="C518" i="29"/>
  <c r="C512" i="29"/>
  <c r="C506" i="29"/>
  <c r="C500" i="29"/>
  <c r="C494" i="29"/>
  <c r="C488" i="29"/>
  <c r="C482" i="29"/>
  <c r="C476" i="29"/>
  <c r="C470" i="29"/>
  <c r="C464" i="29"/>
  <c r="C458" i="29"/>
  <c r="C452" i="29"/>
  <c r="C446" i="29"/>
  <c r="C547" i="29"/>
  <c r="C541" i="29"/>
  <c r="C535" i="29"/>
  <c r="C529" i="29"/>
  <c r="C525" i="29"/>
  <c r="C519" i="29"/>
  <c r="C513" i="29"/>
  <c r="C507" i="29"/>
  <c r="C501" i="29"/>
  <c r="C495" i="29"/>
  <c r="C489" i="29"/>
  <c r="C483" i="29"/>
  <c r="C477" i="29"/>
  <c r="C471" i="29"/>
  <c r="C465" i="29"/>
  <c r="C459" i="29"/>
  <c r="C453" i="29"/>
  <c r="C447" i="29"/>
  <c r="C548" i="29"/>
  <c r="C543" i="29"/>
  <c r="C542" i="29"/>
  <c r="C537" i="29"/>
  <c r="C536" i="29"/>
  <c r="C531" i="29"/>
  <c r="C530" i="29"/>
  <c r="C526" i="29"/>
  <c r="C520" i="29"/>
  <c r="C514" i="29"/>
  <c r="C508" i="29"/>
  <c r="C502" i="29"/>
  <c r="C496" i="29"/>
  <c r="C490" i="29"/>
  <c r="C484" i="29"/>
  <c r="C478" i="29"/>
  <c r="C472" i="29"/>
  <c r="C466" i="29"/>
  <c r="C460" i="29"/>
  <c r="C553" i="29"/>
  <c r="C527" i="29"/>
  <c r="C521" i="29"/>
  <c r="C515" i="29"/>
  <c r="C509" i="29"/>
  <c r="C503" i="29"/>
  <c r="C497" i="29"/>
  <c r="C491" i="29"/>
  <c r="C485" i="29"/>
  <c r="C479" i="29"/>
  <c r="C473" i="29"/>
  <c r="C467" i="29"/>
  <c r="C461" i="29"/>
  <c r="C455" i="29"/>
  <c r="C449" i="29"/>
  <c r="C443" i="29"/>
  <c r="C522" i="29"/>
  <c r="C516" i="29"/>
  <c r="C510" i="29"/>
  <c r="C554" i="29"/>
  <c r="C511" i="29"/>
  <c r="C440" i="29"/>
  <c r="C434" i="29"/>
  <c r="C428" i="29"/>
  <c r="C422" i="29"/>
  <c r="C416" i="29"/>
  <c r="C410" i="29"/>
  <c r="C404" i="29"/>
  <c r="C398" i="29"/>
  <c r="C392" i="29"/>
  <c r="C386" i="29"/>
  <c r="C380" i="29"/>
  <c r="C374" i="29"/>
  <c r="C504" i="29"/>
  <c r="C493" i="29"/>
  <c r="C486" i="29"/>
  <c r="C475" i="29"/>
  <c r="C468" i="29"/>
  <c r="C441" i="29"/>
  <c r="C435" i="29"/>
  <c r="C429" i="29"/>
  <c r="C423" i="29"/>
  <c r="C417" i="29"/>
  <c r="C411" i="29"/>
  <c r="C405" i="29"/>
  <c r="C399" i="29"/>
  <c r="C393" i="29"/>
  <c r="C387" i="29"/>
  <c r="C381" i="29"/>
  <c r="C375" i="29"/>
  <c r="C517" i="29"/>
  <c r="C454" i="29"/>
  <c r="C448" i="29"/>
  <c r="C442" i="29"/>
  <c r="C436" i="29"/>
  <c r="C430" i="29"/>
  <c r="C424" i="29"/>
  <c r="C418" i="29"/>
  <c r="C412" i="29"/>
  <c r="C406" i="29"/>
  <c r="C400" i="29"/>
  <c r="C394" i="29"/>
  <c r="C388" i="29"/>
  <c r="C382" i="29"/>
  <c r="C376" i="29"/>
  <c r="C498" i="29"/>
  <c r="C487" i="29"/>
  <c r="C480" i="29"/>
  <c r="C469" i="29"/>
  <c r="C462" i="29"/>
  <c r="C457" i="29"/>
  <c r="C456" i="29"/>
  <c r="C451" i="29"/>
  <c r="C450" i="29"/>
  <c r="C445" i="29"/>
  <c r="C444" i="29"/>
  <c r="C437" i="29"/>
  <c r="C431" i="29"/>
  <c r="C425" i="29"/>
  <c r="C419" i="29"/>
  <c r="C523" i="29"/>
  <c r="C505" i="29"/>
  <c r="C438" i="29"/>
  <c r="C499" i="29"/>
  <c r="C492" i="29"/>
  <c r="C474" i="29"/>
  <c r="C432" i="29"/>
  <c r="C421" i="29"/>
  <c r="C413" i="29"/>
  <c r="C407" i="29"/>
  <c r="C401" i="29"/>
  <c r="C395" i="29"/>
  <c r="C389" i="29"/>
  <c r="C383" i="29"/>
  <c r="C377" i="29"/>
  <c r="C371" i="29"/>
  <c r="C365" i="29"/>
  <c r="C359" i="29"/>
  <c r="C353" i="29"/>
  <c r="C347" i="29"/>
  <c r="C341" i="29"/>
  <c r="C335" i="29"/>
  <c r="C329" i="29"/>
  <c r="C323" i="29"/>
  <c r="C317" i="29"/>
  <c r="C311" i="29"/>
  <c r="C481" i="29"/>
  <c r="C415" i="29"/>
  <c r="C414" i="29"/>
  <c r="C409" i="29"/>
  <c r="C408" i="29"/>
  <c r="C403" i="29"/>
  <c r="C402" i="29"/>
  <c r="C397" i="29"/>
  <c r="C396" i="29"/>
  <c r="C391" i="29"/>
  <c r="C390" i="29"/>
  <c r="C385" i="29"/>
  <c r="C384" i="29"/>
  <c r="C379" i="29"/>
  <c r="C378" i="29"/>
  <c r="C373" i="29"/>
  <c r="C372" i="29"/>
  <c r="C366" i="29"/>
  <c r="C360" i="29"/>
  <c r="C354" i="29"/>
  <c r="C348" i="29"/>
  <c r="C342" i="29"/>
  <c r="C336" i="29"/>
  <c r="C330" i="29"/>
  <c r="C324" i="29"/>
  <c r="C318" i="29"/>
  <c r="C312" i="29"/>
  <c r="C306" i="29"/>
  <c r="C433" i="29"/>
  <c r="C426" i="29"/>
  <c r="C367" i="29"/>
  <c r="C361" i="29"/>
  <c r="C355" i="29"/>
  <c r="C349" i="29"/>
  <c r="C343" i="29"/>
  <c r="C337" i="29"/>
  <c r="C331" i="29"/>
  <c r="C325" i="29"/>
  <c r="C319" i="29"/>
  <c r="C313" i="29"/>
  <c r="C307" i="29"/>
  <c r="C368" i="29"/>
  <c r="C362" i="29"/>
  <c r="C356" i="29"/>
  <c r="C350" i="29"/>
  <c r="C344" i="29"/>
  <c r="C338" i="29"/>
  <c r="C332" i="29"/>
  <c r="C326" i="29"/>
  <c r="C320" i="29"/>
  <c r="C314" i="29"/>
  <c r="C308" i="29"/>
  <c r="C427" i="29"/>
  <c r="C420" i="29"/>
  <c r="C304" i="29"/>
  <c r="C298" i="29"/>
  <c r="C292" i="29"/>
  <c r="C286" i="29"/>
  <c r="C280" i="29"/>
  <c r="C274" i="29"/>
  <c r="C268" i="29"/>
  <c r="C262" i="29"/>
  <c r="C439" i="29"/>
  <c r="C370" i="29"/>
  <c r="C363" i="29"/>
  <c r="C352" i="29"/>
  <c r="C345" i="29"/>
  <c r="C334" i="29"/>
  <c r="C327" i="29"/>
  <c r="C316" i="29"/>
  <c r="C309" i="29"/>
  <c r="C305" i="29"/>
  <c r="C299" i="29"/>
  <c r="C293" i="29"/>
  <c r="C287" i="29"/>
  <c r="C281" i="29"/>
  <c r="C275" i="29"/>
  <c r="C269" i="29"/>
  <c r="C263" i="29"/>
  <c r="C257" i="29"/>
  <c r="C251" i="29"/>
  <c r="C245" i="29"/>
  <c r="C239" i="29"/>
  <c r="C300" i="29"/>
  <c r="C294" i="29"/>
  <c r="C288" i="29"/>
  <c r="C282" i="29"/>
  <c r="C276" i="29"/>
  <c r="C270" i="29"/>
  <c r="C264" i="29"/>
  <c r="C258" i="29"/>
  <c r="C252" i="29"/>
  <c r="C364" i="29"/>
  <c r="C357" i="29"/>
  <c r="C346" i="29"/>
  <c r="C339" i="29"/>
  <c r="C328" i="29"/>
  <c r="C321" i="29"/>
  <c r="C310" i="29"/>
  <c r="C301" i="29"/>
  <c r="C295" i="29"/>
  <c r="C289" i="29"/>
  <c r="C283" i="29"/>
  <c r="C277" i="29"/>
  <c r="C271" i="29"/>
  <c r="C265" i="29"/>
  <c r="C259" i="29"/>
  <c r="C302" i="29"/>
  <c r="C296" i="29"/>
  <c r="C290" i="29"/>
  <c r="C284" i="29"/>
  <c r="C340" i="29"/>
  <c r="C279" i="29"/>
  <c r="C272" i="29"/>
  <c r="C261" i="29"/>
  <c r="C253" i="29"/>
  <c r="C250" i="29"/>
  <c r="C247" i="29"/>
  <c r="C238" i="29"/>
  <c r="C233" i="29"/>
  <c r="C227" i="29"/>
  <c r="C221" i="29"/>
  <c r="C215" i="29"/>
  <c r="C209" i="29"/>
  <c r="C203" i="29"/>
  <c r="C197" i="29"/>
  <c r="C191" i="29"/>
  <c r="C185" i="29"/>
  <c r="C179" i="29"/>
  <c r="C173" i="29"/>
  <c r="C167" i="29"/>
  <c r="C351" i="29"/>
  <c r="C303" i="29"/>
  <c r="C285" i="29"/>
  <c r="C234" i="29"/>
  <c r="C228" i="29"/>
  <c r="C222" i="29"/>
  <c r="C216" i="29"/>
  <c r="C210" i="29"/>
  <c r="C204" i="29"/>
  <c r="C198" i="29"/>
  <c r="C192" i="29"/>
  <c r="C186" i="29"/>
  <c r="C180" i="29"/>
  <c r="C174" i="29"/>
  <c r="C168" i="29"/>
  <c r="C358" i="29"/>
  <c r="C273" i="29"/>
  <c r="C266" i="29"/>
  <c r="C256" i="29"/>
  <c r="C249" i="29"/>
  <c r="C243" i="29"/>
  <c r="C241" i="29"/>
  <c r="C235" i="29"/>
  <c r="C229" i="29"/>
  <c r="C223" i="29"/>
  <c r="C217" i="29"/>
  <c r="C211" i="29"/>
  <c r="C205" i="29"/>
  <c r="C199" i="29"/>
  <c r="C193" i="29"/>
  <c r="C187" i="29"/>
  <c r="C181" i="29"/>
  <c r="C175" i="29"/>
  <c r="C169" i="29"/>
  <c r="C463" i="29"/>
  <c r="C369" i="29"/>
  <c r="C315" i="29"/>
  <c r="C291" i="29"/>
  <c r="C248" i="29"/>
  <c r="C246" i="29"/>
  <c r="C236" i="29"/>
  <c r="C230" i="29"/>
  <c r="C224" i="29"/>
  <c r="C218" i="29"/>
  <c r="C212" i="29"/>
  <c r="C206" i="29"/>
  <c r="C200" i="29"/>
  <c r="C194" i="29"/>
  <c r="C188" i="29"/>
  <c r="C182" i="29"/>
  <c r="C176" i="29"/>
  <c r="C170" i="29"/>
  <c r="C322" i="29"/>
  <c r="C278" i="29"/>
  <c r="C267" i="29"/>
  <c r="C260" i="29"/>
  <c r="C255" i="29"/>
  <c r="C244" i="29"/>
  <c r="C237" i="29"/>
  <c r="C231" i="29"/>
  <c r="C225" i="29"/>
  <c r="C219" i="29"/>
  <c r="C213" i="29"/>
  <c r="C207" i="29"/>
  <c r="C201" i="29"/>
  <c r="C195" i="29"/>
  <c r="C189" i="29"/>
  <c r="C183" i="29"/>
  <c r="C177" i="29"/>
  <c r="C171" i="29"/>
  <c r="C333" i="29"/>
  <c r="C297" i="29"/>
  <c r="C254" i="29"/>
  <c r="C242" i="29"/>
  <c r="C240" i="29"/>
  <c r="C232" i="29"/>
  <c r="C226" i="29"/>
  <c r="C220" i="29"/>
  <c r="C214" i="29"/>
  <c r="C208" i="29"/>
  <c r="C202" i="29"/>
  <c r="C196" i="29"/>
  <c r="C184" i="29"/>
  <c r="C161" i="29"/>
  <c r="C155" i="29"/>
  <c r="C149" i="29"/>
  <c r="C143" i="29"/>
  <c r="C137" i="29"/>
  <c r="C131" i="29"/>
  <c r="C125" i="29"/>
  <c r="C119" i="29"/>
  <c r="C113" i="29"/>
  <c r="C107" i="29"/>
  <c r="C101" i="29"/>
  <c r="C95" i="29"/>
  <c r="C89" i="29"/>
  <c r="C83" i="29"/>
  <c r="C77" i="29"/>
  <c r="C71" i="29"/>
  <c r="C65" i="29"/>
  <c r="C166" i="29"/>
  <c r="C162" i="29"/>
  <c r="C156" i="29"/>
  <c r="C150" i="29"/>
  <c r="C144" i="29"/>
  <c r="C138" i="29"/>
  <c r="C132" i="29"/>
  <c r="C126" i="29"/>
  <c r="C120" i="29"/>
  <c r="C114" i="29"/>
  <c r="C108" i="29"/>
  <c r="C102" i="29"/>
  <c r="C96" i="29"/>
  <c r="C90" i="29"/>
  <c r="C84" i="29"/>
  <c r="C78" i="29"/>
  <c r="C72" i="29"/>
  <c r="C66" i="29"/>
  <c r="C190" i="29"/>
  <c r="C172" i="29"/>
  <c r="C163" i="29"/>
  <c r="C157" i="29"/>
  <c r="C151" i="29"/>
  <c r="C145" i="29"/>
  <c r="C139" i="29"/>
  <c r="C133" i="29"/>
  <c r="C127" i="29"/>
  <c r="C121" i="29"/>
  <c r="C115" i="29"/>
  <c r="C109" i="29"/>
  <c r="C103" i="29"/>
  <c r="C97" i="29"/>
  <c r="C91" i="29"/>
  <c r="C85" i="29"/>
  <c r="C79" i="29"/>
  <c r="C73" i="29"/>
  <c r="C67" i="29"/>
  <c r="C164" i="29"/>
  <c r="C158" i="29"/>
  <c r="C152" i="29"/>
  <c r="C146" i="29"/>
  <c r="C140" i="29"/>
  <c r="C134" i="29"/>
  <c r="C128" i="29"/>
  <c r="C122" i="29"/>
  <c r="C116" i="29"/>
  <c r="C110" i="29"/>
  <c r="C104" i="29"/>
  <c r="C98" i="29"/>
  <c r="C92" i="29"/>
  <c r="C86" i="29"/>
  <c r="C80" i="29"/>
  <c r="C74" i="29"/>
  <c r="C178" i="29"/>
  <c r="C159" i="29"/>
  <c r="C153" i="29"/>
  <c r="C147" i="29"/>
  <c r="C141" i="29"/>
  <c r="C135" i="29"/>
  <c r="C129" i="29"/>
  <c r="C123" i="29"/>
  <c r="C117" i="29"/>
  <c r="C111" i="29"/>
  <c r="C105" i="29"/>
  <c r="C99" i="29"/>
  <c r="C93" i="29"/>
  <c r="C87" i="29"/>
  <c r="C81" i="29"/>
  <c r="C75" i="29"/>
  <c r="C69" i="29"/>
  <c r="C165" i="29"/>
  <c r="C160" i="29"/>
  <c r="C154" i="29"/>
  <c r="C148" i="29"/>
  <c r="C142" i="29"/>
  <c r="C136" i="29"/>
  <c r="C130" i="29"/>
  <c r="C124" i="29"/>
  <c r="C118" i="29"/>
  <c r="C112" i="29"/>
  <c r="C106" i="29"/>
  <c r="C100" i="29"/>
  <c r="C94" i="29"/>
  <c r="C88" i="29"/>
  <c r="C82" i="29"/>
  <c r="C76" i="29"/>
  <c r="C70" i="29"/>
  <c r="C59" i="29"/>
  <c r="C60" i="29"/>
  <c r="C61" i="29"/>
  <c r="C58" i="29"/>
  <c r="C62" i="29"/>
  <c r="C68" i="29"/>
  <c r="E59" i="29"/>
  <c r="C64" i="29"/>
  <c r="C63" i="29"/>
  <c r="D59" i="29"/>
  <c r="D60" i="29" s="1"/>
  <c r="D61" i="29" s="1"/>
  <c r="D62" i="29" s="1"/>
  <c r="D63" i="29" s="1"/>
  <c r="D64" i="29" s="1"/>
  <c r="D65" i="29" s="1"/>
  <c r="D66" i="29" s="1"/>
  <c r="D67" i="29" s="1"/>
  <c r="D68" i="29" s="1"/>
  <c r="D69" i="29" s="1"/>
  <c r="D70" i="29" s="1"/>
  <c r="D71" i="29" s="1"/>
  <c r="D72" i="29" s="1"/>
  <c r="D73" i="29" s="1"/>
  <c r="D74" i="29" s="1"/>
  <c r="D75" i="29" s="1"/>
  <c r="D76" i="29" s="1"/>
  <c r="D77" i="29" s="1"/>
  <c r="D78" i="29" s="1"/>
  <c r="D79" i="29" s="1"/>
  <c r="D80" i="29" s="1"/>
  <c r="D81" i="29" s="1"/>
  <c r="D82" i="29" s="1"/>
  <c r="D83" i="29" s="1"/>
  <c r="D84" i="29" s="1"/>
  <c r="D85" i="29" s="1"/>
  <c r="D86" i="29" s="1"/>
  <c r="D87" i="29" s="1"/>
  <c r="D88" i="29" s="1"/>
  <c r="D89" i="29" s="1"/>
  <c r="D90" i="29" s="1"/>
  <c r="D91" i="29" s="1"/>
  <c r="D92" i="29" s="1"/>
  <c r="D93" i="29" s="1"/>
  <c r="D94" i="29" s="1"/>
  <c r="D95" i="29" s="1"/>
  <c r="D96" i="29" s="1"/>
  <c r="D97" i="29" s="1"/>
  <c r="D98" i="29" s="1"/>
  <c r="D99" i="29" s="1"/>
  <c r="D100" i="29" s="1"/>
  <c r="D101" i="29" s="1"/>
  <c r="D102" i="29" s="1"/>
  <c r="D103" i="29" s="1"/>
  <c r="D104" i="29" s="1"/>
  <c r="D105" i="29" s="1"/>
  <c r="D106" i="29" s="1"/>
  <c r="D107" i="29" s="1"/>
  <c r="D108" i="29" s="1"/>
  <c r="D109" i="29" s="1"/>
  <c r="D110" i="29" s="1"/>
  <c r="D111" i="29" s="1"/>
  <c r="D112" i="29" s="1"/>
  <c r="D113" i="29" s="1"/>
  <c r="D114" i="29" s="1"/>
  <c r="D115" i="29" s="1"/>
  <c r="D116" i="29" s="1"/>
  <c r="D117" i="29" s="1"/>
  <c r="D118" i="29" s="1"/>
  <c r="D119" i="29" s="1"/>
  <c r="D120" i="29" s="1"/>
  <c r="D121" i="29" s="1"/>
  <c r="D122" i="29" s="1"/>
  <c r="D123" i="29" s="1"/>
  <c r="D124" i="29" s="1"/>
  <c r="D125" i="29" s="1"/>
  <c r="D126" i="29" s="1"/>
  <c r="D127" i="29" s="1"/>
  <c r="D128" i="29" s="1"/>
  <c r="D129" i="29" s="1"/>
  <c r="D130" i="29" s="1"/>
  <c r="D131" i="29" s="1"/>
  <c r="D132" i="29" s="1"/>
  <c r="D133" i="29" s="1"/>
  <c r="D134" i="29" s="1"/>
  <c r="D135" i="29" s="1"/>
  <c r="D136" i="29" s="1"/>
  <c r="D137" i="29" s="1"/>
  <c r="D138" i="29" s="1"/>
  <c r="D139" i="29" s="1"/>
  <c r="D140" i="29" s="1"/>
  <c r="D141" i="29" s="1"/>
  <c r="D142" i="29" s="1"/>
  <c r="D143" i="29" s="1"/>
  <c r="D144" i="29" s="1"/>
  <c r="D145" i="29" s="1"/>
  <c r="D146" i="29" s="1"/>
  <c r="D147" i="29" s="1"/>
  <c r="D148" i="29" s="1"/>
  <c r="D149" i="29" s="1"/>
  <c r="D150" i="29" s="1"/>
  <c r="D151" i="29" s="1"/>
  <c r="D152" i="29" s="1"/>
  <c r="D153" i="29" s="1"/>
  <c r="D154" i="29" s="1"/>
  <c r="D155" i="29" s="1"/>
  <c r="D156" i="29" s="1"/>
  <c r="D157" i="29" s="1"/>
  <c r="D158" i="29" s="1"/>
  <c r="D159" i="29" s="1"/>
  <c r="D160" i="29" s="1"/>
  <c r="D161" i="29" s="1"/>
  <c r="D162" i="29" s="1"/>
  <c r="D163" i="29" s="1"/>
  <c r="D164" i="29" s="1"/>
  <c r="D165" i="29" s="1"/>
  <c r="D166" i="29" s="1"/>
  <c r="D167" i="29" s="1"/>
  <c r="D168" i="29" s="1"/>
  <c r="D169" i="29" s="1"/>
  <c r="D170" i="29" s="1"/>
  <c r="D171" i="29" s="1"/>
  <c r="D172" i="29" s="1"/>
  <c r="D173" i="29" s="1"/>
  <c r="D174" i="29" s="1"/>
  <c r="D175" i="29" s="1"/>
  <c r="D176" i="29" s="1"/>
  <c r="D177" i="29" s="1"/>
  <c r="D178" i="29" s="1"/>
  <c r="D179" i="29" s="1"/>
  <c r="D180" i="29" s="1"/>
  <c r="D181" i="29" s="1"/>
  <c r="D182" i="29" s="1"/>
  <c r="D183" i="29" s="1"/>
  <c r="D184" i="29" s="1"/>
  <c r="D185" i="29" s="1"/>
  <c r="D186" i="29" s="1"/>
  <c r="D187" i="29" s="1"/>
  <c r="D188" i="29" s="1"/>
  <c r="D189" i="29" s="1"/>
  <c r="D190" i="29" s="1"/>
  <c r="D191" i="29" s="1"/>
  <c r="D192" i="29" s="1"/>
  <c r="D193" i="29" s="1"/>
  <c r="D194" i="29" s="1"/>
  <c r="D195" i="29" s="1"/>
  <c r="D196" i="29" s="1"/>
  <c r="D197" i="29" s="1"/>
  <c r="D198" i="29" s="1"/>
  <c r="D199" i="29" s="1"/>
  <c r="D200" i="29" s="1"/>
  <c r="D201" i="29" s="1"/>
  <c r="D202" i="29" s="1"/>
  <c r="D203" i="29" s="1"/>
  <c r="D204" i="29" s="1"/>
  <c r="D205" i="29" s="1"/>
  <c r="D206" i="29" s="1"/>
  <c r="D207" i="29" s="1"/>
  <c r="D208" i="29" s="1"/>
  <c r="D209" i="29" s="1"/>
  <c r="D210" i="29" s="1"/>
  <c r="D211" i="29" s="1"/>
  <c r="D212" i="29" s="1"/>
  <c r="D213" i="29" s="1"/>
  <c r="D214" i="29" s="1"/>
  <c r="D215" i="29" s="1"/>
  <c r="D216" i="29" s="1"/>
  <c r="D217" i="29" s="1"/>
  <c r="D218" i="29" s="1"/>
  <c r="D219" i="29" s="1"/>
  <c r="D220" i="29" s="1"/>
  <c r="D221" i="29" s="1"/>
  <c r="D222" i="29" s="1"/>
  <c r="D223" i="29" s="1"/>
  <c r="D224" i="29" s="1"/>
  <c r="D225" i="29" s="1"/>
  <c r="D226" i="29" s="1"/>
  <c r="D227" i="29" s="1"/>
  <c r="D228" i="29" s="1"/>
  <c r="D229" i="29" s="1"/>
  <c r="D230" i="29" s="1"/>
  <c r="D231" i="29" s="1"/>
  <c r="D232" i="29" s="1"/>
  <c r="D233" i="29" s="1"/>
  <c r="D234" i="29" s="1"/>
  <c r="D235" i="29" s="1"/>
  <c r="D236" i="29" s="1"/>
  <c r="D237" i="29" s="1"/>
  <c r="D238" i="29" s="1"/>
  <c r="D239" i="29" s="1"/>
  <c r="D240" i="29" s="1"/>
  <c r="D241" i="29" s="1"/>
  <c r="D242" i="29" s="1"/>
  <c r="D243" i="29" s="1"/>
  <c r="D244" i="29" s="1"/>
  <c r="D245" i="29" s="1"/>
  <c r="D246" i="29" s="1"/>
  <c r="D247" i="29" s="1"/>
  <c r="D248" i="29" s="1"/>
  <c r="D249" i="29" s="1"/>
  <c r="D250" i="29" s="1"/>
  <c r="D251" i="29" s="1"/>
  <c r="D252" i="29" s="1"/>
  <c r="D253" i="29" s="1"/>
  <c r="D254" i="29" s="1"/>
  <c r="D255" i="29" s="1"/>
  <c r="D256" i="29" s="1"/>
  <c r="D257" i="29" s="1"/>
  <c r="D258" i="29" s="1"/>
  <c r="D259" i="29" s="1"/>
  <c r="D260" i="29" s="1"/>
  <c r="D261" i="29" s="1"/>
  <c r="D262" i="29" s="1"/>
  <c r="D263" i="29" s="1"/>
  <c r="D264" i="29" s="1"/>
  <c r="D265" i="29" s="1"/>
  <c r="D266" i="29" s="1"/>
  <c r="D267" i="29" s="1"/>
  <c r="D268" i="29" s="1"/>
  <c r="D269" i="29" s="1"/>
  <c r="D270" i="29" s="1"/>
  <c r="D271" i="29" s="1"/>
  <c r="D272" i="29" s="1"/>
  <c r="D273" i="29" s="1"/>
  <c r="D274" i="29" s="1"/>
  <c r="D275" i="29" s="1"/>
  <c r="D276" i="29" s="1"/>
  <c r="D277" i="29" s="1"/>
  <c r="D278" i="29" s="1"/>
  <c r="D279" i="29" s="1"/>
  <c r="D280" i="29" s="1"/>
  <c r="D281" i="29" s="1"/>
  <c r="D282" i="29" s="1"/>
  <c r="D283" i="29" s="1"/>
  <c r="D284" i="29" s="1"/>
  <c r="D285" i="29" s="1"/>
  <c r="D286" i="29" s="1"/>
  <c r="D287" i="29" s="1"/>
  <c r="D288" i="29" s="1"/>
  <c r="D289" i="29" s="1"/>
  <c r="D290" i="29" s="1"/>
  <c r="D291" i="29" s="1"/>
  <c r="D292" i="29" s="1"/>
  <c r="D293" i="29" s="1"/>
  <c r="D294" i="29" s="1"/>
  <c r="D295" i="29" s="1"/>
  <c r="D296" i="29" s="1"/>
  <c r="D297" i="29" s="1"/>
  <c r="D298" i="29" s="1"/>
  <c r="D299" i="29" s="1"/>
  <c r="D300" i="29" s="1"/>
  <c r="D301" i="29" s="1"/>
  <c r="D302" i="29" s="1"/>
  <c r="D303" i="29" s="1"/>
  <c r="D304" i="29" s="1"/>
  <c r="D305" i="29" s="1"/>
  <c r="D306" i="29" s="1"/>
  <c r="D307" i="29" s="1"/>
  <c r="D308" i="29" s="1"/>
  <c r="D309" i="29" s="1"/>
  <c r="D310" i="29" s="1"/>
  <c r="D311" i="29" s="1"/>
  <c r="D312" i="29" s="1"/>
  <c r="D313" i="29" s="1"/>
  <c r="D314" i="29" s="1"/>
  <c r="D315" i="29" s="1"/>
  <c r="D316" i="29" s="1"/>
  <c r="D317" i="29" s="1"/>
  <c r="D318" i="29" s="1"/>
  <c r="D319" i="29" s="1"/>
  <c r="D320" i="29" s="1"/>
  <c r="D321" i="29" s="1"/>
  <c r="D322" i="29" s="1"/>
  <c r="D323" i="29" s="1"/>
  <c r="D324" i="29" s="1"/>
  <c r="D325" i="29" s="1"/>
  <c r="D326" i="29" s="1"/>
  <c r="D327" i="29" s="1"/>
  <c r="D328" i="29" s="1"/>
  <c r="D329" i="29" s="1"/>
  <c r="D330" i="29" s="1"/>
  <c r="D331" i="29" s="1"/>
  <c r="D332" i="29" s="1"/>
  <c r="D333" i="29" s="1"/>
  <c r="D334" i="29" s="1"/>
  <c r="D335" i="29" s="1"/>
  <c r="D336" i="29" s="1"/>
  <c r="D337" i="29" s="1"/>
  <c r="D338" i="29" s="1"/>
  <c r="D339" i="29" s="1"/>
  <c r="D340" i="29" s="1"/>
  <c r="D341" i="29" s="1"/>
  <c r="D342" i="29" s="1"/>
  <c r="D343" i="29" s="1"/>
  <c r="D344" i="29" s="1"/>
  <c r="D345" i="29" s="1"/>
  <c r="D346" i="29" s="1"/>
  <c r="D347" i="29" s="1"/>
  <c r="D348" i="29" s="1"/>
  <c r="D349" i="29" s="1"/>
  <c r="D350" i="29" s="1"/>
  <c r="D351" i="29" s="1"/>
  <c r="D352" i="29" s="1"/>
  <c r="D353" i="29" s="1"/>
  <c r="D354" i="29" s="1"/>
  <c r="D355" i="29" s="1"/>
  <c r="D356" i="29" s="1"/>
  <c r="D357" i="29" s="1"/>
  <c r="D358" i="29" s="1"/>
  <c r="D359" i="29" s="1"/>
  <c r="D360" i="29" s="1"/>
  <c r="D361" i="29" s="1"/>
  <c r="D362" i="29" s="1"/>
  <c r="D363" i="29" s="1"/>
  <c r="D364" i="29" s="1"/>
  <c r="D365" i="29" s="1"/>
  <c r="D366" i="29" s="1"/>
  <c r="D367" i="29" s="1"/>
  <c r="D368" i="29" s="1"/>
  <c r="D369" i="29" s="1"/>
  <c r="D370" i="29" s="1"/>
  <c r="D371" i="29" s="1"/>
  <c r="D372" i="29" s="1"/>
  <c r="D373" i="29" s="1"/>
  <c r="D374" i="29" s="1"/>
  <c r="D375" i="29" s="1"/>
  <c r="D376" i="29" s="1"/>
  <c r="D377" i="29" s="1"/>
  <c r="D378" i="29" s="1"/>
  <c r="D379" i="29" s="1"/>
  <c r="D380" i="29" s="1"/>
  <c r="D381" i="29" s="1"/>
  <c r="D382" i="29" s="1"/>
  <c r="D383" i="29" s="1"/>
  <c r="D384" i="29" s="1"/>
  <c r="D385" i="29" s="1"/>
  <c r="D386" i="29" s="1"/>
  <c r="D387" i="29" s="1"/>
  <c r="D388" i="29" s="1"/>
  <c r="D389" i="29" s="1"/>
  <c r="D390" i="29" s="1"/>
  <c r="D391" i="29" s="1"/>
  <c r="D392" i="29" s="1"/>
  <c r="D393" i="29" s="1"/>
  <c r="D394" i="29" s="1"/>
  <c r="D395" i="29" s="1"/>
  <c r="D396" i="29" s="1"/>
  <c r="D397" i="29" s="1"/>
  <c r="D398" i="29" s="1"/>
  <c r="D399" i="29" s="1"/>
  <c r="D400" i="29" s="1"/>
  <c r="D401" i="29" s="1"/>
  <c r="D402" i="29" s="1"/>
  <c r="D403" i="29" s="1"/>
  <c r="D404" i="29" s="1"/>
  <c r="D405" i="29" s="1"/>
  <c r="D406" i="29" s="1"/>
  <c r="D407" i="29" s="1"/>
  <c r="D408" i="29" s="1"/>
  <c r="D409" i="29" s="1"/>
  <c r="D410" i="29" s="1"/>
  <c r="D411" i="29" s="1"/>
  <c r="D412" i="29" s="1"/>
  <c r="D413" i="29" s="1"/>
  <c r="D414" i="29" s="1"/>
  <c r="D415" i="29" s="1"/>
  <c r="D416" i="29" s="1"/>
  <c r="D417" i="29" s="1"/>
  <c r="D418" i="29" s="1"/>
  <c r="D419" i="29" s="1"/>
  <c r="D420" i="29" s="1"/>
  <c r="D421" i="29" s="1"/>
  <c r="D422" i="29" s="1"/>
  <c r="D423" i="29" s="1"/>
  <c r="D424" i="29" s="1"/>
  <c r="D425" i="29" s="1"/>
  <c r="D426" i="29" s="1"/>
  <c r="D427" i="29" s="1"/>
  <c r="D428" i="29" s="1"/>
  <c r="D429" i="29" s="1"/>
  <c r="D430" i="29" s="1"/>
  <c r="D431" i="29" s="1"/>
  <c r="D432" i="29" s="1"/>
  <c r="D433" i="29" s="1"/>
  <c r="D434" i="29" s="1"/>
  <c r="D435" i="29" s="1"/>
  <c r="D436" i="29" s="1"/>
  <c r="D437" i="29" s="1"/>
  <c r="D438" i="29" s="1"/>
  <c r="D439" i="29" s="1"/>
  <c r="D440" i="29" s="1"/>
  <c r="D441" i="29" s="1"/>
  <c r="D442" i="29" s="1"/>
  <c r="D443" i="29" s="1"/>
  <c r="D444" i="29" s="1"/>
  <c r="D445" i="29" s="1"/>
  <c r="D446" i="29" s="1"/>
  <c r="D447" i="29" s="1"/>
  <c r="D448" i="29" s="1"/>
  <c r="D449" i="29" s="1"/>
  <c r="D450" i="29" s="1"/>
  <c r="D451" i="29" s="1"/>
  <c r="D452" i="29" s="1"/>
  <c r="D453" i="29" s="1"/>
  <c r="D454" i="29" s="1"/>
  <c r="D455" i="29" s="1"/>
  <c r="D456" i="29" s="1"/>
  <c r="D457" i="29" s="1"/>
  <c r="D458" i="29" s="1"/>
  <c r="D459" i="29" s="1"/>
  <c r="D460" i="29" s="1"/>
  <c r="D461" i="29" s="1"/>
  <c r="D462" i="29" s="1"/>
  <c r="D463" i="29" s="1"/>
  <c r="D464" i="29" s="1"/>
  <c r="D465" i="29" s="1"/>
  <c r="D466" i="29" s="1"/>
  <c r="D467" i="29" s="1"/>
  <c r="D468" i="29" s="1"/>
  <c r="D469" i="29" s="1"/>
  <c r="D470" i="29" s="1"/>
  <c r="D471" i="29" s="1"/>
  <c r="D472" i="29" s="1"/>
  <c r="D473" i="29" s="1"/>
  <c r="D474" i="29" s="1"/>
  <c r="D475" i="29" s="1"/>
  <c r="D476" i="29" s="1"/>
  <c r="D477" i="29" s="1"/>
  <c r="D478" i="29" s="1"/>
  <c r="D479" i="29" s="1"/>
  <c r="D480" i="29" s="1"/>
  <c r="D481" i="29" s="1"/>
  <c r="D482" i="29" s="1"/>
  <c r="D483" i="29" s="1"/>
  <c r="D484" i="29" s="1"/>
  <c r="D485" i="29" s="1"/>
  <c r="D486" i="29" s="1"/>
  <c r="D487" i="29" s="1"/>
  <c r="D488" i="29" s="1"/>
  <c r="D489" i="29" s="1"/>
  <c r="D490" i="29" s="1"/>
  <c r="D491" i="29" s="1"/>
  <c r="D492" i="29" s="1"/>
  <c r="D493" i="29" s="1"/>
  <c r="D494" i="29" s="1"/>
  <c r="D495" i="29" s="1"/>
  <c r="D496" i="29" s="1"/>
  <c r="D497" i="29" s="1"/>
  <c r="D498" i="29" s="1"/>
  <c r="D499" i="29" s="1"/>
  <c r="D500" i="29" s="1"/>
  <c r="D501" i="29" s="1"/>
  <c r="D502" i="29" s="1"/>
  <c r="D503" i="29" s="1"/>
  <c r="D504" i="29" s="1"/>
  <c r="D505" i="29" s="1"/>
  <c r="D506" i="29" s="1"/>
  <c r="D507" i="29" s="1"/>
  <c r="D508" i="29" s="1"/>
  <c r="D509" i="29" s="1"/>
  <c r="D510" i="29" s="1"/>
  <c r="D511" i="29" s="1"/>
  <c r="D512" i="29" s="1"/>
  <c r="D513" i="29" s="1"/>
  <c r="D514" i="29" s="1"/>
  <c r="D515" i="29" s="1"/>
  <c r="D516" i="29" s="1"/>
  <c r="D517" i="29" s="1"/>
  <c r="D518" i="29" s="1"/>
  <c r="D519" i="29" s="1"/>
  <c r="D520" i="29" s="1"/>
  <c r="D521" i="29" s="1"/>
  <c r="D522" i="29" s="1"/>
  <c r="D523" i="29" s="1"/>
  <c r="D524" i="29" s="1"/>
  <c r="D525" i="29" s="1"/>
  <c r="D526" i="29" s="1"/>
  <c r="D527" i="29" s="1"/>
  <c r="D528" i="29" s="1"/>
  <c r="D529" i="29" s="1"/>
  <c r="D530" i="29" s="1"/>
  <c r="D531" i="29" s="1"/>
  <c r="D532" i="29" s="1"/>
  <c r="D533" i="29" s="1"/>
  <c r="D534" i="29" s="1"/>
  <c r="D535" i="29" s="1"/>
  <c r="D536" i="29" s="1"/>
  <c r="D537" i="29" s="1"/>
  <c r="D538" i="29" s="1"/>
  <c r="D539" i="29" s="1"/>
  <c r="D540" i="29" s="1"/>
  <c r="D541" i="29" s="1"/>
  <c r="D542" i="29" s="1"/>
  <c r="D543" i="29" s="1"/>
  <c r="D544" i="29" s="1"/>
  <c r="D545" i="29" s="1"/>
  <c r="D546" i="29" s="1"/>
  <c r="D547" i="29" s="1"/>
  <c r="D548" i="29" s="1"/>
  <c r="D549" i="29" s="1"/>
  <c r="D550" i="29" s="1"/>
  <c r="D551" i="29" s="1"/>
  <c r="D552" i="29" s="1"/>
  <c r="D553" i="29" s="1"/>
  <c r="D554" i="29" s="1"/>
  <c r="D555" i="29" s="1"/>
  <c r="D556" i="29" s="1"/>
  <c r="D557" i="29" s="1"/>
  <c r="D558" i="29" s="1"/>
  <c r="D559" i="29" s="1"/>
  <c r="D560" i="29" s="1"/>
  <c r="D561" i="29" s="1"/>
  <c r="D562" i="29" s="1"/>
  <c r="D563" i="29" s="1"/>
  <c r="D564" i="29" s="1"/>
  <c r="D565" i="29" s="1"/>
  <c r="D566" i="29" s="1"/>
  <c r="D567" i="29" s="1"/>
  <c r="D568" i="29" s="1"/>
  <c r="D569" i="29" s="1"/>
  <c r="D570" i="29" s="1"/>
  <c r="D571" i="29" s="1"/>
  <c r="D572" i="29" s="1"/>
  <c r="D573" i="29" s="1"/>
  <c r="D574" i="29" s="1"/>
  <c r="D575" i="29" s="1"/>
  <c r="D576" i="29" s="1"/>
  <c r="D577" i="29" s="1"/>
  <c r="D578" i="29" s="1"/>
  <c r="D579" i="29" s="1"/>
  <c r="D580" i="29" s="1"/>
  <c r="D581" i="29" s="1"/>
  <c r="D582" i="29" s="1"/>
  <c r="D583" i="29" s="1"/>
  <c r="D584" i="29" s="1"/>
  <c r="D585" i="29" s="1"/>
  <c r="D586" i="29" s="1"/>
  <c r="D587" i="29" s="1"/>
  <c r="D588" i="29" s="1"/>
  <c r="D589" i="29" s="1"/>
  <c r="D590" i="29" s="1"/>
  <c r="D591" i="29" s="1"/>
  <c r="D592" i="29" s="1"/>
  <c r="D593" i="29" s="1"/>
  <c r="D594" i="29" s="1"/>
  <c r="D595" i="29" s="1"/>
  <c r="D596" i="29" s="1"/>
  <c r="D597" i="29" s="1"/>
  <c r="D598" i="29" s="1"/>
  <c r="D599" i="29" s="1"/>
  <c r="D600" i="29" s="1"/>
  <c r="D601" i="29" s="1"/>
  <c r="D602" i="29" s="1"/>
  <c r="D603" i="29" s="1"/>
  <c r="D604" i="29" s="1"/>
  <c r="D605" i="29" s="1"/>
  <c r="D606" i="29" s="1"/>
  <c r="D607" i="29" s="1"/>
  <c r="D608" i="29" s="1"/>
  <c r="D609" i="29" s="1"/>
  <c r="D610" i="29" s="1"/>
  <c r="D611" i="29" s="1"/>
  <c r="D612" i="29" s="1"/>
  <c r="D613" i="29" s="1"/>
  <c r="D614" i="29" s="1"/>
  <c r="D615" i="29" s="1"/>
  <c r="D616" i="29" s="1"/>
  <c r="D617" i="29" s="1"/>
  <c r="D618" i="29" s="1"/>
  <c r="D619" i="29" s="1"/>
  <c r="D620" i="29" s="1"/>
  <c r="D621" i="29" s="1"/>
  <c r="D622" i="29" s="1"/>
  <c r="D623" i="29" s="1"/>
  <c r="D624" i="29" s="1"/>
  <c r="D625" i="29" s="1"/>
  <c r="D626" i="29" s="1"/>
  <c r="D627" i="29" s="1"/>
  <c r="D628" i="29" s="1"/>
  <c r="D629" i="29" s="1"/>
  <c r="D630" i="29" s="1"/>
  <c r="D631" i="29" s="1"/>
  <c r="D632" i="29" s="1"/>
  <c r="D633" i="29" s="1"/>
  <c r="D634" i="29" s="1"/>
  <c r="D635" i="29" s="1"/>
  <c r="D636" i="29" s="1"/>
  <c r="D637" i="29" s="1"/>
  <c r="D638" i="29" s="1"/>
  <c r="D639" i="29" s="1"/>
  <c r="D640" i="29" s="1"/>
  <c r="D641" i="29" s="1"/>
  <c r="D642" i="29" s="1"/>
  <c r="D643" i="29" s="1"/>
  <c r="D644" i="29" s="1"/>
  <c r="D645" i="29" s="1"/>
  <c r="D646" i="29" s="1"/>
  <c r="D647" i="29" s="1"/>
  <c r="D648" i="29" s="1"/>
  <c r="D649" i="29" s="1"/>
  <c r="D650" i="29" s="1"/>
  <c r="D651" i="29" s="1"/>
  <c r="D652" i="29" s="1"/>
  <c r="D653" i="29" s="1"/>
  <c r="D654" i="29" s="1"/>
  <c r="D655" i="29" s="1"/>
  <c r="D656" i="29" s="1"/>
  <c r="D657" i="29" s="1"/>
  <c r="D658" i="29" s="1"/>
  <c r="D659" i="29" s="1"/>
  <c r="D660" i="29" s="1"/>
  <c r="D661" i="29" s="1"/>
  <c r="D662" i="29" s="1"/>
  <c r="D663" i="29" s="1"/>
  <c r="D664" i="29" s="1"/>
  <c r="D665" i="29" s="1"/>
  <c r="D666" i="29" s="1"/>
  <c r="D667" i="29" s="1"/>
  <c r="D668" i="29" s="1"/>
  <c r="D669" i="29" s="1"/>
  <c r="D670" i="29" s="1"/>
  <c r="D671" i="29" s="1"/>
  <c r="D672" i="29" s="1"/>
  <c r="D673" i="29" s="1"/>
  <c r="D674" i="29" s="1"/>
  <c r="D675" i="29" s="1"/>
  <c r="D676" i="29" s="1"/>
  <c r="D677" i="29" s="1"/>
  <c r="D678" i="29" s="1"/>
  <c r="D679" i="29" s="1"/>
  <c r="D680" i="29" s="1"/>
  <c r="D681" i="29" s="1"/>
  <c r="D682" i="29" s="1"/>
  <c r="D683" i="29" s="1"/>
  <c r="D684" i="29" s="1"/>
  <c r="D685" i="29" s="1"/>
  <c r="D686" i="29" s="1"/>
  <c r="D687" i="29" s="1"/>
  <c r="D688" i="29" s="1"/>
  <c r="D689" i="29" s="1"/>
  <c r="D690" i="29" s="1"/>
  <c r="D691" i="29" s="1"/>
  <c r="D692" i="29" s="1"/>
  <c r="D693" i="29" s="1"/>
  <c r="D694" i="29" s="1"/>
  <c r="D695" i="29" s="1"/>
  <c r="D696" i="29" s="1"/>
  <c r="D697" i="29" s="1"/>
  <c r="D698" i="29" s="1"/>
  <c r="D699" i="29" s="1"/>
  <c r="D700" i="29" s="1"/>
  <c r="D701" i="29" s="1"/>
  <c r="D702" i="29" s="1"/>
  <c r="D703" i="29" s="1"/>
  <c r="D704" i="29" s="1"/>
  <c r="D705" i="29" s="1"/>
  <c r="D706" i="29" s="1"/>
  <c r="D707" i="29" s="1"/>
  <c r="D708" i="29" s="1"/>
  <c r="D709" i="29" s="1"/>
  <c r="D710" i="29" s="1"/>
  <c r="D711" i="29" s="1"/>
  <c r="D712" i="29" s="1"/>
  <c r="D713" i="29" s="1"/>
  <c r="D714" i="29" s="1"/>
  <c r="D715" i="29" s="1"/>
  <c r="D716" i="29" s="1"/>
  <c r="D717" i="29" s="1"/>
  <c r="D718" i="29" s="1"/>
  <c r="D719" i="29" s="1"/>
  <c r="D720" i="29" s="1"/>
  <c r="D721" i="29" s="1"/>
  <c r="D722" i="29" s="1"/>
  <c r="D723" i="29" s="1"/>
  <c r="D724" i="29" s="1"/>
  <c r="D725" i="29" s="1"/>
  <c r="D726" i="29" s="1"/>
  <c r="D727" i="29" s="1"/>
  <c r="D728" i="29" s="1"/>
  <c r="D729" i="29" s="1"/>
  <c r="D730" i="29" s="1"/>
  <c r="D731" i="29" s="1"/>
  <c r="D732" i="29" s="1"/>
  <c r="D733" i="29" s="1"/>
  <c r="D734" i="29" s="1"/>
  <c r="D735" i="29" s="1"/>
  <c r="D736" i="29" s="1"/>
  <c r="D737" i="29" s="1"/>
  <c r="D738" i="29" s="1"/>
  <c r="D739" i="29" s="1"/>
  <c r="D740" i="29" s="1"/>
  <c r="D741" i="29" s="1"/>
  <c r="D742" i="29" s="1"/>
  <c r="D743" i="29" s="1"/>
  <c r="D744" i="29" s="1"/>
  <c r="D745" i="29" s="1"/>
  <c r="D746" i="29" s="1"/>
  <c r="D747" i="29" s="1"/>
  <c r="D748" i="29" s="1"/>
  <c r="D749" i="29" s="1"/>
  <c r="D750" i="29" s="1"/>
  <c r="D751" i="29" s="1"/>
  <c r="D752" i="29" s="1"/>
  <c r="D753" i="29" s="1"/>
  <c r="D754" i="29" s="1"/>
  <c r="D755" i="29" s="1"/>
  <c r="D756" i="29" s="1"/>
  <c r="D757" i="29" s="1"/>
  <c r="D758" i="29" s="1"/>
  <c r="D759" i="29" s="1"/>
  <c r="D760" i="29" s="1"/>
  <c r="D761" i="29" s="1"/>
  <c r="D762" i="29" s="1"/>
  <c r="D763" i="29" s="1"/>
  <c r="D764" i="29" s="1"/>
  <c r="D765" i="29" s="1"/>
  <c r="D766" i="29" s="1"/>
  <c r="D767" i="29" s="1"/>
  <c r="D768" i="29" s="1"/>
  <c r="D769" i="29" s="1"/>
  <c r="D770" i="29" s="1"/>
  <c r="D771" i="29" s="1"/>
  <c r="D772" i="29" s="1"/>
  <c r="D773" i="29" s="1"/>
  <c r="D774" i="29" s="1"/>
  <c r="D775" i="29" s="1"/>
  <c r="D776" i="29" s="1"/>
  <c r="D777" i="29" s="1"/>
  <c r="D778" i="29" s="1"/>
  <c r="C26" i="28"/>
  <c r="C21" i="27"/>
  <c r="C19" i="27"/>
  <c r="E60" i="32" l="1"/>
  <c r="E61" i="32" s="1"/>
  <c r="E62" i="32" s="1"/>
  <c r="E63" i="32" s="1"/>
  <c r="E64" i="32" s="1"/>
  <c r="E65" i="32" s="1"/>
  <c r="E66" i="32" s="1"/>
  <c r="E67" i="32" s="1"/>
  <c r="E68" i="32" s="1"/>
  <c r="E69" i="32" s="1"/>
  <c r="E70" i="32" s="1"/>
  <c r="E71" i="32" s="1"/>
  <c r="E72" i="32" s="1"/>
  <c r="E73" i="32" s="1"/>
  <c r="E74" i="32" s="1"/>
  <c r="E75" i="32" s="1"/>
  <c r="E76" i="32" s="1"/>
  <c r="E77" i="32" s="1"/>
  <c r="E78" i="32" s="1"/>
  <c r="E79" i="32" s="1"/>
  <c r="E80" i="32" s="1"/>
  <c r="E81" i="32" s="1"/>
  <c r="E82" i="32" s="1"/>
  <c r="E83" i="32" s="1"/>
  <c r="E84" i="32" s="1"/>
  <c r="E85" i="32" s="1"/>
  <c r="E86" i="32" s="1"/>
  <c r="E87" i="32" s="1"/>
  <c r="E88" i="32" s="1"/>
  <c r="E89" i="32" s="1"/>
  <c r="E90" i="32" s="1"/>
  <c r="E91" i="32" s="1"/>
  <c r="E92" i="32" s="1"/>
  <c r="E93" i="32" s="1"/>
  <c r="E94" i="32" s="1"/>
  <c r="E95" i="32" s="1"/>
  <c r="E96" i="32" s="1"/>
  <c r="E97" i="32" s="1"/>
  <c r="E98" i="32" s="1"/>
  <c r="E99" i="32" s="1"/>
  <c r="E100" i="32" s="1"/>
  <c r="E101" i="32" s="1"/>
  <c r="E102" i="32" s="1"/>
  <c r="E103" i="32" s="1"/>
  <c r="E104" i="32" s="1"/>
  <c r="E105" i="32" s="1"/>
  <c r="E106" i="32" s="1"/>
  <c r="E107" i="32" s="1"/>
  <c r="E108" i="32" s="1"/>
  <c r="E109" i="32" s="1"/>
  <c r="E110" i="32" s="1"/>
  <c r="E111" i="32" s="1"/>
  <c r="E112" i="32" s="1"/>
  <c r="E113" i="32" s="1"/>
  <c r="E114" i="32" s="1"/>
  <c r="E115" i="32" s="1"/>
  <c r="E116" i="32" s="1"/>
  <c r="E117" i="32" s="1"/>
  <c r="E118" i="32" s="1"/>
  <c r="E119" i="32" s="1"/>
  <c r="E120" i="32" s="1"/>
  <c r="E121" i="32" s="1"/>
  <c r="E122" i="32" s="1"/>
  <c r="E123" i="32" s="1"/>
  <c r="E124" i="32" s="1"/>
  <c r="E125" i="32" s="1"/>
  <c r="E126" i="32" s="1"/>
  <c r="E127" i="32" s="1"/>
  <c r="E128" i="32" s="1"/>
  <c r="E129" i="32" s="1"/>
  <c r="E130" i="32" s="1"/>
  <c r="E131" i="32" s="1"/>
  <c r="E132" i="32" s="1"/>
  <c r="E133" i="32" s="1"/>
  <c r="E134" i="32" s="1"/>
  <c r="E135" i="32" s="1"/>
  <c r="E136" i="32" s="1"/>
  <c r="E137" i="32" s="1"/>
  <c r="E138" i="32" s="1"/>
  <c r="E139" i="32" s="1"/>
  <c r="E140" i="32" s="1"/>
  <c r="E141" i="32" s="1"/>
  <c r="E142" i="32" s="1"/>
  <c r="E143" i="32" s="1"/>
  <c r="E144" i="32" s="1"/>
  <c r="E145" i="32" s="1"/>
  <c r="E146" i="32" s="1"/>
  <c r="E147" i="32" s="1"/>
  <c r="E148" i="32" s="1"/>
  <c r="E149" i="32" s="1"/>
  <c r="E150" i="32" s="1"/>
  <c r="E151" i="32" s="1"/>
  <c r="E152" i="32" s="1"/>
  <c r="E153" i="32" s="1"/>
  <c r="E154" i="32" s="1"/>
  <c r="E155" i="32" s="1"/>
  <c r="E156" i="32" s="1"/>
  <c r="E157" i="32" s="1"/>
  <c r="E158" i="32" s="1"/>
  <c r="E159" i="32" s="1"/>
  <c r="E160" i="32" s="1"/>
  <c r="E161" i="32" s="1"/>
  <c r="E162" i="32" s="1"/>
  <c r="E163" i="32" s="1"/>
  <c r="E164" i="32" s="1"/>
  <c r="E165" i="32" s="1"/>
  <c r="E166" i="32" s="1"/>
  <c r="E167" i="32" s="1"/>
  <c r="E168" i="32" s="1"/>
  <c r="E169" i="32" s="1"/>
  <c r="E170" i="32" s="1"/>
  <c r="E171" i="32" s="1"/>
  <c r="E172" i="32" s="1"/>
  <c r="E173" i="32" s="1"/>
  <c r="E174" i="32" s="1"/>
  <c r="E175" i="32" s="1"/>
  <c r="E176" i="32" s="1"/>
  <c r="E177" i="32" s="1"/>
  <c r="E178" i="32" s="1"/>
  <c r="E179" i="32" s="1"/>
  <c r="E180" i="32" s="1"/>
  <c r="E181" i="32" s="1"/>
  <c r="E182" i="32" s="1"/>
  <c r="E183" i="32" s="1"/>
  <c r="E184" i="32" s="1"/>
  <c r="E185" i="32" s="1"/>
  <c r="E186" i="32" s="1"/>
  <c r="E187" i="32" s="1"/>
  <c r="E188" i="32" s="1"/>
  <c r="E189" i="32" s="1"/>
  <c r="E190" i="32" s="1"/>
  <c r="E191" i="32" s="1"/>
  <c r="E192" i="32" s="1"/>
  <c r="E193" i="32" s="1"/>
  <c r="E194" i="32" s="1"/>
  <c r="E195" i="32" s="1"/>
  <c r="E196" i="32" s="1"/>
  <c r="E197" i="32" s="1"/>
  <c r="E198" i="32" s="1"/>
  <c r="E199" i="32" s="1"/>
  <c r="E200" i="32" s="1"/>
  <c r="E201" i="32" s="1"/>
  <c r="E202" i="32" s="1"/>
  <c r="E203" i="32" s="1"/>
  <c r="E204" i="32" s="1"/>
  <c r="E205" i="32" s="1"/>
  <c r="E206" i="32" s="1"/>
  <c r="E207" i="32" s="1"/>
  <c r="E208" i="32" s="1"/>
  <c r="E209" i="32" s="1"/>
  <c r="E210" i="32" s="1"/>
  <c r="E211" i="32" s="1"/>
  <c r="E212" i="32" s="1"/>
  <c r="E213" i="32" s="1"/>
  <c r="E214" i="32" s="1"/>
  <c r="E215" i="32" s="1"/>
  <c r="E216" i="32" s="1"/>
  <c r="E217" i="32" s="1"/>
  <c r="E218" i="32" s="1"/>
  <c r="E219" i="32" s="1"/>
  <c r="E220" i="32" s="1"/>
  <c r="E221" i="32" s="1"/>
  <c r="E222" i="32" s="1"/>
  <c r="E223" i="32" s="1"/>
  <c r="E224" i="32" s="1"/>
  <c r="E225" i="32" s="1"/>
  <c r="E226" i="32" s="1"/>
  <c r="E227" i="32" s="1"/>
  <c r="E228" i="32" s="1"/>
  <c r="E229" i="32" s="1"/>
  <c r="E230" i="32" s="1"/>
  <c r="E231" i="32" s="1"/>
  <c r="E232" i="32" s="1"/>
  <c r="E233" i="32" s="1"/>
  <c r="E234" i="32" s="1"/>
  <c r="E235" i="32" s="1"/>
  <c r="E236" i="32" s="1"/>
  <c r="E237" i="32" s="1"/>
  <c r="E238" i="32" s="1"/>
  <c r="E239" i="32" s="1"/>
  <c r="E240" i="32" s="1"/>
  <c r="E241" i="32" s="1"/>
  <c r="E242" i="32" s="1"/>
  <c r="E243" i="32" s="1"/>
  <c r="E244" i="32" s="1"/>
  <c r="E245" i="32" s="1"/>
  <c r="E246" i="32" s="1"/>
  <c r="E247" i="32" s="1"/>
  <c r="E248" i="32" s="1"/>
  <c r="E249" i="32" s="1"/>
  <c r="E250" i="32" s="1"/>
  <c r="E251" i="32" s="1"/>
  <c r="E252" i="32" s="1"/>
  <c r="E253" i="32" s="1"/>
  <c r="E254" i="32" s="1"/>
  <c r="E255" i="32" s="1"/>
  <c r="E256" i="32" s="1"/>
  <c r="E257" i="32" s="1"/>
  <c r="E258" i="32" s="1"/>
  <c r="E259" i="32" s="1"/>
  <c r="E260" i="32" s="1"/>
  <c r="E261" i="32" s="1"/>
  <c r="E262" i="32" s="1"/>
  <c r="E263" i="32" s="1"/>
  <c r="E264" i="32" s="1"/>
  <c r="E265" i="32" s="1"/>
  <c r="E266" i="32" s="1"/>
  <c r="E267" i="32" s="1"/>
  <c r="E268" i="32" s="1"/>
  <c r="E269" i="32" s="1"/>
  <c r="E270" i="32" s="1"/>
  <c r="E271" i="32" s="1"/>
  <c r="E272" i="32" s="1"/>
  <c r="E273" i="32" s="1"/>
  <c r="E274" i="32" s="1"/>
  <c r="E275" i="32" s="1"/>
  <c r="E276" i="32" s="1"/>
  <c r="E277" i="32" s="1"/>
  <c r="E278" i="32" s="1"/>
  <c r="E279" i="32" s="1"/>
  <c r="E280" i="32" s="1"/>
  <c r="E281" i="32" s="1"/>
  <c r="E282" i="32" s="1"/>
  <c r="E283" i="32" s="1"/>
  <c r="E284" i="32" s="1"/>
  <c r="E285" i="32" s="1"/>
  <c r="E286" i="32" s="1"/>
  <c r="E287" i="32" s="1"/>
  <c r="E288" i="32" s="1"/>
  <c r="E289" i="32" s="1"/>
  <c r="E290" i="32" s="1"/>
  <c r="E291" i="32" s="1"/>
  <c r="E292" i="32" s="1"/>
  <c r="E293" i="32" s="1"/>
  <c r="E294" i="32" s="1"/>
  <c r="E295" i="32" s="1"/>
  <c r="E296" i="32" s="1"/>
  <c r="E297" i="32" s="1"/>
  <c r="E298" i="32" s="1"/>
  <c r="E299" i="32" s="1"/>
  <c r="E300" i="32" s="1"/>
  <c r="E301" i="32" s="1"/>
  <c r="E302" i="32" s="1"/>
  <c r="E303" i="32" s="1"/>
  <c r="E304" i="32" s="1"/>
  <c r="E305" i="32" s="1"/>
  <c r="E306" i="32" s="1"/>
  <c r="E307" i="32" s="1"/>
  <c r="E308" i="32" s="1"/>
  <c r="E309" i="32" s="1"/>
  <c r="E310" i="32" s="1"/>
  <c r="E311" i="32" s="1"/>
  <c r="E312" i="32" s="1"/>
  <c r="E313" i="32" s="1"/>
  <c r="E314" i="32" s="1"/>
  <c r="E315" i="32" s="1"/>
  <c r="E316" i="32" s="1"/>
  <c r="E317" i="32" s="1"/>
  <c r="E318" i="32" s="1"/>
  <c r="E319" i="32" s="1"/>
  <c r="E320" i="32" s="1"/>
  <c r="E321" i="32" s="1"/>
  <c r="E322" i="32" s="1"/>
  <c r="E323" i="32" s="1"/>
  <c r="E324" i="32" s="1"/>
  <c r="E325" i="32" s="1"/>
  <c r="E326" i="32" s="1"/>
  <c r="E327" i="32" s="1"/>
  <c r="E328" i="32" s="1"/>
  <c r="E329" i="32" s="1"/>
  <c r="E330" i="32" s="1"/>
  <c r="E331" i="32" s="1"/>
  <c r="E332" i="32" s="1"/>
  <c r="E333" i="32" s="1"/>
  <c r="E334" i="32" s="1"/>
  <c r="E335" i="32" s="1"/>
  <c r="E336" i="32" s="1"/>
  <c r="E337" i="32" s="1"/>
  <c r="E338" i="32" s="1"/>
  <c r="E339" i="32" s="1"/>
  <c r="E340" i="32" s="1"/>
  <c r="E341" i="32" s="1"/>
  <c r="E342" i="32" s="1"/>
  <c r="E343" i="32" s="1"/>
  <c r="E344" i="32" s="1"/>
  <c r="E345" i="32" s="1"/>
  <c r="E346" i="32" s="1"/>
  <c r="E347" i="32" s="1"/>
  <c r="E348" i="32" s="1"/>
  <c r="E349" i="32" s="1"/>
  <c r="E350" i="32" s="1"/>
  <c r="E351" i="32" s="1"/>
  <c r="E352" i="32" s="1"/>
  <c r="E353" i="32" s="1"/>
  <c r="E354" i="32" s="1"/>
  <c r="E355" i="32" s="1"/>
  <c r="E356" i="32" s="1"/>
  <c r="E357" i="32" s="1"/>
  <c r="E358" i="32" s="1"/>
  <c r="E359" i="32" s="1"/>
  <c r="E360" i="32" s="1"/>
  <c r="E361" i="32" s="1"/>
  <c r="E362" i="32" s="1"/>
  <c r="E363" i="32" s="1"/>
  <c r="E364" i="32" s="1"/>
  <c r="E365" i="32" s="1"/>
  <c r="E366" i="32" s="1"/>
  <c r="E367" i="32" s="1"/>
  <c r="E368" i="32" s="1"/>
  <c r="E369" i="32" s="1"/>
  <c r="E370" i="32" s="1"/>
  <c r="E371" i="32" s="1"/>
  <c r="E372" i="32" s="1"/>
  <c r="E373" i="32" s="1"/>
  <c r="E374" i="32" s="1"/>
  <c r="E375" i="32" s="1"/>
  <c r="E376" i="32" s="1"/>
  <c r="E377" i="32" s="1"/>
  <c r="E378" i="32" s="1"/>
  <c r="E379" i="32" s="1"/>
  <c r="E380" i="32" s="1"/>
  <c r="E381" i="32" s="1"/>
  <c r="E382" i="32" s="1"/>
  <c r="E383" i="32" s="1"/>
  <c r="E384" i="32" s="1"/>
  <c r="E385" i="32" s="1"/>
  <c r="E386" i="32" s="1"/>
  <c r="E387" i="32" s="1"/>
  <c r="E388" i="32" s="1"/>
  <c r="E389" i="32" s="1"/>
  <c r="E390" i="32" s="1"/>
  <c r="E391" i="32" s="1"/>
  <c r="E392" i="32" s="1"/>
  <c r="E393" i="32" s="1"/>
  <c r="E394" i="32" s="1"/>
  <c r="E395" i="32" s="1"/>
  <c r="E396" i="32" s="1"/>
  <c r="E397" i="32" s="1"/>
  <c r="E398" i="32" s="1"/>
  <c r="E399" i="32" s="1"/>
  <c r="E400" i="32" s="1"/>
  <c r="E401" i="32" s="1"/>
  <c r="E402" i="32" s="1"/>
  <c r="E403" i="32" s="1"/>
  <c r="E404" i="32" s="1"/>
  <c r="E405" i="32" s="1"/>
  <c r="E406" i="32" s="1"/>
  <c r="E407" i="32" s="1"/>
  <c r="E408" i="32" s="1"/>
  <c r="E409" i="32" s="1"/>
  <c r="E410" i="32" s="1"/>
  <c r="E411" i="32" s="1"/>
  <c r="E412" i="32" s="1"/>
  <c r="E413" i="32" s="1"/>
  <c r="E414" i="32" s="1"/>
  <c r="E415" i="32" s="1"/>
  <c r="E416" i="32" s="1"/>
  <c r="E417" i="32" s="1"/>
  <c r="E418" i="32" s="1"/>
  <c r="E419" i="32" s="1"/>
  <c r="E420" i="32" s="1"/>
  <c r="E421" i="32" s="1"/>
  <c r="E422" i="32" s="1"/>
  <c r="E423" i="32" s="1"/>
  <c r="E424" i="32" s="1"/>
  <c r="E425" i="32" s="1"/>
  <c r="E426" i="32" s="1"/>
  <c r="E427" i="32" s="1"/>
  <c r="E428" i="32" s="1"/>
  <c r="E429" i="32" s="1"/>
  <c r="E430" i="32" s="1"/>
  <c r="E431" i="32" s="1"/>
  <c r="E432" i="32" s="1"/>
  <c r="E433" i="32" s="1"/>
  <c r="E434" i="32" s="1"/>
  <c r="E435" i="32" s="1"/>
  <c r="E436" i="32" s="1"/>
  <c r="E437" i="32" s="1"/>
  <c r="E438" i="32" s="1"/>
  <c r="E439" i="32" s="1"/>
  <c r="E440" i="32" s="1"/>
  <c r="E441" i="32" s="1"/>
  <c r="E442" i="32" s="1"/>
  <c r="E443" i="32" s="1"/>
  <c r="E444" i="32" s="1"/>
  <c r="E445" i="32" s="1"/>
  <c r="E446" i="32" s="1"/>
  <c r="E447" i="32" s="1"/>
  <c r="E448" i="32" s="1"/>
  <c r="E449" i="32" s="1"/>
  <c r="E450" i="32" s="1"/>
  <c r="E451" i="32" s="1"/>
  <c r="E452" i="32" s="1"/>
  <c r="E453" i="32" s="1"/>
  <c r="E454" i="32" s="1"/>
  <c r="E455" i="32" s="1"/>
  <c r="E456" i="32" s="1"/>
  <c r="E457" i="32" s="1"/>
  <c r="E458" i="32" s="1"/>
  <c r="E459" i="32" s="1"/>
  <c r="E460" i="32" s="1"/>
  <c r="E461" i="32" s="1"/>
  <c r="E462" i="32" s="1"/>
  <c r="E463" i="32" s="1"/>
  <c r="E464" i="32" s="1"/>
  <c r="E465" i="32" s="1"/>
  <c r="E466" i="32" s="1"/>
  <c r="E467" i="32" s="1"/>
  <c r="E468" i="32" s="1"/>
  <c r="E469" i="32" s="1"/>
  <c r="E470" i="32" s="1"/>
  <c r="E471" i="32" s="1"/>
  <c r="E472" i="32" s="1"/>
  <c r="E473" i="32" s="1"/>
  <c r="E474" i="32" s="1"/>
  <c r="E475" i="32" s="1"/>
  <c r="E476" i="32" s="1"/>
  <c r="E477" i="32" s="1"/>
  <c r="E478" i="32" s="1"/>
  <c r="E479" i="32" s="1"/>
  <c r="E480" i="32" s="1"/>
  <c r="E481" i="32" s="1"/>
  <c r="E482" i="32" s="1"/>
  <c r="E483" i="32" s="1"/>
  <c r="E484" i="32" s="1"/>
  <c r="E485" i="32" s="1"/>
  <c r="E486" i="32" s="1"/>
  <c r="E487" i="32" s="1"/>
  <c r="E488" i="32" s="1"/>
  <c r="E489" i="32" s="1"/>
  <c r="E490" i="32" s="1"/>
  <c r="E491" i="32" s="1"/>
  <c r="E492" i="32" s="1"/>
  <c r="E493" i="32" s="1"/>
  <c r="E494" i="32" s="1"/>
  <c r="E495" i="32" s="1"/>
  <c r="E496" i="32" s="1"/>
  <c r="E497" i="32" s="1"/>
  <c r="E498" i="32" s="1"/>
  <c r="E499" i="32" s="1"/>
  <c r="E500" i="32" s="1"/>
  <c r="E501" i="32" s="1"/>
  <c r="E502" i="32" s="1"/>
  <c r="E503" i="32" s="1"/>
  <c r="E504" i="32" s="1"/>
  <c r="E505" i="32" s="1"/>
  <c r="E506" i="32" s="1"/>
  <c r="E507" i="32" s="1"/>
  <c r="E508" i="32" s="1"/>
  <c r="E509" i="32" s="1"/>
  <c r="E510" i="32" s="1"/>
  <c r="E511" i="32" s="1"/>
  <c r="E512" i="32" s="1"/>
  <c r="E513" i="32" s="1"/>
  <c r="E514" i="32" s="1"/>
  <c r="E515" i="32" s="1"/>
  <c r="E516" i="32" s="1"/>
  <c r="E517" i="32" s="1"/>
  <c r="E518" i="32" s="1"/>
  <c r="E519" i="32" s="1"/>
  <c r="E520" i="32" s="1"/>
  <c r="E521" i="32" s="1"/>
  <c r="E522" i="32" s="1"/>
  <c r="E523" i="32" s="1"/>
  <c r="E524" i="32" s="1"/>
  <c r="E525" i="32" s="1"/>
  <c r="E526" i="32" s="1"/>
  <c r="E527" i="32" s="1"/>
  <c r="E528" i="32" s="1"/>
  <c r="E529" i="32" s="1"/>
  <c r="E530" i="32" s="1"/>
  <c r="E531" i="32" s="1"/>
  <c r="E532" i="32" s="1"/>
  <c r="E533" i="32" s="1"/>
  <c r="E534" i="32" s="1"/>
  <c r="E535" i="32" s="1"/>
  <c r="E536" i="32" s="1"/>
  <c r="E537" i="32" s="1"/>
  <c r="E538" i="32" s="1"/>
  <c r="E539" i="32" s="1"/>
  <c r="E540" i="32" s="1"/>
  <c r="E541" i="32" s="1"/>
  <c r="E542" i="32" s="1"/>
  <c r="E543" i="32" s="1"/>
  <c r="E544" i="32" s="1"/>
  <c r="E545" i="32" s="1"/>
  <c r="E546" i="32" s="1"/>
  <c r="E547" i="32" s="1"/>
  <c r="E548" i="32" s="1"/>
  <c r="E549" i="32" s="1"/>
  <c r="E550" i="32" s="1"/>
  <c r="E551" i="32" s="1"/>
  <c r="E552" i="32" s="1"/>
  <c r="E553" i="32" s="1"/>
  <c r="E554" i="32" s="1"/>
  <c r="E555" i="32" s="1"/>
  <c r="E556" i="32" s="1"/>
  <c r="E557" i="32" s="1"/>
  <c r="E558" i="32" s="1"/>
  <c r="E559" i="32" s="1"/>
  <c r="E560" i="32" s="1"/>
  <c r="E561" i="32" s="1"/>
  <c r="E562" i="32" s="1"/>
  <c r="E563" i="32" s="1"/>
  <c r="E564" i="32" s="1"/>
  <c r="E565" i="32" s="1"/>
  <c r="E566" i="32" s="1"/>
  <c r="E567" i="32" s="1"/>
  <c r="E568" i="32" s="1"/>
  <c r="E569" i="32" s="1"/>
  <c r="E570" i="32" s="1"/>
  <c r="E571" i="32" s="1"/>
  <c r="E572" i="32" s="1"/>
  <c r="E573" i="32" s="1"/>
  <c r="E574" i="32" s="1"/>
  <c r="E575" i="32" s="1"/>
  <c r="E576" i="32" s="1"/>
  <c r="E577" i="32" s="1"/>
  <c r="E578" i="32" s="1"/>
  <c r="E579" i="32" s="1"/>
  <c r="E580" i="32" s="1"/>
  <c r="E581" i="32" s="1"/>
  <c r="E582" i="32" s="1"/>
  <c r="E583" i="32" s="1"/>
  <c r="E584" i="32" s="1"/>
  <c r="E585" i="32" s="1"/>
  <c r="E586" i="32" s="1"/>
  <c r="E587" i="32" s="1"/>
  <c r="E588" i="32" s="1"/>
  <c r="E589" i="32" s="1"/>
  <c r="E590" i="32" s="1"/>
  <c r="E591" i="32" s="1"/>
  <c r="E592" i="32" s="1"/>
  <c r="E593" i="32" s="1"/>
  <c r="E594" i="32" s="1"/>
  <c r="E595" i="32" s="1"/>
  <c r="E596" i="32" s="1"/>
  <c r="E597" i="32" s="1"/>
  <c r="E598" i="32" s="1"/>
  <c r="E599" i="32" s="1"/>
  <c r="E600" i="32" s="1"/>
  <c r="E601" i="32" s="1"/>
  <c r="E602" i="32" s="1"/>
  <c r="E603" i="32" s="1"/>
  <c r="E604" i="32" s="1"/>
  <c r="E605" i="32" s="1"/>
  <c r="E606" i="32" s="1"/>
  <c r="E607" i="32" s="1"/>
  <c r="E608" i="32" s="1"/>
  <c r="E609" i="32" s="1"/>
  <c r="E610" i="32" s="1"/>
  <c r="E611" i="32" s="1"/>
  <c r="E612" i="32" s="1"/>
  <c r="E613" i="32" s="1"/>
  <c r="E614" i="32" s="1"/>
  <c r="E615" i="32" s="1"/>
  <c r="E616" i="32" s="1"/>
  <c r="E617" i="32" s="1"/>
  <c r="E618" i="32" s="1"/>
  <c r="E619" i="32" s="1"/>
  <c r="E620" i="32" s="1"/>
  <c r="E621" i="32" s="1"/>
  <c r="E622" i="32" s="1"/>
  <c r="E623" i="32" s="1"/>
  <c r="E624" i="32" s="1"/>
  <c r="E625" i="32" s="1"/>
  <c r="E626" i="32" s="1"/>
  <c r="E627" i="32" s="1"/>
  <c r="E628" i="32" s="1"/>
  <c r="E629" i="32" s="1"/>
  <c r="E630" i="32" s="1"/>
  <c r="E631" i="32" s="1"/>
  <c r="E632" i="32" s="1"/>
  <c r="E633" i="32" s="1"/>
  <c r="E634" i="32" s="1"/>
  <c r="E635" i="32" s="1"/>
  <c r="E636" i="32" s="1"/>
  <c r="E637" i="32" s="1"/>
  <c r="E638" i="32" s="1"/>
  <c r="E639" i="32" s="1"/>
  <c r="E640" i="32" s="1"/>
  <c r="E641" i="32" s="1"/>
  <c r="E642" i="32" s="1"/>
  <c r="E643" i="32" s="1"/>
  <c r="E644" i="32" s="1"/>
  <c r="E645" i="32" s="1"/>
  <c r="E646" i="32" s="1"/>
  <c r="E647" i="32" s="1"/>
  <c r="E648" i="32" s="1"/>
  <c r="E649" i="32" s="1"/>
  <c r="E650" i="32" s="1"/>
  <c r="E651" i="32" s="1"/>
  <c r="E652" i="32" s="1"/>
  <c r="E653" i="32" s="1"/>
  <c r="E654" i="32" s="1"/>
  <c r="E655" i="32" s="1"/>
  <c r="E656" i="32" s="1"/>
  <c r="E657" i="32" s="1"/>
  <c r="E658" i="32" s="1"/>
  <c r="E659" i="32" s="1"/>
  <c r="E660" i="32" s="1"/>
  <c r="E661" i="32" s="1"/>
  <c r="E662" i="32" s="1"/>
  <c r="E663" i="32" s="1"/>
  <c r="E664" i="32" s="1"/>
  <c r="E665" i="32" s="1"/>
  <c r="E666" i="32" s="1"/>
  <c r="E667" i="32" s="1"/>
  <c r="E668" i="32" s="1"/>
  <c r="E669" i="32" s="1"/>
  <c r="E670" i="32" s="1"/>
  <c r="E671" i="32" s="1"/>
  <c r="E672" i="32" s="1"/>
  <c r="E673" i="32" s="1"/>
  <c r="E674" i="32" s="1"/>
  <c r="E675" i="32" s="1"/>
  <c r="E676" i="32" s="1"/>
  <c r="E677" i="32" s="1"/>
  <c r="E678" i="32" s="1"/>
  <c r="E679" i="32" s="1"/>
  <c r="E680" i="32" s="1"/>
  <c r="E681" i="32" s="1"/>
  <c r="E682" i="32" s="1"/>
  <c r="E683" i="32" s="1"/>
  <c r="E684" i="32" s="1"/>
  <c r="E685" i="32" s="1"/>
  <c r="E686" i="32" s="1"/>
  <c r="E687" i="32" s="1"/>
  <c r="E688" i="32" s="1"/>
  <c r="E689" i="32" s="1"/>
  <c r="E690" i="32" s="1"/>
  <c r="E691" i="32" s="1"/>
  <c r="E692" i="32" s="1"/>
  <c r="E693" i="32" s="1"/>
  <c r="E694" i="32" s="1"/>
  <c r="E695" i="32" s="1"/>
  <c r="E696" i="32" s="1"/>
  <c r="E697" i="32" s="1"/>
  <c r="E698" i="32" s="1"/>
  <c r="E699" i="32" s="1"/>
  <c r="E700" i="32" s="1"/>
  <c r="E701" i="32" s="1"/>
  <c r="E702" i="32" s="1"/>
  <c r="E703" i="32" s="1"/>
  <c r="E704" i="32" s="1"/>
  <c r="E705" i="32" s="1"/>
  <c r="E706" i="32" s="1"/>
  <c r="E707" i="32" s="1"/>
  <c r="E708" i="32" s="1"/>
  <c r="E709" i="32" s="1"/>
  <c r="E710" i="32" s="1"/>
  <c r="E711" i="32" s="1"/>
  <c r="E712" i="32" s="1"/>
  <c r="E713" i="32" s="1"/>
  <c r="E714" i="32" s="1"/>
  <c r="E715" i="32" s="1"/>
  <c r="E716" i="32" s="1"/>
  <c r="E717" i="32" s="1"/>
  <c r="E718" i="32" s="1"/>
  <c r="E719" i="32" s="1"/>
  <c r="E720" i="32" s="1"/>
  <c r="E721" i="32" s="1"/>
  <c r="E722" i="32" s="1"/>
  <c r="E723" i="32" s="1"/>
  <c r="E724" i="32" s="1"/>
  <c r="E725" i="32" s="1"/>
  <c r="E726" i="32" s="1"/>
  <c r="E727" i="32" s="1"/>
  <c r="E728" i="32" s="1"/>
  <c r="E729" i="32" s="1"/>
  <c r="E730" i="32" s="1"/>
  <c r="E731" i="32" s="1"/>
  <c r="E732" i="32" s="1"/>
  <c r="E733" i="32" s="1"/>
  <c r="E734" i="32" s="1"/>
  <c r="E735" i="32" s="1"/>
  <c r="E736" i="32" s="1"/>
  <c r="E737" i="32" s="1"/>
  <c r="E738" i="32" s="1"/>
  <c r="E739" i="32" s="1"/>
  <c r="E740" i="32" s="1"/>
  <c r="E741" i="32" s="1"/>
  <c r="E742" i="32" s="1"/>
  <c r="E743" i="32" s="1"/>
  <c r="E744" i="32" s="1"/>
  <c r="E745" i="32" s="1"/>
  <c r="E746" i="32" s="1"/>
  <c r="E747" i="32" s="1"/>
  <c r="E748" i="32" s="1"/>
  <c r="E749" i="32" s="1"/>
  <c r="E750" i="32" s="1"/>
  <c r="E751" i="32" s="1"/>
  <c r="E752" i="32" s="1"/>
  <c r="E753" i="32" s="1"/>
  <c r="E754" i="32" s="1"/>
  <c r="E755" i="32" s="1"/>
  <c r="E756" i="32" s="1"/>
  <c r="E757" i="32" s="1"/>
  <c r="E758" i="32" s="1"/>
  <c r="E759" i="32" s="1"/>
  <c r="E760" i="32" s="1"/>
  <c r="E761" i="32" s="1"/>
  <c r="E762" i="32" s="1"/>
  <c r="E763" i="32" s="1"/>
  <c r="E764" i="32" s="1"/>
  <c r="E765" i="32" s="1"/>
  <c r="E766" i="32" s="1"/>
  <c r="E767" i="32" s="1"/>
  <c r="E768" i="32" s="1"/>
  <c r="E769" i="32" s="1"/>
  <c r="E770" i="32" s="1"/>
  <c r="E771" i="32" s="1"/>
  <c r="E772" i="32" s="1"/>
  <c r="E773" i="32" s="1"/>
  <c r="E774" i="32" s="1"/>
  <c r="E775" i="32" s="1"/>
  <c r="E776" i="32" s="1"/>
  <c r="E777" i="32" s="1"/>
  <c r="E778" i="32" s="1"/>
  <c r="K59" i="32"/>
  <c r="K60" i="32" s="1"/>
  <c r="K61" i="32" s="1"/>
  <c r="K62" i="32" s="1"/>
  <c r="H60" i="32"/>
  <c r="H61" i="32" s="1"/>
  <c r="H62" i="32" s="1"/>
  <c r="H63" i="32" s="1"/>
  <c r="H64" i="32" s="1"/>
  <c r="H65" i="32" s="1"/>
  <c r="H66" i="32" s="1"/>
  <c r="H67" i="32" s="1"/>
  <c r="H68" i="32" s="1"/>
  <c r="H69" i="32" s="1"/>
  <c r="H70" i="32" s="1"/>
  <c r="H71" i="32" s="1"/>
  <c r="H72" i="32" s="1"/>
  <c r="H73" i="32" s="1"/>
  <c r="H74" i="32" s="1"/>
  <c r="H75" i="32" s="1"/>
  <c r="H76" i="32" s="1"/>
  <c r="H77" i="32" s="1"/>
  <c r="H78" i="32" s="1"/>
  <c r="H79" i="32" s="1"/>
  <c r="H80" i="32" s="1"/>
  <c r="H81" i="32" s="1"/>
  <c r="H82" i="32" s="1"/>
  <c r="H83" i="32" s="1"/>
  <c r="H84" i="32" s="1"/>
  <c r="H85" i="32" s="1"/>
  <c r="H86" i="32" s="1"/>
  <c r="H87" i="32" s="1"/>
  <c r="H88" i="32" s="1"/>
  <c r="H89" i="32" s="1"/>
  <c r="H90" i="32" s="1"/>
  <c r="H91" i="32" s="1"/>
  <c r="H92" i="32" s="1"/>
  <c r="H93" i="32" s="1"/>
  <c r="H94" i="32" s="1"/>
  <c r="H95" i="32" s="1"/>
  <c r="H96" i="32" s="1"/>
  <c r="H97" i="32" s="1"/>
  <c r="H98" i="32" s="1"/>
  <c r="H99" i="32" s="1"/>
  <c r="H100" i="32" s="1"/>
  <c r="H101" i="32" s="1"/>
  <c r="H102" i="32" s="1"/>
  <c r="H103" i="32" s="1"/>
  <c r="H104" i="32" s="1"/>
  <c r="H105" i="32" s="1"/>
  <c r="H106" i="32" s="1"/>
  <c r="H107" i="32" s="1"/>
  <c r="H108" i="32" s="1"/>
  <c r="H109" i="32" s="1"/>
  <c r="H110" i="32" s="1"/>
  <c r="H111" i="32" s="1"/>
  <c r="H112" i="32" s="1"/>
  <c r="H113" i="32" s="1"/>
  <c r="H114" i="32" s="1"/>
  <c r="H115" i="32" s="1"/>
  <c r="H116" i="32" s="1"/>
  <c r="H117" i="32" s="1"/>
  <c r="H118" i="32" s="1"/>
  <c r="H119" i="32" s="1"/>
  <c r="H120" i="32" s="1"/>
  <c r="H121" i="32" s="1"/>
  <c r="H122" i="32" s="1"/>
  <c r="H123" i="32" s="1"/>
  <c r="H124" i="32" s="1"/>
  <c r="H125" i="32" s="1"/>
  <c r="H126" i="32" s="1"/>
  <c r="H127" i="32" s="1"/>
  <c r="H128" i="32" s="1"/>
  <c r="H129" i="32" s="1"/>
  <c r="H130" i="32" s="1"/>
  <c r="H131" i="32" s="1"/>
  <c r="H132" i="32" s="1"/>
  <c r="H133" i="32" s="1"/>
  <c r="H134" i="32" s="1"/>
  <c r="H135" i="32" s="1"/>
  <c r="H136" i="32" s="1"/>
  <c r="H137" i="32" s="1"/>
  <c r="H138" i="32" s="1"/>
  <c r="H139" i="32" s="1"/>
  <c r="H140" i="32" s="1"/>
  <c r="H141" i="32" s="1"/>
  <c r="H142" i="32" s="1"/>
  <c r="H143" i="32" s="1"/>
  <c r="H144" i="32" s="1"/>
  <c r="H145" i="32" s="1"/>
  <c r="H146" i="32" s="1"/>
  <c r="H147" i="32" s="1"/>
  <c r="H148" i="32" s="1"/>
  <c r="H149" i="32" s="1"/>
  <c r="H150" i="32" s="1"/>
  <c r="H151" i="32" s="1"/>
  <c r="H152" i="32" s="1"/>
  <c r="H153" i="32" s="1"/>
  <c r="H154" i="32" s="1"/>
  <c r="H155" i="32" s="1"/>
  <c r="H156" i="32" s="1"/>
  <c r="H157" i="32" s="1"/>
  <c r="H158" i="32" s="1"/>
  <c r="H159" i="32" s="1"/>
  <c r="H160" i="32" s="1"/>
  <c r="H161" i="32" s="1"/>
  <c r="H162" i="32" s="1"/>
  <c r="H163" i="32" s="1"/>
  <c r="H164" i="32" s="1"/>
  <c r="H165" i="32" s="1"/>
  <c r="H166" i="32" s="1"/>
  <c r="H167" i="32" s="1"/>
  <c r="H168" i="32" s="1"/>
  <c r="H169" i="32" s="1"/>
  <c r="H170" i="32" s="1"/>
  <c r="H171" i="32" s="1"/>
  <c r="H172" i="32" s="1"/>
  <c r="H173" i="32" s="1"/>
  <c r="H174" i="32" s="1"/>
  <c r="H175" i="32" s="1"/>
  <c r="H176" i="32" s="1"/>
  <c r="H177" i="32" s="1"/>
  <c r="H178" i="32" s="1"/>
  <c r="H179" i="32" s="1"/>
  <c r="H180" i="32" s="1"/>
  <c r="H181" i="32" s="1"/>
  <c r="H182" i="32" s="1"/>
  <c r="H183" i="32" s="1"/>
  <c r="H184" i="32" s="1"/>
  <c r="H185" i="32" s="1"/>
  <c r="H186" i="32" s="1"/>
  <c r="H187" i="32" s="1"/>
  <c r="H188" i="32" s="1"/>
  <c r="H189" i="32" s="1"/>
  <c r="H190" i="32" s="1"/>
  <c r="H191" i="32" s="1"/>
  <c r="H192" i="32" s="1"/>
  <c r="H193" i="32" s="1"/>
  <c r="H194" i="32" s="1"/>
  <c r="H195" i="32" s="1"/>
  <c r="H196" i="32" s="1"/>
  <c r="H197" i="32" s="1"/>
  <c r="H198" i="32" s="1"/>
  <c r="H199" i="32" s="1"/>
  <c r="H200" i="32" s="1"/>
  <c r="H201" i="32" s="1"/>
  <c r="H202" i="32" s="1"/>
  <c r="H203" i="32" s="1"/>
  <c r="H204" i="32" s="1"/>
  <c r="H205" i="32" s="1"/>
  <c r="H206" i="32" s="1"/>
  <c r="H207" i="32" s="1"/>
  <c r="H208" i="32" s="1"/>
  <c r="H209" i="32" s="1"/>
  <c r="H210" i="32" s="1"/>
  <c r="H211" i="32" s="1"/>
  <c r="H212" i="32" s="1"/>
  <c r="H213" i="32" s="1"/>
  <c r="H214" i="32" s="1"/>
  <c r="H215" i="32" s="1"/>
  <c r="H216" i="32" s="1"/>
  <c r="H217" i="32" s="1"/>
  <c r="H218" i="32" s="1"/>
  <c r="H219" i="32" s="1"/>
  <c r="H220" i="32" s="1"/>
  <c r="H221" i="32" s="1"/>
  <c r="H222" i="32" s="1"/>
  <c r="H223" i="32" s="1"/>
  <c r="H224" i="32" s="1"/>
  <c r="H225" i="32" s="1"/>
  <c r="H226" i="32" s="1"/>
  <c r="H227" i="32" s="1"/>
  <c r="H228" i="32" s="1"/>
  <c r="H229" i="32" s="1"/>
  <c r="H230" i="32" s="1"/>
  <c r="H231" i="32" s="1"/>
  <c r="H232" i="32" s="1"/>
  <c r="H233" i="32" s="1"/>
  <c r="H234" i="32" s="1"/>
  <c r="H235" i="32" s="1"/>
  <c r="H236" i="32" s="1"/>
  <c r="H237" i="32" s="1"/>
  <c r="H238" i="32" s="1"/>
  <c r="H239" i="32" s="1"/>
  <c r="H240" i="32" s="1"/>
  <c r="H241" i="32" s="1"/>
  <c r="H242" i="32" s="1"/>
  <c r="H243" i="32" s="1"/>
  <c r="H244" i="32" s="1"/>
  <c r="H245" i="32" s="1"/>
  <c r="H246" i="32" s="1"/>
  <c r="H247" i="32" s="1"/>
  <c r="H248" i="32" s="1"/>
  <c r="H249" i="32" s="1"/>
  <c r="H250" i="32" s="1"/>
  <c r="H251" i="32" s="1"/>
  <c r="H252" i="32" s="1"/>
  <c r="H253" i="32" s="1"/>
  <c r="H254" i="32" s="1"/>
  <c r="H255" i="32" s="1"/>
  <c r="H256" i="32" s="1"/>
  <c r="H257" i="32" s="1"/>
  <c r="H258" i="32" s="1"/>
  <c r="H259" i="32" s="1"/>
  <c r="H260" i="32" s="1"/>
  <c r="H261" i="32" s="1"/>
  <c r="H262" i="32" s="1"/>
  <c r="H263" i="32" s="1"/>
  <c r="H264" i="32" s="1"/>
  <c r="H265" i="32" s="1"/>
  <c r="H266" i="32" s="1"/>
  <c r="H267" i="32" s="1"/>
  <c r="H268" i="32" s="1"/>
  <c r="H269" i="32" s="1"/>
  <c r="H270" i="32" s="1"/>
  <c r="H271" i="32" s="1"/>
  <c r="H272" i="32" s="1"/>
  <c r="H273" i="32" s="1"/>
  <c r="H274" i="32" s="1"/>
  <c r="H275" i="32" s="1"/>
  <c r="H276" i="32" s="1"/>
  <c r="H277" i="32" s="1"/>
  <c r="H278" i="32" s="1"/>
  <c r="H279" i="32" s="1"/>
  <c r="H280" i="32" s="1"/>
  <c r="H281" i="32" s="1"/>
  <c r="H282" i="32" s="1"/>
  <c r="H283" i="32" s="1"/>
  <c r="H284" i="32" s="1"/>
  <c r="H285" i="32" s="1"/>
  <c r="H286" i="32" s="1"/>
  <c r="H287" i="32" s="1"/>
  <c r="H288" i="32" s="1"/>
  <c r="H289" i="32" s="1"/>
  <c r="H290" i="32" s="1"/>
  <c r="H291" i="32" s="1"/>
  <c r="H292" i="32" s="1"/>
  <c r="H293" i="32" s="1"/>
  <c r="H294" i="32" s="1"/>
  <c r="H295" i="32" s="1"/>
  <c r="H296" i="32" s="1"/>
  <c r="H297" i="32" s="1"/>
  <c r="H298" i="32" s="1"/>
  <c r="H299" i="32" s="1"/>
  <c r="H300" i="32" s="1"/>
  <c r="H301" i="32" s="1"/>
  <c r="H302" i="32" s="1"/>
  <c r="H303" i="32" s="1"/>
  <c r="H304" i="32" s="1"/>
  <c r="H305" i="32" s="1"/>
  <c r="H306" i="32" s="1"/>
  <c r="H307" i="32" s="1"/>
  <c r="H308" i="32" s="1"/>
  <c r="H309" i="32" s="1"/>
  <c r="H310" i="32" s="1"/>
  <c r="H311" i="32" s="1"/>
  <c r="H312" i="32" s="1"/>
  <c r="H313" i="32" s="1"/>
  <c r="H314" i="32" s="1"/>
  <c r="H315" i="32" s="1"/>
  <c r="H316" i="32" s="1"/>
  <c r="H317" i="32" s="1"/>
  <c r="H318" i="32" s="1"/>
  <c r="H319" i="32" s="1"/>
  <c r="H320" i="32" s="1"/>
  <c r="H321" i="32" s="1"/>
  <c r="H322" i="32" s="1"/>
  <c r="H323" i="32" s="1"/>
  <c r="H324" i="32" s="1"/>
  <c r="H325" i="32" s="1"/>
  <c r="H326" i="32" s="1"/>
  <c r="H327" i="32" s="1"/>
  <c r="H328" i="32" s="1"/>
  <c r="H329" i="32" s="1"/>
  <c r="H330" i="32" s="1"/>
  <c r="H331" i="32" s="1"/>
  <c r="H332" i="32" s="1"/>
  <c r="H333" i="32" s="1"/>
  <c r="H334" i="32" s="1"/>
  <c r="H335" i="32" s="1"/>
  <c r="H336" i="32" s="1"/>
  <c r="H337" i="32" s="1"/>
  <c r="H338" i="32" s="1"/>
  <c r="H339" i="32" s="1"/>
  <c r="H340" i="32" s="1"/>
  <c r="H341" i="32" s="1"/>
  <c r="H342" i="32" s="1"/>
  <c r="H343" i="32" s="1"/>
  <c r="H344" i="32" s="1"/>
  <c r="H345" i="32" s="1"/>
  <c r="H346" i="32" s="1"/>
  <c r="H347" i="32" s="1"/>
  <c r="H348" i="32" s="1"/>
  <c r="H349" i="32" s="1"/>
  <c r="H350" i="32" s="1"/>
  <c r="H351" i="32" s="1"/>
  <c r="H352" i="32" s="1"/>
  <c r="H353" i="32" s="1"/>
  <c r="H354" i="32" s="1"/>
  <c r="H355" i="32" s="1"/>
  <c r="H356" i="32" s="1"/>
  <c r="H357" i="32" s="1"/>
  <c r="H358" i="32" s="1"/>
  <c r="H359" i="32" s="1"/>
  <c r="H360" i="32" s="1"/>
  <c r="H361" i="32" s="1"/>
  <c r="H362" i="32" s="1"/>
  <c r="H363" i="32" s="1"/>
  <c r="H364" i="32" s="1"/>
  <c r="H365" i="32" s="1"/>
  <c r="H366" i="32" s="1"/>
  <c r="H367" i="32" s="1"/>
  <c r="H368" i="32" s="1"/>
  <c r="H369" i="32" s="1"/>
  <c r="H370" i="32" s="1"/>
  <c r="H371" i="32" s="1"/>
  <c r="H372" i="32" s="1"/>
  <c r="H373" i="32" s="1"/>
  <c r="H374" i="32" s="1"/>
  <c r="H375" i="32" s="1"/>
  <c r="H376" i="32" s="1"/>
  <c r="H377" i="32" s="1"/>
  <c r="H378" i="32" s="1"/>
  <c r="H379" i="32" s="1"/>
  <c r="H380" i="32" s="1"/>
  <c r="H381" i="32" s="1"/>
  <c r="H382" i="32" s="1"/>
  <c r="H383" i="32" s="1"/>
  <c r="H384" i="32" s="1"/>
  <c r="H385" i="32" s="1"/>
  <c r="H386" i="32" s="1"/>
  <c r="H387" i="32" s="1"/>
  <c r="H388" i="32" s="1"/>
  <c r="H389" i="32" s="1"/>
  <c r="H390" i="32" s="1"/>
  <c r="H391" i="32" s="1"/>
  <c r="H392" i="32" s="1"/>
  <c r="H393" i="32" s="1"/>
  <c r="H394" i="32" s="1"/>
  <c r="H395" i="32" s="1"/>
  <c r="H396" i="32" s="1"/>
  <c r="H397" i="32" s="1"/>
  <c r="H398" i="32" s="1"/>
  <c r="H399" i="32" s="1"/>
  <c r="H400" i="32" s="1"/>
  <c r="H401" i="32" s="1"/>
  <c r="H402" i="32" s="1"/>
  <c r="H403" i="32" s="1"/>
  <c r="H404" i="32" s="1"/>
  <c r="H405" i="32" s="1"/>
  <c r="H406" i="32" s="1"/>
  <c r="H407" i="32" s="1"/>
  <c r="H408" i="32" s="1"/>
  <c r="H409" i="32" s="1"/>
  <c r="H410" i="32" s="1"/>
  <c r="H411" i="32" s="1"/>
  <c r="H412" i="32" s="1"/>
  <c r="H413" i="32" s="1"/>
  <c r="H414" i="32" s="1"/>
  <c r="H415" i="32" s="1"/>
  <c r="H416" i="32" s="1"/>
  <c r="H417" i="32" s="1"/>
  <c r="H418" i="32" s="1"/>
  <c r="H419" i="32" s="1"/>
  <c r="H420" i="32" s="1"/>
  <c r="H421" i="32" s="1"/>
  <c r="H422" i="32" s="1"/>
  <c r="H423" i="32" s="1"/>
  <c r="H424" i="32" s="1"/>
  <c r="H425" i="32" s="1"/>
  <c r="H426" i="32" s="1"/>
  <c r="H427" i="32" s="1"/>
  <c r="H428" i="32" s="1"/>
  <c r="H429" i="32" s="1"/>
  <c r="H430" i="32" s="1"/>
  <c r="H431" i="32" s="1"/>
  <c r="H432" i="32" s="1"/>
  <c r="H433" i="32" s="1"/>
  <c r="H434" i="32" s="1"/>
  <c r="H435" i="32" s="1"/>
  <c r="H436" i="32" s="1"/>
  <c r="H437" i="32" s="1"/>
  <c r="H438" i="32" s="1"/>
  <c r="H439" i="32" s="1"/>
  <c r="H440" i="32" s="1"/>
  <c r="H441" i="32" s="1"/>
  <c r="H442" i="32" s="1"/>
  <c r="H443" i="32" s="1"/>
  <c r="H444" i="32" s="1"/>
  <c r="H445" i="32" s="1"/>
  <c r="H446" i="32" s="1"/>
  <c r="H447" i="32" s="1"/>
  <c r="H448" i="32" s="1"/>
  <c r="H449" i="32" s="1"/>
  <c r="H450" i="32" s="1"/>
  <c r="H451" i="32" s="1"/>
  <c r="H452" i="32" s="1"/>
  <c r="H453" i="32" s="1"/>
  <c r="H454" i="32" s="1"/>
  <c r="H455" i="32" s="1"/>
  <c r="H456" i="32" s="1"/>
  <c r="H457" i="32" s="1"/>
  <c r="H458" i="32" s="1"/>
  <c r="H459" i="32" s="1"/>
  <c r="H460" i="32" s="1"/>
  <c r="H461" i="32" s="1"/>
  <c r="H462" i="32" s="1"/>
  <c r="H463" i="32" s="1"/>
  <c r="H464" i="32" s="1"/>
  <c r="H465" i="32" s="1"/>
  <c r="H466" i="32" s="1"/>
  <c r="H467" i="32" s="1"/>
  <c r="H468" i="32" s="1"/>
  <c r="H469" i="32" s="1"/>
  <c r="H470" i="32" s="1"/>
  <c r="H471" i="32" s="1"/>
  <c r="H472" i="32" s="1"/>
  <c r="H473" i="32" s="1"/>
  <c r="H474" i="32" s="1"/>
  <c r="H475" i="32" s="1"/>
  <c r="H476" i="32" s="1"/>
  <c r="H477" i="32" s="1"/>
  <c r="H478" i="32" s="1"/>
  <c r="H479" i="32" s="1"/>
  <c r="H480" i="32" s="1"/>
  <c r="H481" i="32" s="1"/>
  <c r="H482" i="32" s="1"/>
  <c r="H483" i="32" s="1"/>
  <c r="H484" i="32" s="1"/>
  <c r="H485" i="32" s="1"/>
  <c r="H486" i="32" s="1"/>
  <c r="H487" i="32" s="1"/>
  <c r="H488" i="32" s="1"/>
  <c r="H489" i="32" s="1"/>
  <c r="H490" i="32" s="1"/>
  <c r="H491" i="32" s="1"/>
  <c r="H492" i="32" s="1"/>
  <c r="H493" i="32" s="1"/>
  <c r="H494" i="32" s="1"/>
  <c r="H495" i="32" s="1"/>
  <c r="H496" i="32" s="1"/>
  <c r="H497" i="32" s="1"/>
  <c r="H498" i="32" s="1"/>
  <c r="H499" i="32" s="1"/>
  <c r="H500" i="32" s="1"/>
  <c r="H501" i="32" s="1"/>
  <c r="H502" i="32" s="1"/>
  <c r="H503" i="32" s="1"/>
  <c r="H504" i="32" s="1"/>
  <c r="H505" i="32" s="1"/>
  <c r="H506" i="32" s="1"/>
  <c r="H507" i="32" s="1"/>
  <c r="H508" i="32" s="1"/>
  <c r="H509" i="32" s="1"/>
  <c r="H510" i="32" s="1"/>
  <c r="H511" i="32" s="1"/>
  <c r="H512" i="32" s="1"/>
  <c r="H513" i="32" s="1"/>
  <c r="H514" i="32" s="1"/>
  <c r="H515" i="32" s="1"/>
  <c r="H516" i="32" s="1"/>
  <c r="H517" i="32" s="1"/>
  <c r="H518" i="32" s="1"/>
  <c r="H519" i="32" s="1"/>
  <c r="H520" i="32" s="1"/>
  <c r="H521" i="32" s="1"/>
  <c r="H522" i="32" s="1"/>
  <c r="H523" i="32" s="1"/>
  <c r="H524" i="32" s="1"/>
  <c r="H525" i="32" s="1"/>
  <c r="H526" i="32" s="1"/>
  <c r="H527" i="32" s="1"/>
  <c r="H528" i="32" s="1"/>
  <c r="H529" i="32" s="1"/>
  <c r="H530" i="32" s="1"/>
  <c r="H531" i="32" s="1"/>
  <c r="H532" i="32" s="1"/>
  <c r="H533" i="32" s="1"/>
  <c r="H534" i="32" s="1"/>
  <c r="H535" i="32" s="1"/>
  <c r="H536" i="32" s="1"/>
  <c r="H537" i="32" s="1"/>
  <c r="H538" i="32" s="1"/>
  <c r="H539" i="32" s="1"/>
  <c r="H540" i="32" s="1"/>
  <c r="H541" i="32" s="1"/>
  <c r="H542" i="32" s="1"/>
  <c r="H543" i="32" s="1"/>
  <c r="H544" i="32" s="1"/>
  <c r="H545" i="32" s="1"/>
  <c r="H546" i="32" s="1"/>
  <c r="H547" i="32" s="1"/>
  <c r="H548" i="32" s="1"/>
  <c r="H549" i="32" s="1"/>
  <c r="H550" i="32" s="1"/>
  <c r="H551" i="32" s="1"/>
  <c r="H552" i="32" s="1"/>
  <c r="H553" i="32" s="1"/>
  <c r="H554" i="32" s="1"/>
  <c r="H555" i="32" s="1"/>
  <c r="H556" i="32" s="1"/>
  <c r="H557" i="32" s="1"/>
  <c r="H558" i="32" s="1"/>
  <c r="H559" i="32" s="1"/>
  <c r="H560" i="32" s="1"/>
  <c r="H561" i="32" s="1"/>
  <c r="H562" i="32" s="1"/>
  <c r="H563" i="32" s="1"/>
  <c r="H564" i="32" s="1"/>
  <c r="H565" i="32" s="1"/>
  <c r="H566" i="32" s="1"/>
  <c r="H567" i="32" s="1"/>
  <c r="H568" i="32" s="1"/>
  <c r="H569" i="32" s="1"/>
  <c r="H570" i="32" s="1"/>
  <c r="H571" i="32" s="1"/>
  <c r="H572" i="32" s="1"/>
  <c r="H573" i="32" s="1"/>
  <c r="H574" i="32" s="1"/>
  <c r="H575" i="32" s="1"/>
  <c r="H576" i="32" s="1"/>
  <c r="H577" i="32" s="1"/>
  <c r="H578" i="32" s="1"/>
  <c r="H579" i="32" s="1"/>
  <c r="H580" i="32" s="1"/>
  <c r="H581" i="32" s="1"/>
  <c r="H582" i="32" s="1"/>
  <c r="H583" i="32" s="1"/>
  <c r="H584" i="32" s="1"/>
  <c r="H585" i="32" s="1"/>
  <c r="H586" i="32" s="1"/>
  <c r="H587" i="32" s="1"/>
  <c r="H588" i="32" s="1"/>
  <c r="H589" i="32" s="1"/>
  <c r="H590" i="32" s="1"/>
  <c r="H591" i="32" s="1"/>
  <c r="H592" i="32" s="1"/>
  <c r="H593" i="32" s="1"/>
  <c r="H594" i="32" s="1"/>
  <c r="H595" i="32" s="1"/>
  <c r="H596" i="32" s="1"/>
  <c r="H597" i="32" s="1"/>
  <c r="H598" i="32" s="1"/>
  <c r="H599" i="32" s="1"/>
  <c r="H600" i="32" s="1"/>
  <c r="H601" i="32" s="1"/>
  <c r="H602" i="32" s="1"/>
  <c r="H603" i="32" s="1"/>
  <c r="H604" i="32" s="1"/>
  <c r="H605" i="32" s="1"/>
  <c r="H606" i="32" s="1"/>
  <c r="H607" i="32" s="1"/>
  <c r="H608" i="32" s="1"/>
  <c r="H609" i="32" s="1"/>
  <c r="H610" i="32" s="1"/>
  <c r="H611" i="32" s="1"/>
  <c r="H612" i="32" s="1"/>
  <c r="H613" i="32" s="1"/>
  <c r="H614" i="32" s="1"/>
  <c r="H615" i="32" s="1"/>
  <c r="H616" i="32" s="1"/>
  <c r="H617" i="32" s="1"/>
  <c r="H618" i="32" s="1"/>
  <c r="H619" i="32" s="1"/>
  <c r="H620" i="32" s="1"/>
  <c r="H621" i="32" s="1"/>
  <c r="H622" i="32" s="1"/>
  <c r="H623" i="32" s="1"/>
  <c r="H624" i="32" s="1"/>
  <c r="H625" i="32" s="1"/>
  <c r="H626" i="32" s="1"/>
  <c r="H627" i="32" s="1"/>
  <c r="H628" i="32" s="1"/>
  <c r="H629" i="32" s="1"/>
  <c r="H630" i="32" s="1"/>
  <c r="H631" i="32" s="1"/>
  <c r="H632" i="32" s="1"/>
  <c r="H633" i="32" s="1"/>
  <c r="H634" i="32" s="1"/>
  <c r="H635" i="32" s="1"/>
  <c r="H636" i="32" s="1"/>
  <c r="H637" i="32" s="1"/>
  <c r="H638" i="32" s="1"/>
  <c r="H639" i="32" s="1"/>
  <c r="H640" i="32" s="1"/>
  <c r="H641" i="32" s="1"/>
  <c r="H642" i="32" s="1"/>
  <c r="H643" i="32" s="1"/>
  <c r="H644" i="32" s="1"/>
  <c r="H645" i="32" s="1"/>
  <c r="H646" i="32" s="1"/>
  <c r="H647" i="32" s="1"/>
  <c r="H648" i="32" s="1"/>
  <c r="H649" i="32" s="1"/>
  <c r="H650" i="32" s="1"/>
  <c r="H651" i="32" s="1"/>
  <c r="H652" i="32" s="1"/>
  <c r="H653" i="32" s="1"/>
  <c r="H654" i="32" s="1"/>
  <c r="H655" i="32" s="1"/>
  <c r="H656" i="32" s="1"/>
  <c r="H657" i="32" s="1"/>
  <c r="H658" i="32" s="1"/>
  <c r="H659" i="32" s="1"/>
  <c r="H660" i="32" s="1"/>
  <c r="H661" i="32" s="1"/>
  <c r="H662" i="32" s="1"/>
  <c r="H663" i="32" s="1"/>
  <c r="H664" i="32" s="1"/>
  <c r="H665" i="32" s="1"/>
  <c r="H666" i="32" s="1"/>
  <c r="H667" i="32" s="1"/>
  <c r="H668" i="32" s="1"/>
  <c r="H669" i="32" s="1"/>
  <c r="H670" i="32" s="1"/>
  <c r="H671" i="32" s="1"/>
  <c r="H672" i="32" s="1"/>
  <c r="H673" i="32" s="1"/>
  <c r="H674" i="32" s="1"/>
  <c r="H675" i="32" s="1"/>
  <c r="H676" i="32" s="1"/>
  <c r="H677" i="32" s="1"/>
  <c r="H678" i="32" s="1"/>
  <c r="H679" i="32" s="1"/>
  <c r="H680" i="32" s="1"/>
  <c r="H681" i="32" s="1"/>
  <c r="H682" i="32" s="1"/>
  <c r="H683" i="32" s="1"/>
  <c r="H684" i="32" s="1"/>
  <c r="H685" i="32" s="1"/>
  <c r="H686" i="32" s="1"/>
  <c r="H687" i="32" s="1"/>
  <c r="H688" i="32" s="1"/>
  <c r="H689" i="32" s="1"/>
  <c r="H690" i="32" s="1"/>
  <c r="H691" i="32" s="1"/>
  <c r="H692" i="32" s="1"/>
  <c r="H693" i="32" s="1"/>
  <c r="H694" i="32" s="1"/>
  <c r="H695" i="32" s="1"/>
  <c r="H696" i="32" s="1"/>
  <c r="H697" i="32" s="1"/>
  <c r="H698" i="32" s="1"/>
  <c r="H699" i="32" s="1"/>
  <c r="H700" i="32" s="1"/>
  <c r="H701" i="32" s="1"/>
  <c r="H702" i="32" s="1"/>
  <c r="H703" i="32" s="1"/>
  <c r="H704" i="32" s="1"/>
  <c r="H705" i="32" s="1"/>
  <c r="H706" i="32" s="1"/>
  <c r="H707" i="32" s="1"/>
  <c r="H708" i="32" s="1"/>
  <c r="H709" i="32" s="1"/>
  <c r="H710" i="32" s="1"/>
  <c r="H711" i="32" s="1"/>
  <c r="H712" i="32" s="1"/>
  <c r="H713" i="32" s="1"/>
  <c r="H714" i="32" s="1"/>
  <c r="H715" i="32" s="1"/>
  <c r="H716" i="32" s="1"/>
  <c r="H717" i="32" s="1"/>
  <c r="H718" i="32" s="1"/>
  <c r="H719" i="32" s="1"/>
  <c r="H720" i="32" s="1"/>
  <c r="H721" i="32" s="1"/>
  <c r="H722" i="32" s="1"/>
  <c r="H723" i="32" s="1"/>
  <c r="H724" i="32" s="1"/>
  <c r="H725" i="32" s="1"/>
  <c r="H726" i="32" s="1"/>
  <c r="H727" i="32" s="1"/>
  <c r="H728" i="32" s="1"/>
  <c r="H729" i="32" s="1"/>
  <c r="H730" i="32" s="1"/>
  <c r="H731" i="32" s="1"/>
  <c r="H732" i="32" s="1"/>
  <c r="H733" i="32" s="1"/>
  <c r="H734" i="32" s="1"/>
  <c r="H735" i="32" s="1"/>
  <c r="H736" i="32" s="1"/>
  <c r="H737" i="32" s="1"/>
  <c r="H738" i="32" s="1"/>
  <c r="H739" i="32" s="1"/>
  <c r="H740" i="32" s="1"/>
  <c r="H741" i="32" s="1"/>
  <c r="H742" i="32" s="1"/>
  <c r="H743" i="32" s="1"/>
  <c r="H744" i="32" s="1"/>
  <c r="H745" i="32" s="1"/>
  <c r="H746" i="32" s="1"/>
  <c r="H747" i="32" s="1"/>
  <c r="H748" i="32" s="1"/>
  <c r="H749" i="32" s="1"/>
  <c r="H750" i="32" s="1"/>
  <c r="H751" i="32" s="1"/>
  <c r="H752" i="32" s="1"/>
  <c r="H753" i="32" s="1"/>
  <c r="H754" i="32" s="1"/>
  <c r="H755" i="32" s="1"/>
  <c r="H756" i="32" s="1"/>
  <c r="H757" i="32" s="1"/>
  <c r="H758" i="32" s="1"/>
  <c r="H759" i="32" s="1"/>
  <c r="H760" i="32" s="1"/>
  <c r="H761" i="32" s="1"/>
  <c r="H762" i="32" s="1"/>
  <c r="H763" i="32" s="1"/>
  <c r="H764" i="32" s="1"/>
  <c r="H765" i="32" s="1"/>
  <c r="H766" i="32" s="1"/>
  <c r="H767" i="32" s="1"/>
  <c r="H768" i="32" s="1"/>
  <c r="H769" i="32" s="1"/>
  <c r="H770" i="32" s="1"/>
  <c r="H771" i="32" s="1"/>
  <c r="H772" i="32" s="1"/>
  <c r="H773" i="32" s="1"/>
  <c r="H774" i="32" s="1"/>
  <c r="H775" i="32" s="1"/>
  <c r="H776" i="32" s="1"/>
  <c r="H777" i="32" s="1"/>
  <c r="H778" i="32" s="1"/>
  <c r="L59" i="32"/>
  <c r="C29" i="31"/>
  <c r="D40" i="30" s="1"/>
  <c r="D36" i="31"/>
  <c r="D34" i="31"/>
  <c r="D35" i="31"/>
  <c r="D82" i="30"/>
  <c r="D83" i="30" s="1"/>
  <c r="D84" i="30" s="1"/>
  <c r="D85" i="30" s="1"/>
  <c r="D86" i="30" s="1"/>
  <c r="D87" i="30" s="1"/>
  <c r="D88" i="30" s="1"/>
  <c r="D89" i="30" s="1"/>
  <c r="D90" i="30" s="1"/>
  <c r="D91" i="30" s="1"/>
  <c r="D92" i="30" s="1"/>
  <c r="D93" i="30" s="1"/>
  <c r="D94" i="30" s="1"/>
  <c r="D95" i="30" s="1"/>
  <c r="D96" i="30" s="1"/>
  <c r="D97" i="30" s="1"/>
  <c r="D98" i="30" s="1"/>
  <c r="D99" i="30" s="1"/>
  <c r="D100" i="30" s="1"/>
  <c r="D101" i="30" s="1"/>
  <c r="D102" i="30" s="1"/>
  <c r="D103" i="30" s="1"/>
  <c r="D104" i="30" s="1"/>
  <c r="D105" i="30" s="1"/>
  <c r="D106" i="30" s="1"/>
  <c r="D107" i="30" s="1"/>
  <c r="D108" i="30" s="1"/>
  <c r="D109" i="30" s="1"/>
  <c r="D110" i="30" s="1"/>
  <c r="D111" i="30" s="1"/>
  <c r="D112" i="30" s="1"/>
  <c r="D113" i="30" s="1"/>
  <c r="D114" i="30" s="1"/>
  <c r="D115" i="30" s="1"/>
  <c r="D116" i="30" s="1"/>
  <c r="D117" i="30" s="1"/>
  <c r="D118" i="30" s="1"/>
  <c r="D119" i="30" s="1"/>
  <c r="D120" i="30" s="1"/>
  <c r="D121" i="30" s="1"/>
  <c r="D122" i="30" s="1"/>
  <c r="D123" i="30" s="1"/>
  <c r="D124" i="30" s="1"/>
  <c r="D125" i="30" s="1"/>
  <c r="D126" i="30" s="1"/>
  <c r="D127" i="30" s="1"/>
  <c r="D128" i="30" s="1"/>
  <c r="D129" i="30" s="1"/>
  <c r="D130" i="30" s="1"/>
  <c r="D131" i="30" s="1"/>
  <c r="D132" i="30" s="1"/>
  <c r="D133" i="30" s="1"/>
  <c r="D134" i="30" s="1"/>
  <c r="D135" i="30" s="1"/>
  <c r="D136" i="30" s="1"/>
  <c r="D137" i="30" s="1"/>
  <c r="D138" i="30" s="1"/>
  <c r="D139" i="30" s="1"/>
  <c r="D140" i="30" s="1"/>
  <c r="D141" i="30" s="1"/>
  <c r="D142" i="30" s="1"/>
  <c r="D143" i="30" s="1"/>
  <c r="D144" i="30" s="1"/>
  <c r="D145" i="30" s="1"/>
  <c r="D146" i="30" s="1"/>
  <c r="D147" i="30" s="1"/>
  <c r="D148" i="30" s="1"/>
  <c r="D149" i="30" s="1"/>
  <c r="D150" i="30" s="1"/>
  <c r="D151" i="30" s="1"/>
  <c r="D152" i="30" s="1"/>
  <c r="D153" i="30" s="1"/>
  <c r="D154" i="30" s="1"/>
  <c r="D155" i="30" s="1"/>
  <c r="D156" i="30" s="1"/>
  <c r="D157" i="30" s="1"/>
  <c r="D158" i="30" s="1"/>
  <c r="D159" i="30" s="1"/>
  <c r="D160" i="30" s="1"/>
  <c r="D161" i="30" s="1"/>
  <c r="D162" i="30" s="1"/>
  <c r="D163" i="30" s="1"/>
  <c r="D164" i="30" s="1"/>
  <c r="D165" i="30" s="1"/>
  <c r="D166" i="30" s="1"/>
  <c r="D167" i="30" s="1"/>
  <c r="D168" i="30" s="1"/>
  <c r="D169" i="30" s="1"/>
  <c r="D170" i="30" s="1"/>
  <c r="D171" i="30" s="1"/>
  <c r="D172" i="30" s="1"/>
  <c r="D173" i="30" s="1"/>
  <c r="D174" i="30" s="1"/>
  <c r="D175" i="30" s="1"/>
  <c r="D176" i="30" s="1"/>
  <c r="D177" i="30" s="1"/>
  <c r="D178" i="30" s="1"/>
  <c r="D179" i="30" s="1"/>
  <c r="D180" i="30" s="1"/>
  <c r="D181" i="30" s="1"/>
  <c r="D182" i="30" s="1"/>
  <c r="D183" i="30" s="1"/>
  <c r="D184" i="30" s="1"/>
  <c r="D185" i="30" s="1"/>
  <c r="D186" i="30" s="1"/>
  <c r="D187" i="30" s="1"/>
  <c r="D188" i="30" s="1"/>
  <c r="D189" i="30" s="1"/>
  <c r="D190" i="30" s="1"/>
  <c r="D191" i="30" s="1"/>
  <c r="D192" i="30" s="1"/>
  <c r="D193" i="30" s="1"/>
  <c r="D194" i="30" s="1"/>
  <c r="D195" i="30" s="1"/>
  <c r="D196" i="30" s="1"/>
  <c r="D197" i="30" s="1"/>
  <c r="D198" i="30" s="1"/>
  <c r="D199" i="30" s="1"/>
  <c r="D200" i="30" s="1"/>
  <c r="D201" i="30" s="1"/>
  <c r="D202" i="30" s="1"/>
  <c r="D203" i="30" s="1"/>
  <c r="D204" i="30" s="1"/>
  <c r="D205" i="30" s="1"/>
  <c r="D206" i="30" s="1"/>
  <c r="D207" i="30" s="1"/>
  <c r="D208" i="30" s="1"/>
  <c r="D209" i="30" s="1"/>
  <c r="D210" i="30" s="1"/>
  <c r="D211" i="30" s="1"/>
  <c r="D212" i="30" s="1"/>
  <c r="D213" i="30" s="1"/>
  <c r="D214" i="30" s="1"/>
  <c r="D215" i="30" s="1"/>
  <c r="D216" i="30" s="1"/>
  <c r="D217" i="30" s="1"/>
  <c r="D218" i="30" s="1"/>
  <c r="D219" i="30" s="1"/>
  <c r="D220" i="30" s="1"/>
  <c r="D221" i="30" s="1"/>
  <c r="D222" i="30" s="1"/>
  <c r="D223" i="30" s="1"/>
  <c r="D224" i="30" s="1"/>
  <c r="D225" i="30" s="1"/>
  <c r="D226" i="30" s="1"/>
  <c r="D227" i="30" s="1"/>
  <c r="D228" i="30" s="1"/>
  <c r="D229" i="30" s="1"/>
  <c r="D230" i="30" s="1"/>
  <c r="D231" i="30" s="1"/>
  <c r="D232" i="30" s="1"/>
  <c r="D233" i="30" s="1"/>
  <c r="D234" i="30" s="1"/>
  <c r="D235" i="30" s="1"/>
  <c r="D236" i="30" s="1"/>
  <c r="D237" i="30" s="1"/>
  <c r="D238" i="30" s="1"/>
  <c r="D239" i="30" s="1"/>
  <c r="D240" i="30" s="1"/>
  <c r="D241" i="30" s="1"/>
  <c r="D242" i="30" s="1"/>
  <c r="D243" i="30" s="1"/>
  <c r="D244" i="30" s="1"/>
  <c r="D245" i="30" s="1"/>
  <c r="D246" i="30" s="1"/>
  <c r="D247" i="30" s="1"/>
  <c r="D248" i="30" s="1"/>
  <c r="D249" i="30" s="1"/>
  <c r="D250" i="30" s="1"/>
  <c r="D251" i="30" s="1"/>
  <c r="D252" i="30" s="1"/>
  <c r="D253" i="30" s="1"/>
  <c r="D254" i="30" s="1"/>
  <c r="D255" i="30" s="1"/>
  <c r="D256" i="30" s="1"/>
  <c r="D257" i="30" s="1"/>
  <c r="D258" i="30" s="1"/>
  <c r="D259" i="30" s="1"/>
  <c r="D260" i="30" s="1"/>
  <c r="D261" i="30" s="1"/>
  <c r="D262" i="30" s="1"/>
  <c r="D263" i="30" s="1"/>
  <c r="D264" i="30" s="1"/>
  <c r="D265" i="30" s="1"/>
  <c r="D266" i="30" s="1"/>
  <c r="D267" i="30" s="1"/>
  <c r="D268" i="30" s="1"/>
  <c r="D269" i="30" s="1"/>
  <c r="D270" i="30" s="1"/>
  <c r="D271" i="30" s="1"/>
  <c r="D272" i="30" s="1"/>
  <c r="D273" i="30" s="1"/>
  <c r="D274" i="30" s="1"/>
  <c r="D275" i="30" s="1"/>
  <c r="D276" i="30" s="1"/>
  <c r="D277" i="30" s="1"/>
  <c r="D278" i="30" s="1"/>
  <c r="D279" i="30" s="1"/>
  <c r="D280" i="30" s="1"/>
  <c r="D281" i="30" s="1"/>
  <c r="D282" i="30" s="1"/>
  <c r="D283" i="30" s="1"/>
  <c r="D284" i="30" s="1"/>
  <c r="D285" i="30" s="1"/>
  <c r="D286" i="30" s="1"/>
  <c r="D287" i="30" s="1"/>
  <c r="D288" i="30" s="1"/>
  <c r="D289" i="30" s="1"/>
  <c r="D290" i="30" s="1"/>
  <c r="D291" i="30" s="1"/>
  <c r="D292" i="30" s="1"/>
  <c r="D293" i="30" s="1"/>
  <c r="D294" i="30" s="1"/>
  <c r="D295" i="30" s="1"/>
  <c r="D296" i="30" s="1"/>
  <c r="D297" i="30" s="1"/>
  <c r="D298" i="30" s="1"/>
  <c r="D299" i="30" s="1"/>
  <c r="D300" i="30" s="1"/>
  <c r="D301" i="30" s="1"/>
  <c r="D302" i="30" s="1"/>
  <c r="D303" i="30" s="1"/>
  <c r="D304" i="30" s="1"/>
  <c r="D305" i="30" s="1"/>
  <c r="D306" i="30" s="1"/>
  <c r="D307" i="30" s="1"/>
  <c r="D308" i="30" s="1"/>
  <c r="D309" i="30" s="1"/>
  <c r="D310" i="30" s="1"/>
  <c r="D311" i="30" s="1"/>
  <c r="D312" i="30" s="1"/>
  <c r="D313" i="30" s="1"/>
  <c r="D314" i="30" s="1"/>
  <c r="D315" i="30" s="1"/>
  <c r="D316" i="30" s="1"/>
  <c r="D317" i="30" s="1"/>
  <c r="D318" i="30" s="1"/>
  <c r="D319" i="30" s="1"/>
  <c r="D320" i="30" s="1"/>
  <c r="D321" i="30" s="1"/>
  <c r="D322" i="30" s="1"/>
  <c r="D323" i="30" s="1"/>
  <c r="D324" i="30" s="1"/>
  <c r="D325" i="30" s="1"/>
  <c r="D326" i="30" s="1"/>
  <c r="D327" i="30" s="1"/>
  <c r="D328" i="30" s="1"/>
  <c r="D329" i="30" s="1"/>
  <c r="D330" i="30" s="1"/>
  <c r="D331" i="30" s="1"/>
  <c r="D332" i="30" s="1"/>
  <c r="D333" i="30" s="1"/>
  <c r="D334" i="30" s="1"/>
  <c r="D335" i="30" s="1"/>
  <c r="D336" i="30" s="1"/>
  <c r="D337" i="30" s="1"/>
  <c r="D338" i="30" s="1"/>
  <c r="D339" i="30" s="1"/>
  <c r="D340" i="30" s="1"/>
  <c r="D341" i="30" s="1"/>
  <c r="D342" i="30" s="1"/>
  <c r="D343" i="30" s="1"/>
  <c r="D344" i="30" s="1"/>
  <c r="D345" i="30" s="1"/>
  <c r="D346" i="30" s="1"/>
  <c r="D347" i="30" s="1"/>
  <c r="D348" i="30" s="1"/>
  <c r="D349" i="30" s="1"/>
  <c r="D350" i="30" s="1"/>
  <c r="D351" i="30" s="1"/>
  <c r="D352" i="30" s="1"/>
  <c r="D353" i="30" s="1"/>
  <c r="D354" i="30" s="1"/>
  <c r="D355" i="30" s="1"/>
  <c r="D356" i="30" s="1"/>
  <c r="D357" i="30" s="1"/>
  <c r="D358" i="30" s="1"/>
  <c r="D359" i="30" s="1"/>
  <c r="D360" i="30" s="1"/>
  <c r="D361" i="30" s="1"/>
  <c r="D362" i="30" s="1"/>
  <c r="D363" i="30" s="1"/>
  <c r="D364" i="30" s="1"/>
  <c r="D365" i="30" s="1"/>
  <c r="D366" i="30" s="1"/>
  <c r="D367" i="30" s="1"/>
  <c r="D368" i="30" s="1"/>
  <c r="D369" i="30" s="1"/>
  <c r="D370" i="30" s="1"/>
  <c r="D371" i="30" s="1"/>
  <c r="D372" i="30" s="1"/>
  <c r="D373" i="30" s="1"/>
  <c r="D374" i="30" s="1"/>
  <c r="D375" i="30" s="1"/>
  <c r="D376" i="30" s="1"/>
  <c r="D377" i="30" s="1"/>
  <c r="D378" i="30" s="1"/>
  <c r="D379" i="30" s="1"/>
  <c r="D380" i="30" s="1"/>
  <c r="D381" i="30" s="1"/>
  <c r="D382" i="30" s="1"/>
  <c r="D383" i="30" s="1"/>
  <c r="D384" i="30" s="1"/>
  <c r="D385" i="30" s="1"/>
  <c r="D386" i="30" s="1"/>
  <c r="D387" i="30" s="1"/>
  <c r="D388" i="30" s="1"/>
  <c r="D389" i="30" s="1"/>
  <c r="D390" i="30" s="1"/>
  <c r="D391" i="30" s="1"/>
  <c r="D392" i="30" s="1"/>
  <c r="D393" i="30" s="1"/>
  <c r="D394" i="30" s="1"/>
  <c r="D395" i="30" s="1"/>
  <c r="D396" i="30" s="1"/>
  <c r="D397" i="30" s="1"/>
  <c r="D398" i="30" s="1"/>
  <c r="D399" i="30" s="1"/>
  <c r="D400" i="30" s="1"/>
  <c r="D401" i="30" s="1"/>
  <c r="D402" i="30" s="1"/>
  <c r="D403" i="30" s="1"/>
  <c r="D404" i="30" s="1"/>
  <c r="D405" i="30" s="1"/>
  <c r="D406" i="30" s="1"/>
  <c r="D407" i="30" s="1"/>
  <c r="D408" i="30" s="1"/>
  <c r="D409" i="30" s="1"/>
  <c r="D410" i="30" s="1"/>
  <c r="D411" i="30" s="1"/>
  <c r="D412" i="30" s="1"/>
  <c r="D413" i="30" s="1"/>
  <c r="D414" i="30" s="1"/>
  <c r="D415" i="30" s="1"/>
  <c r="D416" i="30" s="1"/>
  <c r="D417" i="30" s="1"/>
  <c r="D418" i="30" s="1"/>
  <c r="D419" i="30" s="1"/>
  <c r="D420" i="30" s="1"/>
  <c r="D421" i="30" s="1"/>
  <c r="D422" i="30" s="1"/>
  <c r="D423" i="30" s="1"/>
  <c r="D424" i="30" s="1"/>
  <c r="D425" i="30" s="1"/>
  <c r="D426" i="30" s="1"/>
  <c r="D427" i="30" s="1"/>
  <c r="D428" i="30" s="1"/>
  <c r="D429" i="30" s="1"/>
  <c r="D430" i="30" s="1"/>
  <c r="D431" i="30" s="1"/>
  <c r="D432" i="30" s="1"/>
  <c r="D433" i="30" s="1"/>
  <c r="D434" i="30" s="1"/>
  <c r="D435" i="30" s="1"/>
  <c r="D436" i="30" s="1"/>
  <c r="D437" i="30" s="1"/>
  <c r="D438" i="30" s="1"/>
  <c r="D439" i="30" s="1"/>
  <c r="D440" i="30" s="1"/>
  <c r="D441" i="30" s="1"/>
  <c r="D442" i="30" s="1"/>
  <c r="D443" i="30" s="1"/>
  <c r="D444" i="30" s="1"/>
  <c r="D445" i="30" s="1"/>
  <c r="D446" i="30" s="1"/>
  <c r="D447" i="30" s="1"/>
  <c r="D448" i="30" s="1"/>
  <c r="D449" i="30" s="1"/>
  <c r="D450" i="30" s="1"/>
  <c r="D451" i="30" s="1"/>
  <c r="D452" i="30" s="1"/>
  <c r="D453" i="30" s="1"/>
  <c r="D454" i="30" s="1"/>
  <c r="D455" i="30" s="1"/>
  <c r="D456" i="30" s="1"/>
  <c r="D457" i="30" s="1"/>
  <c r="D458" i="30" s="1"/>
  <c r="D459" i="30" s="1"/>
  <c r="D460" i="30" s="1"/>
  <c r="D461" i="30" s="1"/>
  <c r="D462" i="30" s="1"/>
  <c r="D463" i="30" s="1"/>
  <c r="D464" i="30" s="1"/>
  <c r="D465" i="30" s="1"/>
  <c r="D466" i="30" s="1"/>
  <c r="D467" i="30" s="1"/>
  <c r="D468" i="30" s="1"/>
  <c r="D469" i="30" s="1"/>
  <c r="D470" i="30" s="1"/>
  <c r="D471" i="30" s="1"/>
  <c r="D472" i="30" s="1"/>
  <c r="D473" i="30" s="1"/>
  <c r="D474" i="30" s="1"/>
  <c r="D475" i="30" s="1"/>
  <c r="D476" i="30" s="1"/>
  <c r="D477" i="30" s="1"/>
  <c r="D478" i="30" s="1"/>
  <c r="D479" i="30" s="1"/>
  <c r="D480" i="30" s="1"/>
  <c r="D481" i="30" s="1"/>
  <c r="D482" i="30" s="1"/>
  <c r="D483" i="30" s="1"/>
  <c r="D484" i="30" s="1"/>
  <c r="D485" i="30" s="1"/>
  <c r="D486" i="30" s="1"/>
  <c r="D487" i="30" s="1"/>
  <c r="D488" i="30" s="1"/>
  <c r="D489" i="30" s="1"/>
  <c r="D490" i="30" s="1"/>
  <c r="D491" i="30" s="1"/>
  <c r="D492" i="30" s="1"/>
  <c r="D493" i="30" s="1"/>
  <c r="D494" i="30" s="1"/>
  <c r="D495" i="30" s="1"/>
  <c r="D496" i="30" s="1"/>
  <c r="D497" i="30" s="1"/>
  <c r="D498" i="30" s="1"/>
  <c r="D499" i="30" s="1"/>
  <c r="D500" i="30" s="1"/>
  <c r="D501" i="30" s="1"/>
  <c r="D502" i="30" s="1"/>
  <c r="D503" i="30" s="1"/>
  <c r="D504" i="30" s="1"/>
  <c r="D505" i="30" s="1"/>
  <c r="D506" i="30" s="1"/>
  <c r="D507" i="30" s="1"/>
  <c r="D508" i="30" s="1"/>
  <c r="D509" i="30" s="1"/>
  <c r="D510" i="30" s="1"/>
  <c r="D511" i="30" s="1"/>
  <c r="D512" i="30" s="1"/>
  <c r="D513" i="30" s="1"/>
  <c r="D514" i="30" s="1"/>
  <c r="D515" i="30" s="1"/>
  <c r="D516" i="30" s="1"/>
  <c r="D517" i="30" s="1"/>
  <c r="D518" i="30" s="1"/>
  <c r="D519" i="30" s="1"/>
  <c r="D520" i="30" s="1"/>
  <c r="D521" i="30" s="1"/>
  <c r="D522" i="30" s="1"/>
  <c r="D523" i="30" s="1"/>
  <c r="D524" i="30" s="1"/>
  <c r="D525" i="30" s="1"/>
  <c r="D526" i="30" s="1"/>
  <c r="D527" i="30" s="1"/>
  <c r="D528" i="30" s="1"/>
  <c r="D529" i="30" s="1"/>
  <c r="D530" i="30" s="1"/>
  <c r="D531" i="30" s="1"/>
  <c r="D532" i="30" s="1"/>
  <c r="D533" i="30" s="1"/>
  <c r="D534" i="30" s="1"/>
  <c r="D535" i="30" s="1"/>
  <c r="D536" i="30" s="1"/>
  <c r="D537" i="30" s="1"/>
  <c r="D538" i="30" s="1"/>
  <c r="D539" i="30" s="1"/>
  <c r="D540" i="30" s="1"/>
  <c r="D541" i="30" s="1"/>
  <c r="D542" i="30" s="1"/>
  <c r="D543" i="30" s="1"/>
  <c r="D544" i="30" s="1"/>
  <c r="D545" i="30" s="1"/>
  <c r="D546" i="30" s="1"/>
  <c r="D547" i="30" s="1"/>
  <c r="D548" i="30" s="1"/>
  <c r="D549" i="30" s="1"/>
  <c r="D550" i="30" s="1"/>
  <c r="D551" i="30" s="1"/>
  <c r="D552" i="30" s="1"/>
  <c r="D553" i="30" s="1"/>
  <c r="D554" i="30" s="1"/>
  <c r="D555" i="30" s="1"/>
  <c r="D556" i="30" s="1"/>
  <c r="D557" i="30" s="1"/>
  <c r="D558" i="30" s="1"/>
  <c r="D559" i="30" s="1"/>
  <c r="D560" i="30" s="1"/>
  <c r="D561" i="30" s="1"/>
  <c r="D562" i="30" s="1"/>
  <c r="D563" i="30" s="1"/>
  <c r="D564" i="30" s="1"/>
  <c r="D565" i="30" s="1"/>
  <c r="D566" i="30" s="1"/>
  <c r="D567" i="30" s="1"/>
  <c r="D568" i="30" s="1"/>
  <c r="D569" i="30" s="1"/>
  <c r="D570" i="30" s="1"/>
  <c r="D571" i="30" s="1"/>
  <c r="D572" i="30" s="1"/>
  <c r="D573" i="30" s="1"/>
  <c r="D574" i="30" s="1"/>
  <c r="D575" i="30" s="1"/>
  <c r="D576" i="30" s="1"/>
  <c r="D577" i="30" s="1"/>
  <c r="D578" i="30" s="1"/>
  <c r="D579" i="30" s="1"/>
  <c r="D580" i="30" s="1"/>
  <c r="D581" i="30" s="1"/>
  <c r="D582" i="30" s="1"/>
  <c r="D583" i="30" s="1"/>
  <c r="D584" i="30" s="1"/>
  <c r="D585" i="30" s="1"/>
  <c r="D586" i="30" s="1"/>
  <c r="D587" i="30" s="1"/>
  <c r="D588" i="30" s="1"/>
  <c r="D589" i="30" s="1"/>
  <c r="D590" i="30" s="1"/>
  <c r="D591" i="30" s="1"/>
  <c r="D592" i="30" s="1"/>
  <c r="D593" i="30" s="1"/>
  <c r="D594" i="30" s="1"/>
  <c r="D595" i="30" s="1"/>
  <c r="D596" i="30" s="1"/>
  <c r="D597" i="30" s="1"/>
  <c r="D598" i="30" s="1"/>
  <c r="D599" i="30" s="1"/>
  <c r="D600" i="30" s="1"/>
  <c r="D601" i="30" s="1"/>
  <c r="D602" i="30" s="1"/>
  <c r="D603" i="30" s="1"/>
  <c r="D604" i="30" s="1"/>
  <c r="D605" i="30" s="1"/>
  <c r="D606" i="30" s="1"/>
  <c r="D607" i="30" s="1"/>
  <c r="D608" i="30" s="1"/>
  <c r="D609" i="30" s="1"/>
  <c r="D610" i="30" s="1"/>
  <c r="D611" i="30" s="1"/>
  <c r="D612" i="30" s="1"/>
  <c r="D613" i="30" s="1"/>
  <c r="D614" i="30" s="1"/>
  <c r="D615" i="30" s="1"/>
  <c r="D616" i="30" s="1"/>
  <c r="D617" i="30" s="1"/>
  <c r="D618" i="30" s="1"/>
  <c r="D619" i="30" s="1"/>
  <c r="D620" i="30" s="1"/>
  <c r="D621" i="30" s="1"/>
  <c r="D622" i="30" s="1"/>
  <c r="D623" i="30" s="1"/>
  <c r="D624" i="30" s="1"/>
  <c r="D625" i="30" s="1"/>
  <c r="D626" i="30" s="1"/>
  <c r="D627" i="30" s="1"/>
  <c r="D628" i="30" s="1"/>
  <c r="D629" i="30" s="1"/>
  <c r="D630" i="30" s="1"/>
  <c r="D631" i="30" s="1"/>
  <c r="D632" i="30" s="1"/>
  <c r="D633" i="30" s="1"/>
  <c r="D634" i="30" s="1"/>
  <c r="D635" i="30" s="1"/>
  <c r="D636" i="30" s="1"/>
  <c r="D637" i="30" s="1"/>
  <c r="D638" i="30" s="1"/>
  <c r="D639" i="30" s="1"/>
  <c r="D640" i="30" s="1"/>
  <c r="D641" i="30" s="1"/>
  <c r="D642" i="30" s="1"/>
  <c r="D643" i="30" s="1"/>
  <c r="D644" i="30" s="1"/>
  <c r="D645" i="30" s="1"/>
  <c r="D646" i="30" s="1"/>
  <c r="D647" i="30" s="1"/>
  <c r="D648" i="30" s="1"/>
  <c r="D649" i="30" s="1"/>
  <c r="D650" i="30" s="1"/>
  <c r="D651" i="30" s="1"/>
  <c r="D652" i="30" s="1"/>
  <c r="D653" i="30" s="1"/>
  <c r="D654" i="30" s="1"/>
  <c r="D655" i="30" s="1"/>
  <c r="D656" i="30" s="1"/>
  <c r="D657" i="30" s="1"/>
  <c r="D658" i="30" s="1"/>
  <c r="D659" i="30" s="1"/>
  <c r="D660" i="30" s="1"/>
  <c r="D661" i="30" s="1"/>
  <c r="D662" i="30" s="1"/>
  <c r="D663" i="30" s="1"/>
  <c r="D664" i="30" s="1"/>
  <c r="D665" i="30" s="1"/>
  <c r="D666" i="30" s="1"/>
  <c r="D667" i="30" s="1"/>
  <c r="D668" i="30" s="1"/>
  <c r="D669" i="30" s="1"/>
  <c r="D670" i="30" s="1"/>
  <c r="D671" i="30" s="1"/>
  <c r="D672" i="30" s="1"/>
  <c r="D673" i="30" s="1"/>
  <c r="D674" i="30" s="1"/>
  <c r="D675" i="30" s="1"/>
  <c r="D676" i="30" s="1"/>
  <c r="D677" i="30" s="1"/>
  <c r="D678" i="30" s="1"/>
  <c r="D679" i="30" s="1"/>
  <c r="D680" i="30" s="1"/>
  <c r="D681" i="30" s="1"/>
  <c r="D682" i="30" s="1"/>
  <c r="D683" i="30" s="1"/>
  <c r="D684" i="30" s="1"/>
  <c r="D685" i="30" s="1"/>
  <c r="D686" i="30" s="1"/>
  <c r="D687" i="30" s="1"/>
  <c r="D688" i="30" s="1"/>
  <c r="D689" i="30" s="1"/>
  <c r="D690" i="30" s="1"/>
  <c r="D691" i="30" s="1"/>
  <c r="D692" i="30" s="1"/>
  <c r="D693" i="30" s="1"/>
  <c r="D694" i="30" s="1"/>
  <c r="D695" i="30" s="1"/>
  <c r="D696" i="30" s="1"/>
  <c r="D697" i="30" s="1"/>
  <c r="D698" i="30" s="1"/>
  <c r="D699" i="30" s="1"/>
  <c r="D700" i="30" s="1"/>
  <c r="D701" i="30" s="1"/>
  <c r="D702" i="30" s="1"/>
  <c r="D703" i="30" s="1"/>
  <c r="D704" i="30" s="1"/>
  <c r="D705" i="30" s="1"/>
  <c r="D706" i="30" s="1"/>
  <c r="D707" i="30" s="1"/>
  <c r="D708" i="30" s="1"/>
  <c r="D709" i="30" s="1"/>
  <c r="D710" i="30" s="1"/>
  <c r="D711" i="30" s="1"/>
  <c r="D712" i="30" s="1"/>
  <c r="D713" i="30" s="1"/>
  <c r="D714" i="30" s="1"/>
  <c r="D715" i="30" s="1"/>
  <c r="D716" i="30" s="1"/>
  <c r="D717" i="30" s="1"/>
  <c r="D718" i="30" s="1"/>
  <c r="D719" i="30" s="1"/>
  <c r="D720" i="30" s="1"/>
  <c r="D721" i="30" s="1"/>
  <c r="D722" i="30" s="1"/>
  <c r="D723" i="30" s="1"/>
  <c r="D724" i="30" s="1"/>
  <c r="D725" i="30" s="1"/>
  <c r="D726" i="30" s="1"/>
  <c r="D727" i="30" s="1"/>
  <c r="D728" i="30" s="1"/>
  <c r="D729" i="30" s="1"/>
  <c r="D730" i="30" s="1"/>
  <c r="D731" i="30" s="1"/>
  <c r="D732" i="30" s="1"/>
  <c r="D733" i="30" s="1"/>
  <c r="D734" i="30" s="1"/>
  <c r="D735" i="30" s="1"/>
  <c r="D736" i="30" s="1"/>
  <c r="D737" i="30" s="1"/>
  <c r="D738" i="30" s="1"/>
  <c r="D739" i="30" s="1"/>
  <c r="D740" i="30" s="1"/>
  <c r="D741" i="30" s="1"/>
  <c r="D742" i="30" s="1"/>
  <c r="D743" i="30" s="1"/>
  <c r="D744" i="30" s="1"/>
  <c r="D745" i="30" s="1"/>
  <c r="D746" i="30" s="1"/>
  <c r="D747" i="30" s="1"/>
  <c r="D748" i="30" s="1"/>
  <c r="D749" i="30" s="1"/>
  <c r="D750" i="30" s="1"/>
  <c r="D751" i="30" s="1"/>
  <c r="D752" i="30" s="1"/>
  <c r="D753" i="30" s="1"/>
  <c r="D754" i="30" s="1"/>
  <c r="D755" i="30" s="1"/>
  <c r="D756" i="30" s="1"/>
  <c r="D757" i="30" s="1"/>
  <c r="D758" i="30" s="1"/>
  <c r="D759" i="30" s="1"/>
  <c r="D760" i="30" s="1"/>
  <c r="D761" i="30" s="1"/>
  <c r="D762" i="30" s="1"/>
  <c r="D763" i="30" s="1"/>
  <c r="D764" i="30" s="1"/>
  <c r="D765" i="30" s="1"/>
  <c r="D766" i="30" s="1"/>
  <c r="D767" i="30" s="1"/>
  <c r="D768" i="30" s="1"/>
  <c r="D769" i="30" s="1"/>
  <c r="D770" i="30" s="1"/>
  <c r="D771" i="30" s="1"/>
  <c r="D772" i="30" s="1"/>
  <c r="D773" i="30" s="1"/>
  <c r="D774" i="30" s="1"/>
  <c r="D775" i="30" s="1"/>
  <c r="D776" i="30" s="1"/>
  <c r="D777" i="30" s="1"/>
  <c r="D778" i="30" s="1"/>
  <c r="D779" i="30" s="1"/>
  <c r="D780" i="30" s="1"/>
  <c r="D781" i="30" s="1"/>
  <c r="D782" i="30" s="1"/>
  <c r="D783" i="30" s="1"/>
  <c r="D784" i="30" s="1"/>
  <c r="D785" i="30" s="1"/>
  <c r="D786" i="30" s="1"/>
  <c r="D787" i="30" s="1"/>
  <c r="D788" i="30" s="1"/>
  <c r="D789" i="30" s="1"/>
  <c r="D790" i="30" s="1"/>
  <c r="D791" i="30" s="1"/>
  <c r="D792" i="30" s="1"/>
  <c r="D793" i="30" s="1"/>
  <c r="D794" i="30" s="1"/>
  <c r="D795" i="30" s="1"/>
  <c r="D796" i="30" s="1"/>
  <c r="D797" i="30" s="1"/>
  <c r="D798" i="30" s="1"/>
  <c r="D799" i="30" s="1"/>
  <c r="D800" i="30" s="1"/>
  <c r="D801" i="30" s="1"/>
  <c r="D802" i="30" s="1"/>
  <c r="C23" i="30"/>
  <c r="C83" i="30"/>
  <c r="C84" i="30" s="1"/>
  <c r="C85" i="30" s="1"/>
  <c r="C86" i="30" s="1"/>
  <c r="C87" i="30" s="1"/>
  <c r="C88" i="30" s="1"/>
  <c r="C89" i="30" s="1"/>
  <c r="C90" i="30" s="1"/>
  <c r="C91" i="30" s="1"/>
  <c r="C92" i="30" s="1"/>
  <c r="C93" i="30" s="1"/>
  <c r="C94" i="30" s="1"/>
  <c r="C95" i="30" s="1"/>
  <c r="C96" i="30" s="1"/>
  <c r="C97" i="30" s="1"/>
  <c r="C98" i="30" s="1"/>
  <c r="C99" i="30" s="1"/>
  <c r="C100" i="30" s="1"/>
  <c r="C101" i="30" s="1"/>
  <c r="C102" i="30" s="1"/>
  <c r="C103" i="30" s="1"/>
  <c r="C104" i="30" s="1"/>
  <c r="C105" i="30" s="1"/>
  <c r="C106" i="30" s="1"/>
  <c r="C107" i="30" s="1"/>
  <c r="C108" i="30" s="1"/>
  <c r="C109" i="30" s="1"/>
  <c r="C110" i="30" s="1"/>
  <c r="C111" i="30" s="1"/>
  <c r="C112" i="30" s="1"/>
  <c r="C113" i="30" s="1"/>
  <c r="C114" i="30" s="1"/>
  <c r="C115" i="30" s="1"/>
  <c r="C116" i="30" s="1"/>
  <c r="C117" i="30" s="1"/>
  <c r="C118" i="30" s="1"/>
  <c r="C119" i="30" s="1"/>
  <c r="C120" i="30" s="1"/>
  <c r="C121" i="30" s="1"/>
  <c r="C122" i="30" s="1"/>
  <c r="C123" i="30" s="1"/>
  <c r="C124" i="30" s="1"/>
  <c r="C125" i="30" s="1"/>
  <c r="C126" i="30" s="1"/>
  <c r="C127" i="30" s="1"/>
  <c r="C128" i="30" s="1"/>
  <c r="C129" i="30" s="1"/>
  <c r="C130" i="30" s="1"/>
  <c r="C131" i="30" s="1"/>
  <c r="C132" i="30" s="1"/>
  <c r="C133" i="30" s="1"/>
  <c r="C134" i="30" s="1"/>
  <c r="C135" i="30" s="1"/>
  <c r="C136" i="30" s="1"/>
  <c r="C137" i="30" s="1"/>
  <c r="C138" i="30" s="1"/>
  <c r="C139" i="30" s="1"/>
  <c r="C140" i="30" s="1"/>
  <c r="C141" i="30" s="1"/>
  <c r="C142" i="30" s="1"/>
  <c r="C143" i="30" s="1"/>
  <c r="C144" i="30" s="1"/>
  <c r="C145" i="30" s="1"/>
  <c r="C146" i="30" s="1"/>
  <c r="C147" i="30" s="1"/>
  <c r="C148" i="30" s="1"/>
  <c r="C149" i="30" s="1"/>
  <c r="C150" i="30" s="1"/>
  <c r="C151" i="30" s="1"/>
  <c r="C152" i="30" s="1"/>
  <c r="C153" i="30" s="1"/>
  <c r="C154" i="30" s="1"/>
  <c r="C155" i="30" s="1"/>
  <c r="C156" i="30" s="1"/>
  <c r="C157" i="30" s="1"/>
  <c r="C158" i="30" s="1"/>
  <c r="C159" i="30" s="1"/>
  <c r="C160" i="30" s="1"/>
  <c r="C161" i="30" s="1"/>
  <c r="C162" i="30" s="1"/>
  <c r="C163" i="30" s="1"/>
  <c r="C164" i="30" s="1"/>
  <c r="C165" i="30" s="1"/>
  <c r="C166" i="30" s="1"/>
  <c r="C167" i="30" s="1"/>
  <c r="C168" i="30" s="1"/>
  <c r="C169" i="30" s="1"/>
  <c r="C170" i="30" s="1"/>
  <c r="C171" i="30" s="1"/>
  <c r="C172" i="30" s="1"/>
  <c r="C173" i="30" s="1"/>
  <c r="C174" i="30" s="1"/>
  <c r="C175" i="30" s="1"/>
  <c r="C176" i="30" s="1"/>
  <c r="C177" i="30" s="1"/>
  <c r="C178" i="30" s="1"/>
  <c r="C179" i="30" s="1"/>
  <c r="C180" i="30" s="1"/>
  <c r="C181" i="30" s="1"/>
  <c r="C182" i="30" s="1"/>
  <c r="C183" i="30" s="1"/>
  <c r="C184" i="30" s="1"/>
  <c r="C185" i="30" s="1"/>
  <c r="C186" i="30" s="1"/>
  <c r="C187" i="30" s="1"/>
  <c r="C188" i="30" s="1"/>
  <c r="C189" i="30" s="1"/>
  <c r="C190" i="30" s="1"/>
  <c r="C191" i="30" s="1"/>
  <c r="C192" i="30" s="1"/>
  <c r="C193" i="30" s="1"/>
  <c r="C194" i="30" s="1"/>
  <c r="C195" i="30" s="1"/>
  <c r="C196" i="30" s="1"/>
  <c r="C197" i="30" s="1"/>
  <c r="C198" i="30" s="1"/>
  <c r="C199" i="30" s="1"/>
  <c r="C200" i="30" s="1"/>
  <c r="C201" i="30" s="1"/>
  <c r="C202" i="30" s="1"/>
  <c r="C203" i="30" s="1"/>
  <c r="C204" i="30" s="1"/>
  <c r="C205" i="30" s="1"/>
  <c r="C206" i="30" s="1"/>
  <c r="C207" i="30" s="1"/>
  <c r="C208" i="30" s="1"/>
  <c r="C209" i="30" s="1"/>
  <c r="C210" i="30" s="1"/>
  <c r="C211" i="30" s="1"/>
  <c r="C212" i="30" s="1"/>
  <c r="C213" i="30" s="1"/>
  <c r="C214" i="30" s="1"/>
  <c r="C215" i="30" s="1"/>
  <c r="C216" i="30" s="1"/>
  <c r="C217" i="30" s="1"/>
  <c r="C218" i="30" s="1"/>
  <c r="C219" i="30" s="1"/>
  <c r="C220" i="30" s="1"/>
  <c r="C221" i="30" s="1"/>
  <c r="C222" i="30" s="1"/>
  <c r="C223" i="30" s="1"/>
  <c r="C224" i="30" s="1"/>
  <c r="C225" i="30" s="1"/>
  <c r="C226" i="30" s="1"/>
  <c r="C227" i="30" s="1"/>
  <c r="C228" i="30" s="1"/>
  <c r="C229" i="30" s="1"/>
  <c r="C230" i="30" s="1"/>
  <c r="C231" i="30" s="1"/>
  <c r="C232" i="30" s="1"/>
  <c r="C233" i="30" s="1"/>
  <c r="C234" i="30" s="1"/>
  <c r="C235" i="30" s="1"/>
  <c r="C236" i="30" s="1"/>
  <c r="C237" i="30" s="1"/>
  <c r="C238" i="30" s="1"/>
  <c r="C239" i="30" s="1"/>
  <c r="C240" i="30" s="1"/>
  <c r="C241" i="30" s="1"/>
  <c r="C242" i="30" s="1"/>
  <c r="C243" i="30" s="1"/>
  <c r="C244" i="30" s="1"/>
  <c r="C245" i="30" s="1"/>
  <c r="C246" i="30" s="1"/>
  <c r="C247" i="30" s="1"/>
  <c r="C248" i="30" s="1"/>
  <c r="C249" i="30" s="1"/>
  <c r="C250" i="30" s="1"/>
  <c r="C251" i="30" s="1"/>
  <c r="C252" i="30" s="1"/>
  <c r="C253" i="30" s="1"/>
  <c r="C254" i="30" s="1"/>
  <c r="C255" i="30" s="1"/>
  <c r="C256" i="30" s="1"/>
  <c r="C257" i="30" s="1"/>
  <c r="C258" i="30" s="1"/>
  <c r="C259" i="30" s="1"/>
  <c r="C260" i="30" s="1"/>
  <c r="C261" i="30" s="1"/>
  <c r="C262" i="30" s="1"/>
  <c r="C263" i="30" s="1"/>
  <c r="C264" i="30" s="1"/>
  <c r="C265" i="30" s="1"/>
  <c r="C266" i="30" s="1"/>
  <c r="C267" i="30" s="1"/>
  <c r="C268" i="30" s="1"/>
  <c r="C269" i="30" s="1"/>
  <c r="C270" i="30" s="1"/>
  <c r="C271" i="30" s="1"/>
  <c r="C272" i="30" s="1"/>
  <c r="C273" i="30" s="1"/>
  <c r="C274" i="30" s="1"/>
  <c r="C275" i="30" s="1"/>
  <c r="C276" i="30" s="1"/>
  <c r="C277" i="30" s="1"/>
  <c r="C278" i="30" s="1"/>
  <c r="C279" i="30" s="1"/>
  <c r="C280" i="30" s="1"/>
  <c r="C281" i="30" s="1"/>
  <c r="C282" i="30" s="1"/>
  <c r="C283" i="30" s="1"/>
  <c r="C284" i="30" s="1"/>
  <c r="C285" i="30" s="1"/>
  <c r="C286" i="30" s="1"/>
  <c r="C287" i="30" s="1"/>
  <c r="C288" i="30" s="1"/>
  <c r="C289" i="30" s="1"/>
  <c r="C290" i="30" s="1"/>
  <c r="C291" i="30" s="1"/>
  <c r="C292" i="30" s="1"/>
  <c r="C293" i="30" s="1"/>
  <c r="C294" i="30" s="1"/>
  <c r="C295" i="30" s="1"/>
  <c r="C296" i="30" s="1"/>
  <c r="C297" i="30" s="1"/>
  <c r="C298" i="30" s="1"/>
  <c r="C299" i="30" s="1"/>
  <c r="C300" i="30" s="1"/>
  <c r="C301" i="30" s="1"/>
  <c r="C302" i="30" s="1"/>
  <c r="C303" i="30" s="1"/>
  <c r="C304" i="30" s="1"/>
  <c r="C305" i="30" s="1"/>
  <c r="C306" i="30" s="1"/>
  <c r="C307" i="30" s="1"/>
  <c r="C308" i="30" s="1"/>
  <c r="C309" i="30" s="1"/>
  <c r="C310" i="30" s="1"/>
  <c r="C311" i="30" s="1"/>
  <c r="C312" i="30" s="1"/>
  <c r="C313" i="30" s="1"/>
  <c r="C314" i="30" s="1"/>
  <c r="C315" i="30" s="1"/>
  <c r="C316" i="30" s="1"/>
  <c r="C317" i="30" s="1"/>
  <c r="C318" i="30" s="1"/>
  <c r="C319" i="30" s="1"/>
  <c r="C320" i="30" s="1"/>
  <c r="C321" i="30" s="1"/>
  <c r="C322" i="30" s="1"/>
  <c r="C323" i="30" s="1"/>
  <c r="C324" i="30" s="1"/>
  <c r="C325" i="30" s="1"/>
  <c r="C326" i="30" s="1"/>
  <c r="C327" i="30" s="1"/>
  <c r="C328" i="30" s="1"/>
  <c r="C329" i="30" s="1"/>
  <c r="C330" i="30" s="1"/>
  <c r="C331" i="30" s="1"/>
  <c r="C332" i="30" s="1"/>
  <c r="C333" i="30" s="1"/>
  <c r="C334" i="30" s="1"/>
  <c r="C335" i="30" s="1"/>
  <c r="C336" i="30" s="1"/>
  <c r="C337" i="30" s="1"/>
  <c r="C338" i="30" s="1"/>
  <c r="C339" i="30" s="1"/>
  <c r="C340" i="30" s="1"/>
  <c r="C341" i="30" s="1"/>
  <c r="C342" i="30" s="1"/>
  <c r="C343" i="30" s="1"/>
  <c r="C344" i="30" s="1"/>
  <c r="C345" i="30" s="1"/>
  <c r="C346" i="30" s="1"/>
  <c r="C347" i="30" s="1"/>
  <c r="C348" i="30" s="1"/>
  <c r="C349" i="30" s="1"/>
  <c r="C350" i="30" s="1"/>
  <c r="C351" i="30" s="1"/>
  <c r="C352" i="30" s="1"/>
  <c r="C353" i="30" s="1"/>
  <c r="C354" i="30" s="1"/>
  <c r="C355" i="30" s="1"/>
  <c r="C356" i="30" s="1"/>
  <c r="C357" i="30" s="1"/>
  <c r="C358" i="30" s="1"/>
  <c r="C359" i="30" s="1"/>
  <c r="C360" i="30" s="1"/>
  <c r="C361" i="30" s="1"/>
  <c r="C362" i="30" s="1"/>
  <c r="C363" i="30" s="1"/>
  <c r="C364" i="30" s="1"/>
  <c r="C365" i="30" s="1"/>
  <c r="C366" i="30" s="1"/>
  <c r="C367" i="30" s="1"/>
  <c r="C368" i="30" s="1"/>
  <c r="C369" i="30" s="1"/>
  <c r="C370" i="30" s="1"/>
  <c r="C371" i="30" s="1"/>
  <c r="C372" i="30" s="1"/>
  <c r="C373" i="30" s="1"/>
  <c r="C374" i="30" s="1"/>
  <c r="C375" i="30" s="1"/>
  <c r="C376" i="30" s="1"/>
  <c r="C377" i="30" s="1"/>
  <c r="C378" i="30" s="1"/>
  <c r="C379" i="30" s="1"/>
  <c r="C380" i="30" s="1"/>
  <c r="C381" i="30" s="1"/>
  <c r="C382" i="30" s="1"/>
  <c r="C383" i="30" s="1"/>
  <c r="C384" i="30" s="1"/>
  <c r="C385" i="30" s="1"/>
  <c r="C386" i="30" s="1"/>
  <c r="C387" i="30" s="1"/>
  <c r="C388" i="30" s="1"/>
  <c r="C389" i="30" s="1"/>
  <c r="C390" i="30" s="1"/>
  <c r="C391" i="30" s="1"/>
  <c r="C392" i="30" s="1"/>
  <c r="C393" i="30" s="1"/>
  <c r="C394" i="30" s="1"/>
  <c r="C395" i="30" s="1"/>
  <c r="C396" i="30" s="1"/>
  <c r="C397" i="30" s="1"/>
  <c r="C398" i="30" s="1"/>
  <c r="C399" i="30" s="1"/>
  <c r="C400" i="30" s="1"/>
  <c r="C401" i="30" s="1"/>
  <c r="C402" i="30" s="1"/>
  <c r="C403" i="30" s="1"/>
  <c r="C404" i="30" s="1"/>
  <c r="C405" i="30" s="1"/>
  <c r="C406" i="30" s="1"/>
  <c r="C407" i="30" s="1"/>
  <c r="C408" i="30" s="1"/>
  <c r="C409" i="30" s="1"/>
  <c r="C410" i="30" s="1"/>
  <c r="C411" i="30" s="1"/>
  <c r="C412" i="30" s="1"/>
  <c r="C413" i="30" s="1"/>
  <c r="C414" i="30" s="1"/>
  <c r="C415" i="30" s="1"/>
  <c r="C416" i="30" s="1"/>
  <c r="C417" i="30" s="1"/>
  <c r="C418" i="30" s="1"/>
  <c r="C419" i="30" s="1"/>
  <c r="C420" i="30" s="1"/>
  <c r="C421" i="30" s="1"/>
  <c r="C422" i="30" s="1"/>
  <c r="C423" i="30" s="1"/>
  <c r="C424" i="30" s="1"/>
  <c r="C425" i="30" s="1"/>
  <c r="C426" i="30" s="1"/>
  <c r="C427" i="30" s="1"/>
  <c r="C428" i="30" s="1"/>
  <c r="C429" i="30" s="1"/>
  <c r="C430" i="30" s="1"/>
  <c r="C431" i="30" s="1"/>
  <c r="C432" i="30" s="1"/>
  <c r="C433" i="30" s="1"/>
  <c r="C434" i="30" s="1"/>
  <c r="C435" i="30" s="1"/>
  <c r="C436" i="30" s="1"/>
  <c r="C437" i="30" s="1"/>
  <c r="C438" i="30" s="1"/>
  <c r="C439" i="30" s="1"/>
  <c r="C440" i="30" s="1"/>
  <c r="C441" i="30" s="1"/>
  <c r="C442" i="30" s="1"/>
  <c r="C443" i="30" s="1"/>
  <c r="C444" i="30" s="1"/>
  <c r="C445" i="30" s="1"/>
  <c r="C446" i="30" s="1"/>
  <c r="C447" i="30" s="1"/>
  <c r="C448" i="30" s="1"/>
  <c r="C449" i="30" s="1"/>
  <c r="C450" i="30" s="1"/>
  <c r="C451" i="30" s="1"/>
  <c r="C452" i="30" s="1"/>
  <c r="C453" i="30" s="1"/>
  <c r="C454" i="30" s="1"/>
  <c r="C455" i="30" s="1"/>
  <c r="C456" i="30" s="1"/>
  <c r="C457" i="30" s="1"/>
  <c r="C458" i="30" s="1"/>
  <c r="C459" i="30" s="1"/>
  <c r="C460" i="30" s="1"/>
  <c r="C461" i="30" s="1"/>
  <c r="C462" i="30" s="1"/>
  <c r="C463" i="30" s="1"/>
  <c r="C464" i="30" s="1"/>
  <c r="C465" i="30" s="1"/>
  <c r="C466" i="30" s="1"/>
  <c r="C467" i="30" s="1"/>
  <c r="C468" i="30" s="1"/>
  <c r="C469" i="30" s="1"/>
  <c r="C470" i="30" s="1"/>
  <c r="C471" i="30" s="1"/>
  <c r="C472" i="30" s="1"/>
  <c r="C473" i="30" s="1"/>
  <c r="C474" i="30" s="1"/>
  <c r="C475" i="30" s="1"/>
  <c r="C476" i="30" s="1"/>
  <c r="C477" i="30" s="1"/>
  <c r="C478" i="30" s="1"/>
  <c r="C479" i="30" s="1"/>
  <c r="C480" i="30" s="1"/>
  <c r="C481" i="30" s="1"/>
  <c r="C482" i="30" s="1"/>
  <c r="C483" i="30" s="1"/>
  <c r="C484" i="30" s="1"/>
  <c r="C485" i="30" s="1"/>
  <c r="C486" i="30" s="1"/>
  <c r="C487" i="30" s="1"/>
  <c r="C488" i="30" s="1"/>
  <c r="C489" i="30" s="1"/>
  <c r="C490" i="30" s="1"/>
  <c r="C491" i="30" s="1"/>
  <c r="C492" i="30" s="1"/>
  <c r="C493" i="30" s="1"/>
  <c r="C494" i="30" s="1"/>
  <c r="C495" i="30" s="1"/>
  <c r="C496" i="30" s="1"/>
  <c r="C497" i="30" s="1"/>
  <c r="C498" i="30" s="1"/>
  <c r="C499" i="30" s="1"/>
  <c r="C500" i="30" s="1"/>
  <c r="C501" i="30" s="1"/>
  <c r="C502" i="30" s="1"/>
  <c r="C503" i="30" s="1"/>
  <c r="C504" i="30" s="1"/>
  <c r="C505" i="30" s="1"/>
  <c r="C506" i="30" s="1"/>
  <c r="C507" i="30" s="1"/>
  <c r="C508" i="30" s="1"/>
  <c r="C509" i="30" s="1"/>
  <c r="C510" i="30" s="1"/>
  <c r="C511" i="30" s="1"/>
  <c r="C512" i="30" s="1"/>
  <c r="C513" i="30" s="1"/>
  <c r="C514" i="30" s="1"/>
  <c r="C515" i="30" s="1"/>
  <c r="C516" i="30" s="1"/>
  <c r="C517" i="30" s="1"/>
  <c r="C518" i="30" s="1"/>
  <c r="C519" i="30" s="1"/>
  <c r="C520" i="30" s="1"/>
  <c r="C521" i="30" s="1"/>
  <c r="C522" i="30" s="1"/>
  <c r="C523" i="30" s="1"/>
  <c r="C524" i="30" s="1"/>
  <c r="C525" i="30" s="1"/>
  <c r="C526" i="30" s="1"/>
  <c r="C527" i="30" s="1"/>
  <c r="C528" i="30" s="1"/>
  <c r="C529" i="30" s="1"/>
  <c r="C530" i="30" s="1"/>
  <c r="C531" i="30" s="1"/>
  <c r="C532" i="30" s="1"/>
  <c r="C533" i="30" s="1"/>
  <c r="C534" i="30" s="1"/>
  <c r="C535" i="30" s="1"/>
  <c r="C536" i="30" s="1"/>
  <c r="C537" i="30" s="1"/>
  <c r="C538" i="30" s="1"/>
  <c r="C539" i="30" s="1"/>
  <c r="C540" i="30" s="1"/>
  <c r="C541" i="30" s="1"/>
  <c r="C542" i="30" s="1"/>
  <c r="C543" i="30" s="1"/>
  <c r="C544" i="30" s="1"/>
  <c r="C545" i="30" s="1"/>
  <c r="C546" i="30" s="1"/>
  <c r="C547" i="30" s="1"/>
  <c r="C548" i="30" s="1"/>
  <c r="C549" i="30" s="1"/>
  <c r="C550" i="30" s="1"/>
  <c r="C551" i="30" s="1"/>
  <c r="C552" i="30" s="1"/>
  <c r="C553" i="30" s="1"/>
  <c r="C554" i="30" s="1"/>
  <c r="C555" i="30" s="1"/>
  <c r="C556" i="30" s="1"/>
  <c r="C557" i="30" s="1"/>
  <c r="C558" i="30" s="1"/>
  <c r="C559" i="30" s="1"/>
  <c r="C560" i="30" s="1"/>
  <c r="C561" i="30" s="1"/>
  <c r="C562" i="30" s="1"/>
  <c r="C563" i="30" s="1"/>
  <c r="C564" i="30" s="1"/>
  <c r="C565" i="30" s="1"/>
  <c r="C566" i="30" s="1"/>
  <c r="C567" i="30" s="1"/>
  <c r="C568" i="30" s="1"/>
  <c r="C569" i="30" s="1"/>
  <c r="C570" i="30" s="1"/>
  <c r="C571" i="30" s="1"/>
  <c r="C572" i="30" s="1"/>
  <c r="C573" i="30" s="1"/>
  <c r="C574" i="30" s="1"/>
  <c r="C575" i="30" s="1"/>
  <c r="C576" i="30" s="1"/>
  <c r="C577" i="30" s="1"/>
  <c r="C578" i="30" s="1"/>
  <c r="C579" i="30" s="1"/>
  <c r="C580" i="30" s="1"/>
  <c r="C581" i="30" s="1"/>
  <c r="C582" i="30" s="1"/>
  <c r="C583" i="30" s="1"/>
  <c r="C584" i="30" s="1"/>
  <c r="C585" i="30" s="1"/>
  <c r="C586" i="30" s="1"/>
  <c r="C587" i="30" s="1"/>
  <c r="C588" i="30" s="1"/>
  <c r="C589" i="30" s="1"/>
  <c r="C590" i="30" s="1"/>
  <c r="C591" i="30" s="1"/>
  <c r="C592" i="30" s="1"/>
  <c r="C593" i="30" s="1"/>
  <c r="C594" i="30" s="1"/>
  <c r="C595" i="30" s="1"/>
  <c r="C596" i="30" s="1"/>
  <c r="C597" i="30" s="1"/>
  <c r="C598" i="30" s="1"/>
  <c r="C599" i="30" s="1"/>
  <c r="C600" i="30" s="1"/>
  <c r="C601" i="30" s="1"/>
  <c r="C602" i="30" s="1"/>
  <c r="C603" i="30" s="1"/>
  <c r="C604" i="30" s="1"/>
  <c r="C605" i="30" s="1"/>
  <c r="C606" i="30" s="1"/>
  <c r="C607" i="30" s="1"/>
  <c r="C608" i="30" s="1"/>
  <c r="C609" i="30" s="1"/>
  <c r="C610" i="30" s="1"/>
  <c r="C611" i="30" s="1"/>
  <c r="C612" i="30" s="1"/>
  <c r="C613" i="30" s="1"/>
  <c r="C614" i="30" s="1"/>
  <c r="C615" i="30" s="1"/>
  <c r="C616" i="30" s="1"/>
  <c r="C617" i="30" s="1"/>
  <c r="C618" i="30" s="1"/>
  <c r="C619" i="30" s="1"/>
  <c r="C620" i="30" s="1"/>
  <c r="C621" i="30" s="1"/>
  <c r="C622" i="30" s="1"/>
  <c r="C623" i="30" s="1"/>
  <c r="C624" i="30" s="1"/>
  <c r="C625" i="30" s="1"/>
  <c r="C626" i="30" s="1"/>
  <c r="C627" i="30" s="1"/>
  <c r="C628" i="30" s="1"/>
  <c r="C629" i="30" s="1"/>
  <c r="C630" i="30" s="1"/>
  <c r="C631" i="30" s="1"/>
  <c r="C632" i="30" s="1"/>
  <c r="C633" i="30" s="1"/>
  <c r="C634" i="30" s="1"/>
  <c r="C635" i="30" s="1"/>
  <c r="C636" i="30" s="1"/>
  <c r="C637" i="30" s="1"/>
  <c r="C638" i="30" s="1"/>
  <c r="C639" i="30" s="1"/>
  <c r="C640" i="30" s="1"/>
  <c r="C641" i="30" s="1"/>
  <c r="C642" i="30" s="1"/>
  <c r="C643" i="30" s="1"/>
  <c r="C644" i="30" s="1"/>
  <c r="C645" i="30" s="1"/>
  <c r="C646" i="30" s="1"/>
  <c r="C647" i="30" s="1"/>
  <c r="C648" i="30" s="1"/>
  <c r="C649" i="30" s="1"/>
  <c r="C650" i="30" s="1"/>
  <c r="C651" i="30" s="1"/>
  <c r="C652" i="30" s="1"/>
  <c r="C653" i="30" s="1"/>
  <c r="C654" i="30" s="1"/>
  <c r="C655" i="30" s="1"/>
  <c r="C656" i="30" s="1"/>
  <c r="C657" i="30" s="1"/>
  <c r="C658" i="30" s="1"/>
  <c r="C659" i="30" s="1"/>
  <c r="C660" i="30" s="1"/>
  <c r="C661" i="30" s="1"/>
  <c r="C662" i="30" s="1"/>
  <c r="C663" i="30" s="1"/>
  <c r="C664" i="30" s="1"/>
  <c r="C665" i="30" s="1"/>
  <c r="C666" i="30" s="1"/>
  <c r="C667" i="30" s="1"/>
  <c r="C668" i="30" s="1"/>
  <c r="C669" i="30" s="1"/>
  <c r="C670" i="30" s="1"/>
  <c r="C671" i="30" s="1"/>
  <c r="C672" i="30" s="1"/>
  <c r="C673" i="30" s="1"/>
  <c r="C674" i="30" s="1"/>
  <c r="C675" i="30" s="1"/>
  <c r="C676" i="30" s="1"/>
  <c r="C677" i="30" s="1"/>
  <c r="C678" i="30" s="1"/>
  <c r="C679" i="30" s="1"/>
  <c r="C680" i="30" s="1"/>
  <c r="C681" i="30" s="1"/>
  <c r="C682" i="30" s="1"/>
  <c r="C683" i="30" s="1"/>
  <c r="C684" i="30" s="1"/>
  <c r="C685" i="30" s="1"/>
  <c r="C686" i="30" s="1"/>
  <c r="C687" i="30" s="1"/>
  <c r="C688" i="30" s="1"/>
  <c r="C689" i="30" s="1"/>
  <c r="C690" i="30" s="1"/>
  <c r="C691" i="30" s="1"/>
  <c r="C692" i="30" s="1"/>
  <c r="C693" i="30" s="1"/>
  <c r="C694" i="30" s="1"/>
  <c r="C695" i="30" s="1"/>
  <c r="C696" i="30" s="1"/>
  <c r="C697" i="30" s="1"/>
  <c r="C698" i="30" s="1"/>
  <c r="C699" i="30" s="1"/>
  <c r="C700" i="30" s="1"/>
  <c r="C701" i="30" s="1"/>
  <c r="C702" i="30" s="1"/>
  <c r="C703" i="30" s="1"/>
  <c r="C704" i="30" s="1"/>
  <c r="C705" i="30" s="1"/>
  <c r="C706" i="30" s="1"/>
  <c r="C707" i="30" s="1"/>
  <c r="C708" i="30" s="1"/>
  <c r="C709" i="30" s="1"/>
  <c r="C710" i="30" s="1"/>
  <c r="C711" i="30" s="1"/>
  <c r="C712" i="30" s="1"/>
  <c r="C713" i="30" s="1"/>
  <c r="C714" i="30" s="1"/>
  <c r="C715" i="30" s="1"/>
  <c r="C716" i="30" s="1"/>
  <c r="C717" i="30" s="1"/>
  <c r="C718" i="30" s="1"/>
  <c r="C719" i="30" s="1"/>
  <c r="C720" i="30" s="1"/>
  <c r="C721" i="30" s="1"/>
  <c r="C722" i="30" s="1"/>
  <c r="C723" i="30" s="1"/>
  <c r="C724" i="30" s="1"/>
  <c r="C725" i="30" s="1"/>
  <c r="C726" i="30" s="1"/>
  <c r="C727" i="30" s="1"/>
  <c r="C728" i="30" s="1"/>
  <c r="C729" i="30" s="1"/>
  <c r="C730" i="30" s="1"/>
  <c r="C731" i="30" s="1"/>
  <c r="C732" i="30" s="1"/>
  <c r="C733" i="30" s="1"/>
  <c r="C734" i="30" s="1"/>
  <c r="C735" i="30" s="1"/>
  <c r="C736" i="30" s="1"/>
  <c r="C737" i="30" s="1"/>
  <c r="C738" i="30" s="1"/>
  <c r="C739" i="30" s="1"/>
  <c r="C740" i="30" s="1"/>
  <c r="C741" i="30" s="1"/>
  <c r="C742" i="30" s="1"/>
  <c r="C743" i="30" s="1"/>
  <c r="C744" i="30" s="1"/>
  <c r="C745" i="30" s="1"/>
  <c r="C746" i="30" s="1"/>
  <c r="C747" i="30" s="1"/>
  <c r="C748" i="30" s="1"/>
  <c r="C749" i="30" s="1"/>
  <c r="C750" i="30" s="1"/>
  <c r="C751" i="30" s="1"/>
  <c r="C752" i="30" s="1"/>
  <c r="C753" i="30" s="1"/>
  <c r="C754" i="30" s="1"/>
  <c r="C755" i="30" s="1"/>
  <c r="C756" i="30" s="1"/>
  <c r="C757" i="30" s="1"/>
  <c r="C758" i="30" s="1"/>
  <c r="C759" i="30" s="1"/>
  <c r="C760" i="30" s="1"/>
  <c r="C761" i="30" s="1"/>
  <c r="C762" i="30" s="1"/>
  <c r="C763" i="30" s="1"/>
  <c r="C764" i="30" s="1"/>
  <c r="C765" i="30" s="1"/>
  <c r="C766" i="30" s="1"/>
  <c r="C767" i="30" s="1"/>
  <c r="C768" i="30" s="1"/>
  <c r="C769" i="30" s="1"/>
  <c r="C770" i="30" s="1"/>
  <c r="C771" i="30" s="1"/>
  <c r="C772" i="30" s="1"/>
  <c r="C773" i="30" s="1"/>
  <c r="C774" i="30" s="1"/>
  <c r="C775" i="30" s="1"/>
  <c r="C776" i="30" s="1"/>
  <c r="C777" i="30" s="1"/>
  <c r="C778" i="30" s="1"/>
  <c r="C779" i="30" s="1"/>
  <c r="C780" i="30" s="1"/>
  <c r="C781" i="30" s="1"/>
  <c r="C782" i="30" s="1"/>
  <c r="C783" i="30" s="1"/>
  <c r="C784" i="30" s="1"/>
  <c r="C785" i="30" s="1"/>
  <c r="C786" i="30" s="1"/>
  <c r="C787" i="30" s="1"/>
  <c r="C788" i="30" s="1"/>
  <c r="C789" i="30" s="1"/>
  <c r="C790" i="30" s="1"/>
  <c r="C791" i="30" s="1"/>
  <c r="C792" i="30" s="1"/>
  <c r="C793" i="30" s="1"/>
  <c r="C794" i="30" s="1"/>
  <c r="C795" i="30" s="1"/>
  <c r="C796" i="30" s="1"/>
  <c r="C797" i="30" s="1"/>
  <c r="C798" i="30" s="1"/>
  <c r="C799" i="30" s="1"/>
  <c r="C800" i="30" s="1"/>
  <c r="C801" i="30" s="1"/>
  <c r="C802" i="30" s="1"/>
  <c r="D39" i="30"/>
  <c r="D38" i="30"/>
  <c r="C28" i="30"/>
  <c r="C27" i="30"/>
  <c r="C25" i="30"/>
  <c r="C24" i="30"/>
  <c r="E202" i="30"/>
  <c r="G442" i="30"/>
  <c r="E202" i="27"/>
  <c r="E203" i="27" s="1"/>
  <c r="E204" i="27" s="1"/>
  <c r="E205" i="27" s="1"/>
  <c r="E206" i="27" s="1"/>
  <c r="E207" i="27" s="1"/>
  <c r="E208" i="27" s="1"/>
  <c r="E209" i="27" s="1"/>
  <c r="E210" i="27" s="1"/>
  <c r="E211" i="27" s="1"/>
  <c r="E212" i="27" s="1"/>
  <c r="E213" i="27" s="1"/>
  <c r="E214" i="27" s="1"/>
  <c r="E215" i="27" s="1"/>
  <c r="E216" i="27" s="1"/>
  <c r="E217" i="27" s="1"/>
  <c r="E218" i="27" s="1"/>
  <c r="E219" i="27" s="1"/>
  <c r="E220" i="27" s="1"/>
  <c r="E221" i="27" s="1"/>
  <c r="E222" i="27" s="1"/>
  <c r="E223" i="27" s="1"/>
  <c r="E224" i="27" s="1"/>
  <c r="E225" i="27" s="1"/>
  <c r="E226" i="27" s="1"/>
  <c r="E227" i="27" s="1"/>
  <c r="E228" i="27" s="1"/>
  <c r="E229" i="27" s="1"/>
  <c r="E230" i="27" s="1"/>
  <c r="E231" i="27" s="1"/>
  <c r="E232" i="27" s="1"/>
  <c r="E233" i="27" s="1"/>
  <c r="E234" i="27" s="1"/>
  <c r="E235" i="27" s="1"/>
  <c r="E236" i="27" s="1"/>
  <c r="E237" i="27" s="1"/>
  <c r="E238" i="27" s="1"/>
  <c r="E239" i="27" s="1"/>
  <c r="E240" i="27" s="1"/>
  <c r="E241" i="27" s="1"/>
  <c r="E242" i="27" s="1"/>
  <c r="E243" i="27" s="1"/>
  <c r="E244" i="27" s="1"/>
  <c r="E245" i="27" s="1"/>
  <c r="E246" i="27" s="1"/>
  <c r="E247" i="27" s="1"/>
  <c r="E248" i="27" s="1"/>
  <c r="E249" i="27" s="1"/>
  <c r="E250" i="27" s="1"/>
  <c r="E251" i="27" s="1"/>
  <c r="E252" i="27" s="1"/>
  <c r="E253" i="27" s="1"/>
  <c r="E254" i="27" s="1"/>
  <c r="E255" i="27" s="1"/>
  <c r="E256" i="27" s="1"/>
  <c r="E257" i="27" s="1"/>
  <c r="E258" i="27" s="1"/>
  <c r="E259" i="27" s="1"/>
  <c r="E260" i="27" s="1"/>
  <c r="E261" i="27" s="1"/>
  <c r="E262" i="27" s="1"/>
  <c r="E263" i="27" s="1"/>
  <c r="E264" i="27" s="1"/>
  <c r="E265" i="27" s="1"/>
  <c r="E266" i="27" s="1"/>
  <c r="E267" i="27" s="1"/>
  <c r="E268" i="27" s="1"/>
  <c r="E269" i="27" s="1"/>
  <c r="E270" i="27" s="1"/>
  <c r="E271" i="27" s="1"/>
  <c r="E272" i="27" s="1"/>
  <c r="E273" i="27" s="1"/>
  <c r="E274" i="27" s="1"/>
  <c r="E275" i="27" s="1"/>
  <c r="E276" i="27" s="1"/>
  <c r="E277" i="27" s="1"/>
  <c r="E278" i="27" s="1"/>
  <c r="E279" i="27" s="1"/>
  <c r="E280" i="27" s="1"/>
  <c r="E281" i="27" s="1"/>
  <c r="E282" i="27" s="1"/>
  <c r="E283" i="27" s="1"/>
  <c r="E284" i="27" s="1"/>
  <c r="E285" i="27" s="1"/>
  <c r="E286" i="27" s="1"/>
  <c r="E287" i="27" s="1"/>
  <c r="E288" i="27" s="1"/>
  <c r="E289" i="27" s="1"/>
  <c r="E290" i="27" s="1"/>
  <c r="E291" i="27" s="1"/>
  <c r="E292" i="27" s="1"/>
  <c r="E293" i="27" s="1"/>
  <c r="E294" i="27" s="1"/>
  <c r="E295" i="27" s="1"/>
  <c r="E296" i="27" s="1"/>
  <c r="E297" i="27" s="1"/>
  <c r="E298" i="27" s="1"/>
  <c r="E299" i="27" s="1"/>
  <c r="E300" i="27" s="1"/>
  <c r="E301" i="27" s="1"/>
  <c r="E302" i="27" s="1"/>
  <c r="E303" i="27" s="1"/>
  <c r="E304" i="27" s="1"/>
  <c r="E305" i="27" s="1"/>
  <c r="E306" i="27" s="1"/>
  <c r="E307" i="27" s="1"/>
  <c r="E308" i="27" s="1"/>
  <c r="E309" i="27" s="1"/>
  <c r="E310" i="27" s="1"/>
  <c r="E311" i="27" s="1"/>
  <c r="E312" i="27" s="1"/>
  <c r="E313" i="27" s="1"/>
  <c r="E314" i="27" s="1"/>
  <c r="E315" i="27" s="1"/>
  <c r="E316" i="27" s="1"/>
  <c r="E317" i="27" s="1"/>
  <c r="E318" i="27" s="1"/>
  <c r="E319" i="27" s="1"/>
  <c r="E320" i="27" s="1"/>
  <c r="E321" i="27" s="1"/>
  <c r="E322" i="27" s="1"/>
  <c r="E323" i="27" s="1"/>
  <c r="E324" i="27" s="1"/>
  <c r="E325" i="27" s="1"/>
  <c r="E326" i="27" s="1"/>
  <c r="E327" i="27" s="1"/>
  <c r="E328" i="27" s="1"/>
  <c r="E329" i="27" s="1"/>
  <c r="E330" i="27" s="1"/>
  <c r="E331" i="27" s="1"/>
  <c r="E332" i="27" s="1"/>
  <c r="E333" i="27" s="1"/>
  <c r="E334" i="27" s="1"/>
  <c r="E335" i="27" s="1"/>
  <c r="E336" i="27" s="1"/>
  <c r="E337" i="27" s="1"/>
  <c r="E338" i="27" s="1"/>
  <c r="E339" i="27" s="1"/>
  <c r="E340" i="27" s="1"/>
  <c r="E341" i="27" s="1"/>
  <c r="E342" i="27" s="1"/>
  <c r="E343" i="27" s="1"/>
  <c r="E344" i="27" s="1"/>
  <c r="E345" i="27" s="1"/>
  <c r="E346" i="27" s="1"/>
  <c r="E347" i="27" s="1"/>
  <c r="E348" i="27" s="1"/>
  <c r="E349" i="27" s="1"/>
  <c r="E350" i="27" s="1"/>
  <c r="E351" i="27" s="1"/>
  <c r="E352" i="27" s="1"/>
  <c r="E353" i="27" s="1"/>
  <c r="E354" i="27" s="1"/>
  <c r="E355" i="27" s="1"/>
  <c r="E356" i="27" s="1"/>
  <c r="E357" i="27" s="1"/>
  <c r="E358" i="27" s="1"/>
  <c r="E359" i="27" s="1"/>
  <c r="E360" i="27" s="1"/>
  <c r="E361" i="27" s="1"/>
  <c r="E362" i="27" s="1"/>
  <c r="E363" i="27" s="1"/>
  <c r="E364" i="27" s="1"/>
  <c r="E365" i="27" s="1"/>
  <c r="E366" i="27" s="1"/>
  <c r="E367" i="27" s="1"/>
  <c r="E368" i="27" s="1"/>
  <c r="E369" i="27" s="1"/>
  <c r="E370" i="27" s="1"/>
  <c r="E371" i="27" s="1"/>
  <c r="E372" i="27" s="1"/>
  <c r="E373" i="27" s="1"/>
  <c r="E374" i="27" s="1"/>
  <c r="E375" i="27" s="1"/>
  <c r="E376" i="27" s="1"/>
  <c r="E377" i="27" s="1"/>
  <c r="E378" i="27" s="1"/>
  <c r="E379" i="27" s="1"/>
  <c r="E380" i="27" s="1"/>
  <c r="E381" i="27" s="1"/>
  <c r="E382" i="27" s="1"/>
  <c r="E383" i="27" s="1"/>
  <c r="E384" i="27" s="1"/>
  <c r="E385" i="27" s="1"/>
  <c r="E386" i="27" s="1"/>
  <c r="E387" i="27" s="1"/>
  <c r="E388" i="27" s="1"/>
  <c r="E389" i="27" s="1"/>
  <c r="E390" i="27" s="1"/>
  <c r="E391" i="27" s="1"/>
  <c r="E392" i="27" s="1"/>
  <c r="E393" i="27" s="1"/>
  <c r="E394" i="27" s="1"/>
  <c r="E395" i="27" s="1"/>
  <c r="E396" i="27" s="1"/>
  <c r="E397" i="27" s="1"/>
  <c r="E398" i="27" s="1"/>
  <c r="E399" i="27" s="1"/>
  <c r="E400" i="27" s="1"/>
  <c r="E401" i="27" s="1"/>
  <c r="E402" i="27" s="1"/>
  <c r="E403" i="27" s="1"/>
  <c r="E404" i="27" s="1"/>
  <c r="E405" i="27" s="1"/>
  <c r="E406" i="27" s="1"/>
  <c r="E407" i="27" s="1"/>
  <c r="E408" i="27" s="1"/>
  <c r="E409" i="27" s="1"/>
  <c r="E410" i="27" s="1"/>
  <c r="E411" i="27" s="1"/>
  <c r="E412" i="27" s="1"/>
  <c r="E413" i="27" s="1"/>
  <c r="E414" i="27" s="1"/>
  <c r="E415" i="27" s="1"/>
  <c r="E416" i="27" s="1"/>
  <c r="E417" i="27" s="1"/>
  <c r="E418" i="27" s="1"/>
  <c r="E419" i="27" s="1"/>
  <c r="E420" i="27" s="1"/>
  <c r="E421" i="27" s="1"/>
  <c r="E422" i="27" s="1"/>
  <c r="E423" i="27" s="1"/>
  <c r="E424" i="27" s="1"/>
  <c r="E425" i="27" s="1"/>
  <c r="E426" i="27" s="1"/>
  <c r="E427" i="27" s="1"/>
  <c r="E428" i="27" s="1"/>
  <c r="E429" i="27" s="1"/>
  <c r="E430" i="27" s="1"/>
  <c r="E431" i="27" s="1"/>
  <c r="E432" i="27" s="1"/>
  <c r="E433" i="27" s="1"/>
  <c r="E434" i="27" s="1"/>
  <c r="E435" i="27" s="1"/>
  <c r="E436" i="27" s="1"/>
  <c r="E437" i="27" s="1"/>
  <c r="E438" i="27" s="1"/>
  <c r="E439" i="27" s="1"/>
  <c r="E440" i="27" s="1"/>
  <c r="E441" i="27" s="1"/>
  <c r="E442" i="27" s="1"/>
  <c r="E443" i="27" s="1"/>
  <c r="E444" i="27" s="1"/>
  <c r="E445" i="27" s="1"/>
  <c r="E446" i="27" s="1"/>
  <c r="E447" i="27" s="1"/>
  <c r="E448" i="27" s="1"/>
  <c r="E449" i="27" s="1"/>
  <c r="E450" i="27" s="1"/>
  <c r="E451" i="27" s="1"/>
  <c r="E452" i="27" s="1"/>
  <c r="E453" i="27" s="1"/>
  <c r="E454" i="27" s="1"/>
  <c r="E455" i="27" s="1"/>
  <c r="E456" i="27" s="1"/>
  <c r="E457" i="27" s="1"/>
  <c r="E458" i="27" s="1"/>
  <c r="E459" i="27" s="1"/>
  <c r="E460" i="27" s="1"/>
  <c r="E461" i="27" s="1"/>
  <c r="E462" i="27" s="1"/>
  <c r="E463" i="27" s="1"/>
  <c r="E464" i="27" s="1"/>
  <c r="E465" i="27" s="1"/>
  <c r="E466" i="27" s="1"/>
  <c r="E467" i="27" s="1"/>
  <c r="E468" i="27" s="1"/>
  <c r="E469" i="27" s="1"/>
  <c r="E470" i="27" s="1"/>
  <c r="E471" i="27" s="1"/>
  <c r="E472" i="27" s="1"/>
  <c r="E473" i="27" s="1"/>
  <c r="E474" i="27" s="1"/>
  <c r="E475" i="27" s="1"/>
  <c r="E476" i="27" s="1"/>
  <c r="E477" i="27" s="1"/>
  <c r="E478" i="27" s="1"/>
  <c r="E479" i="27" s="1"/>
  <c r="E480" i="27" s="1"/>
  <c r="E481" i="27" s="1"/>
  <c r="E482" i="27" s="1"/>
  <c r="E483" i="27" s="1"/>
  <c r="E484" i="27" s="1"/>
  <c r="E485" i="27" s="1"/>
  <c r="E486" i="27" s="1"/>
  <c r="E487" i="27" s="1"/>
  <c r="E488" i="27" s="1"/>
  <c r="E489" i="27" s="1"/>
  <c r="E490" i="27" s="1"/>
  <c r="E491" i="27" s="1"/>
  <c r="E492" i="27" s="1"/>
  <c r="E493" i="27" s="1"/>
  <c r="E494" i="27" s="1"/>
  <c r="E495" i="27" s="1"/>
  <c r="E496" i="27" s="1"/>
  <c r="E497" i="27" s="1"/>
  <c r="E498" i="27" s="1"/>
  <c r="E499" i="27" s="1"/>
  <c r="E500" i="27" s="1"/>
  <c r="E501" i="27" s="1"/>
  <c r="E502" i="27" s="1"/>
  <c r="E503" i="27" s="1"/>
  <c r="E504" i="27" s="1"/>
  <c r="E505" i="27" s="1"/>
  <c r="E506" i="27" s="1"/>
  <c r="E507" i="27" s="1"/>
  <c r="E508" i="27" s="1"/>
  <c r="E509" i="27" s="1"/>
  <c r="E510" i="27" s="1"/>
  <c r="E511" i="27" s="1"/>
  <c r="E512" i="27" s="1"/>
  <c r="E513" i="27" s="1"/>
  <c r="E514" i="27" s="1"/>
  <c r="E515" i="27" s="1"/>
  <c r="E516" i="27" s="1"/>
  <c r="E517" i="27" s="1"/>
  <c r="E518" i="27" s="1"/>
  <c r="E519" i="27" s="1"/>
  <c r="E520" i="27" s="1"/>
  <c r="E521" i="27" s="1"/>
  <c r="E522" i="27" s="1"/>
  <c r="E523" i="27" s="1"/>
  <c r="E524" i="27" s="1"/>
  <c r="E525" i="27" s="1"/>
  <c r="E526" i="27" s="1"/>
  <c r="E527" i="27" s="1"/>
  <c r="E528" i="27" s="1"/>
  <c r="E529" i="27" s="1"/>
  <c r="E530" i="27" s="1"/>
  <c r="E531" i="27" s="1"/>
  <c r="E532" i="27" s="1"/>
  <c r="E533" i="27" s="1"/>
  <c r="E534" i="27" s="1"/>
  <c r="E535" i="27" s="1"/>
  <c r="E536" i="27" s="1"/>
  <c r="E537" i="27" s="1"/>
  <c r="E538" i="27" s="1"/>
  <c r="E539" i="27" s="1"/>
  <c r="E540" i="27" s="1"/>
  <c r="E541" i="27" s="1"/>
  <c r="E542" i="27" s="1"/>
  <c r="E543" i="27" s="1"/>
  <c r="E544" i="27" s="1"/>
  <c r="E545" i="27" s="1"/>
  <c r="E546" i="27" s="1"/>
  <c r="E547" i="27" s="1"/>
  <c r="E548" i="27" s="1"/>
  <c r="E549" i="27" s="1"/>
  <c r="E550" i="27" s="1"/>
  <c r="E551" i="27" s="1"/>
  <c r="E552" i="27" s="1"/>
  <c r="E553" i="27" s="1"/>
  <c r="E554" i="27" s="1"/>
  <c r="E555" i="27" s="1"/>
  <c r="E556" i="27" s="1"/>
  <c r="E557" i="27" s="1"/>
  <c r="E558" i="27" s="1"/>
  <c r="E559" i="27" s="1"/>
  <c r="E560" i="27" s="1"/>
  <c r="E561" i="27" s="1"/>
  <c r="E562" i="27" s="1"/>
  <c r="E563" i="27" s="1"/>
  <c r="E564" i="27" s="1"/>
  <c r="E565" i="27" s="1"/>
  <c r="E566" i="27" s="1"/>
  <c r="E567" i="27" s="1"/>
  <c r="E568" i="27" s="1"/>
  <c r="E569" i="27" s="1"/>
  <c r="E570" i="27" s="1"/>
  <c r="E571" i="27" s="1"/>
  <c r="E572" i="27" s="1"/>
  <c r="E573" i="27" s="1"/>
  <c r="E574" i="27" s="1"/>
  <c r="E575" i="27" s="1"/>
  <c r="E576" i="27" s="1"/>
  <c r="E577" i="27" s="1"/>
  <c r="E578" i="27" s="1"/>
  <c r="E579" i="27" s="1"/>
  <c r="E580" i="27" s="1"/>
  <c r="E581" i="27" s="1"/>
  <c r="E582" i="27" s="1"/>
  <c r="E583" i="27" s="1"/>
  <c r="E584" i="27" s="1"/>
  <c r="E585" i="27" s="1"/>
  <c r="E586" i="27" s="1"/>
  <c r="E587" i="27" s="1"/>
  <c r="E588" i="27" s="1"/>
  <c r="E589" i="27" s="1"/>
  <c r="E590" i="27" s="1"/>
  <c r="E591" i="27" s="1"/>
  <c r="E592" i="27" s="1"/>
  <c r="E593" i="27" s="1"/>
  <c r="E594" i="27" s="1"/>
  <c r="E595" i="27" s="1"/>
  <c r="E596" i="27" s="1"/>
  <c r="E597" i="27" s="1"/>
  <c r="E598" i="27" s="1"/>
  <c r="E599" i="27" s="1"/>
  <c r="E600" i="27" s="1"/>
  <c r="E601" i="27" s="1"/>
  <c r="E602" i="27" s="1"/>
  <c r="E603" i="27" s="1"/>
  <c r="E604" i="27" s="1"/>
  <c r="E605" i="27" s="1"/>
  <c r="E606" i="27" s="1"/>
  <c r="E607" i="27" s="1"/>
  <c r="E608" i="27" s="1"/>
  <c r="E609" i="27" s="1"/>
  <c r="E610" i="27" s="1"/>
  <c r="E611" i="27" s="1"/>
  <c r="E612" i="27" s="1"/>
  <c r="E613" i="27" s="1"/>
  <c r="E614" i="27" s="1"/>
  <c r="E615" i="27" s="1"/>
  <c r="E616" i="27" s="1"/>
  <c r="E617" i="27" s="1"/>
  <c r="E618" i="27" s="1"/>
  <c r="E619" i="27" s="1"/>
  <c r="E620" i="27" s="1"/>
  <c r="E621" i="27" s="1"/>
  <c r="E622" i="27" s="1"/>
  <c r="E623" i="27" s="1"/>
  <c r="E624" i="27" s="1"/>
  <c r="E625" i="27" s="1"/>
  <c r="E626" i="27" s="1"/>
  <c r="E627" i="27" s="1"/>
  <c r="E628" i="27" s="1"/>
  <c r="E629" i="27" s="1"/>
  <c r="E630" i="27" s="1"/>
  <c r="E631" i="27" s="1"/>
  <c r="E632" i="27" s="1"/>
  <c r="E633" i="27" s="1"/>
  <c r="E634" i="27" s="1"/>
  <c r="E635" i="27" s="1"/>
  <c r="E636" i="27" s="1"/>
  <c r="E637" i="27" s="1"/>
  <c r="E638" i="27" s="1"/>
  <c r="E639" i="27" s="1"/>
  <c r="E640" i="27" s="1"/>
  <c r="E641" i="27" s="1"/>
  <c r="E642" i="27" s="1"/>
  <c r="E643" i="27" s="1"/>
  <c r="E644" i="27" s="1"/>
  <c r="E645" i="27" s="1"/>
  <c r="E646" i="27" s="1"/>
  <c r="E647" i="27" s="1"/>
  <c r="E648" i="27" s="1"/>
  <c r="E649" i="27" s="1"/>
  <c r="E650" i="27" s="1"/>
  <c r="E651" i="27" s="1"/>
  <c r="E652" i="27" s="1"/>
  <c r="E653" i="27" s="1"/>
  <c r="E654" i="27" s="1"/>
  <c r="E655" i="27" s="1"/>
  <c r="E656" i="27" s="1"/>
  <c r="E657" i="27" s="1"/>
  <c r="E658" i="27" s="1"/>
  <c r="E659" i="27" s="1"/>
  <c r="E660" i="27" s="1"/>
  <c r="E661" i="27" s="1"/>
  <c r="E662" i="27" s="1"/>
  <c r="E663" i="27" s="1"/>
  <c r="E664" i="27" s="1"/>
  <c r="E665" i="27" s="1"/>
  <c r="E666" i="27" s="1"/>
  <c r="E667" i="27" s="1"/>
  <c r="E668" i="27" s="1"/>
  <c r="E669" i="27" s="1"/>
  <c r="E670" i="27" s="1"/>
  <c r="E671" i="27" s="1"/>
  <c r="E672" i="27" s="1"/>
  <c r="E673" i="27" s="1"/>
  <c r="E674" i="27" s="1"/>
  <c r="E675" i="27" s="1"/>
  <c r="E676" i="27" s="1"/>
  <c r="E677" i="27" s="1"/>
  <c r="E678" i="27" s="1"/>
  <c r="E679" i="27" s="1"/>
  <c r="E680" i="27" s="1"/>
  <c r="E681" i="27" s="1"/>
  <c r="E682" i="27" s="1"/>
  <c r="E683" i="27" s="1"/>
  <c r="E684" i="27" s="1"/>
  <c r="E685" i="27" s="1"/>
  <c r="E686" i="27" s="1"/>
  <c r="E687" i="27" s="1"/>
  <c r="E688" i="27" s="1"/>
  <c r="E689" i="27" s="1"/>
  <c r="E690" i="27" s="1"/>
  <c r="E691" i="27" s="1"/>
  <c r="E692" i="27" s="1"/>
  <c r="E693" i="27" s="1"/>
  <c r="E694" i="27" s="1"/>
  <c r="E695" i="27" s="1"/>
  <c r="E696" i="27" s="1"/>
  <c r="E697" i="27" s="1"/>
  <c r="E698" i="27" s="1"/>
  <c r="E699" i="27" s="1"/>
  <c r="E700" i="27" s="1"/>
  <c r="E701" i="27" s="1"/>
  <c r="E702" i="27" s="1"/>
  <c r="E703" i="27" s="1"/>
  <c r="E704" i="27" s="1"/>
  <c r="E705" i="27" s="1"/>
  <c r="E706" i="27" s="1"/>
  <c r="E707" i="27" s="1"/>
  <c r="E708" i="27" s="1"/>
  <c r="E709" i="27" s="1"/>
  <c r="E710" i="27" s="1"/>
  <c r="E711" i="27" s="1"/>
  <c r="E712" i="27" s="1"/>
  <c r="E713" i="27" s="1"/>
  <c r="E714" i="27" s="1"/>
  <c r="E715" i="27" s="1"/>
  <c r="E716" i="27" s="1"/>
  <c r="E717" i="27" s="1"/>
  <c r="E718" i="27" s="1"/>
  <c r="E719" i="27" s="1"/>
  <c r="E720" i="27" s="1"/>
  <c r="E721" i="27" s="1"/>
  <c r="E722" i="27" s="1"/>
  <c r="E723" i="27" s="1"/>
  <c r="E724" i="27" s="1"/>
  <c r="E725" i="27" s="1"/>
  <c r="E726" i="27" s="1"/>
  <c r="E727" i="27" s="1"/>
  <c r="E728" i="27" s="1"/>
  <c r="E729" i="27" s="1"/>
  <c r="E730" i="27" s="1"/>
  <c r="E731" i="27" s="1"/>
  <c r="E732" i="27" s="1"/>
  <c r="E733" i="27" s="1"/>
  <c r="E734" i="27" s="1"/>
  <c r="E735" i="27" s="1"/>
  <c r="E736" i="27" s="1"/>
  <c r="E737" i="27" s="1"/>
  <c r="E738" i="27" s="1"/>
  <c r="E739" i="27" s="1"/>
  <c r="E740" i="27" s="1"/>
  <c r="E741" i="27" s="1"/>
  <c r="E742" i="27" s="1"/>
  <c r="E743" i="27" s="1"/>
  <c r="E744" i="27" s="1"/>
  <c r="E745" i="27" s="1"/>
  <c r="E746" i="27" s="1"/>
  <c r="E747" i="27" s="1"/>
  <c r="E748" i="27" s="1"/>
  <c r="E749" i="27" s="1"/>
  <c r="E750" i="27" s="1"/>
  <c r="E751" i="27" s="1"/>
  <c r="E752" i="27" s="1"/>
  <c r="E753" i="27" s="1"/>
  <c r="E754" i="27" s="1"/>
  <c r="E755" i="27" s="1"/>
  <c r="E756" i="27" s="1"/>
  <c r="E757" i="27" s="1"/>
  <c r="E758" i="27" s="1"/>
  <c r="E759" i="27" s="1"/>
  <c r="E760" i="27" s="1"/>
  <c r="E761" i="27" s="1"/>
  <c r="E762" i="27" s="1"/>
  <c r="E763" i="27" s="1"/>
  <c r="E764" i="27" s="1"/>
  <c r="E765" i="27" s="1"/>
  <c r="E766" i="27" s="1"/>
  <c r="E767" i="27" s="1"/>
  <c r="E768" i="27" s="1"/>
  <c r="E769" i="27" s="1"/>
  <c r="E770" i="27" s="1"/>
  <c r="E771" i="27" s="1"/>
  <c r="E772" i="27" s="1"/>
  <c r="E773" i="27" s="1"/>
  <c r="E774" i="27" s="1"/>
  <c r="E775" i="27" s="1"/>
  <c r="E776" i="27" s="1"/>
  <c r="E777" i="27" s="1"/>
  <c r="E778" i="27" s="1"/>
  <c r="E779" i="27" s="1"/>
  <c r="E780" i="27" s="1"/>
  <c r="E781" i="27" s="1"/>
  <c r="E782" i="27" s="1"/>
  <c r="E783" i="27" s="1"/>
  <c r="E784" i="27" s="1"/>
  <c r="E785" i="27" s="1"/>
  <c r="E786" i="27" s="1"/>
  <c r="E787" i="27" s="1"/>
  <c r="E788" i="27" s="1"/>
  <c r="E789" i="27" s="1"/>
  <c r="E790" i="27" s="1"/>
  <c r="E791" i="27" s="1"/>
  <c r="E792" i="27" s="1"/>
  <c r="E793" i="27" s="1"/>
  <c r="E794" i="27" s="1"/>
  <c r="E795" i="27" s="1"/>
  <c r="E796" i="27" s="1"/>
  <c r="E797" i="27" s="1"/>
  <c r="E798" i="27" s="1"/>
  <c r="E799" i="27" s="1"/>
  <c r="E800" i="27" s="1"/>
  <c r="E801" i="27" s="1"/>
  <c r="E802" i="27" s="1"/>
  <c r="D38" i="27"/>
  <c r="F365" i="29"/>
  <c r="F327" i="29"/>
  <c r="F326" i="29"/>
  <c r="F422" i="29"/>
  <c r="F427" i="29"/>
  <c r="F426" i="29"/>
  <c r="F389" i="29"/>
  <c r="F507" i="29"/>
  <c r="F500" i="29"/>
  <c r="F444" i="29"/>
  <c r="F455" i="29"/>
  <c r="F552" i="29"/>
  <c r="F678" i="29"/>
  <c r="F594" i="29"/>
  <c r="F574" i="29"/>
  <c r="F639" i="29"/>
  <c r="F603" i="29"/>
  <c r="F572" i="29"/>
  <c r="F577" i="29"/>
  <c r="F677" i="29"/>
  <c r="F671" i="29"/>
  <c r="F689" i="29"/>
  <c r="F743" i="29"/>
  <c r="H59" i="29"/>
  <c r="H60" i="29" s="1"/>
  <c r="H61" i="29" s="1"/>
  <c r="H62" i="29" s="1"/>
  <c r="H63" i="29" s="1"/>
  <c r="H64" i="29" s="1"/>
  <c r="H65" i="29" s="1"/>
  <c r="H66" i="29" s="1"/>
  <c r="H67" i="29" s="1"/>
  <c r="H68" i="29" s="1"/>
  <c r="H69" i="29" s="1"/>
  <c r="H70" i="29" s="1"/>
  <c r="H71" i="29" s="1"/>
  <c r="H72" i="29" s="1"/>
  <c r="H73" i="29" s="1"/>
  <c r="H74" i="29" s="1"/>
  <c r="H75" i="29" s="1"/>
  <c r="H76" i="29" s="1"/>
  <c r="H77" i="29" s="1"/>
  <c r="H78" i="29" s="1"/>
  <c r="H79" i="29" s="1"/>
  <c r="H80" i="29" s="1"/>
  <c r="H81" i="29" s="1"/>
  <c r="H82" i="29" s="1"/>
  <c r="H83" i="29" s="1"/>
  <c r="H84" i="29" s="1"/>
  <c r="H85" i="29" s="1"/>
  <c r="H86" i="29" s="1"/>
  <c r="H87" i="29" s="1"/>
  <c r="H88" i="29" s="1"/>
  <c r="H89" i="29" s="1"/>
  <c r="H90" i="29" s="1"/>
  <c r="H91" i="29" s="1"/>
  <c r="H92" i="29" s="1"/>
  <c r="H93" i="29" s="1"/>
  <c r="H94" i="29" s="1"/>
  <c r="H95" i="29" s="1"/>
  <c r="H96" i="29" s="1"/>
  <c r="H97" i="29" s="1"/>
  <c r="H98" i="29" s="1"/>
  <c r="H99" i="29" s="1"/>
  <c r="H100" i="29" s="1"/>
  <c r="H101" i="29" s="1"/>
  <c r="H102" i="29" s="1"/>
  <c r="H103" i="29" s="1"/>
  <c r="H104" i="29" s="1"/>
  <c r="H105" i="29" s="1"/>
  <c r="H106" i="29" s="1"/>
  <c r="H107" i="29" s="1"/>
  <c r="H108" i="29" s="1"/>
  <c r="H109" i="29" s="1"/>
  <c r="H110" i="29" s="1"/>
  <c r="H111" i="29" s="1"/>
  <c r="H112" i="29" s="1"/>
  <c r="H113" i="29" s="1"/>
  <c r="H114" i="29" s="1"/>
  <c r="H115" i="29" s="1"/>
  <c r="H116" i="29" s="1"/>
  <c r="H117" i="29" s="1"/>
  <c r="H118" i="29" s="1"/>
  <c r="H119" i="29" s="1"/>
  <c r="H120" i="29" s="1"/>
  <c r="H121" i="29" s="1"/>
  <c r="H122" i="29" s="1"/>
  <c r="H123" i="29" s="1"/>
  <c r="H124" i="29" s="1"/>
  <c r="H125" i="29" s="1"/>
  <c r="H126" i="29" s="1"/>
  <c r="H127" i="29" s="1"/>
  <c r="H128" i="29" s="1"/>
  <c r="H129" i="29" s="1"/>
  <c r="H130" i="29" s="1"/>
  <c r="H131" i="29" s="1"/>
  <c r="H132" i="29" s="1"/>
  <c r="H133" i="29" s="1"/>
  <c r="H134" i="29" s="1"/>
  <c r="H135" i="29" s="1"/>
  <c r="H136" i="29" s="1"/>
  <c r="H137" i="29" s="1"/>
  <c r="H138" i="29" s="1"/>
  <c r="H139" i="29" s="1"/>
  <c r="H140" i="29" s="1"/>
  <c r="H141" i="29" s="1"/>
  <c r="H142" i="29" s="1"/>
  <c r="H143" i="29" s="1"/>
  <c r="H144" i="29" s="1"/>
  <c r="H145" i="29" s="1"/>
  <c r="H146" i="29" s="1"/>
  <c r="H147" i="29" s="1"/>
  <c r="H148" i="29" s="1"/>
  <c r="H149" i="29" s="1"/>
  <c r="H150" i="29" s="1"/>
  <c r="H151" i="29" s="1"/>
  <c r="H152" i="29" s="1"/>
  <c r="H153" i="29" s="1"/>
  <c r="H154" i="29" s="1"/>
  <c r="H155" i="29" s="1"/>
  <c r="H156" i="29" s="1"/>
  <c r="H157" i="29" s="1"/>
  <c r="H158" i="29" s="1"/>
  <c r="H159" i="29" s="1"/>
  <c r="H160" i="29" s="1"/>
  <c r="H161" i="29" s="1"/>
  <c r="H162" i="29" s="1"/>
  <c r="H163" i="29" s="1"/>
  <c r="H164" i="29" s="1"/>
  <c r="H165" i="29" s="1"/>
  <c r="H166" i="29" s="1"/>
  <c r="H167" i="29" s="1"/>
  <c r="H168" i="29" s="1"/>
  <c r="H169" i="29" s="1"/>
  <c r="H170" i="29" s="1"/>
  <c r="H171" i="29" s="1"/>
  <c r="H172" i="29" s="1"/>
  <c r="H173" i="29" s="1"/>
  <c r="H174" i="29" s="1"/>
  <c r="H175" i="29" s="1"/>
  <c r="H176" i="29" s="1"/>
  <c r="H177" i="29" s="1"/>
  <c r="H178" i="29" s="1"/>
  <c r="H179" i="29" s="1"/>
  <c r="H180" i="29" s="1"/>
  <c r="H181" i="29" s="1"/>
  <c r="H182" i="29" s="1"/>
  <c r="H183" i="29" s="1"/>
  <c r="H184" i="29" s="1"/>
  <c r="H185" i="29" s="1"/>
  <c r="H186" i="29" s="1"/>
  <c r="H187" i="29" s="1"/>
  <c r="H188" i="29" s="1"/>
  <c r="H189" i="29" s="1"/>
  <c r="H190" i="29" s="1"/>
  <c r="H191" i="29" s="1"/>
  <c r="H192" i="29" s="1"/>
  <c r="H193" i="29" s="1"/>
  <c r="H194" i="29" s="1"/>
  <c r="H195" i="29" s="1"/>
  <c r="H196" i="29" s="1"/>
  <c r="H197" i="29" s="1"/>
  <c r="H198" i="29" s="1"/>
  <c r="H199" i="29" s="1"/>
  <c r="H200" i="29" s="1"/>
  <c r="H201" i="29" s="1"/>
  <c r="H202" i="29" s="1"/>
  <c r="H203" i="29" s="1"/>
  <c r="H204" i="29" s="1"/>
  <c r="H205" i="29" s="1"/>
  <c r="H206" i="29" s="1"/>
  <c r="H207" i="29" s="1"/>
  <c r="H208" i="29" s="1"/>
  <c r="H209" i="29" s="1"/>
  <c r="H210" i="29" s="1"/>
  <c r="H211" i="29" s="1"/>
  <c r="H212" i="29" s="1"/>
  <c r="H213" i="29" s="1"/>
  <c r="H214" i="29" s="1"/>
  <c r="H215" i="29" s="1"/>
  <c r="H216" i="29" s="1"/>
  <c r="H217" i="29" s="1"/>
  <c r="H218" i="29" s="1"/>
  <c r="H219" i="29" s="1"/>
  <c r="H220" i="29" s="1"/>
  <c r="H221" i="29" s="1"/>
  <c r="H222" i="29" s="1"/>
  <c r="H223" i="29" s="1"/>
  <c r="H224" i="29" s="1"/>
  <c r="H225" i="29" s="1"/>
  <c r="H226" i="29" s="1"/>
  <c r="H227" i="29" s="1"/>
  <c r="H228" i="29" s="1"/>
  <c r="H229" i="29" s="1"/>
  <c r="H230" i="29" s="1"/>
  <c r="H231" i="29" s="1"/>
  <c r="H232" i="29" s="1"/>
  <c r="H233" i="29" s="1"/>
  <c r="H234" i="29" s="1"/>
  <c r="H235" i="29" s="1"/>
  <c r="H236" i="29" s="1"/>
  <c r="H237" i="29" s="1"/>
  <c r="H238" i="29" s="1"/>
  <c r="H239" i="29" s="1"/>
  <c r="H240" i="29" s="1"/>
  <c r="H241" i="29" s="1"/>
  <c r="H242" i="29" s="1"/>
  <c r="H243" i="29" s="1"/>
  <c r="H244" i="29" s="1"/>
  <c r="H245" i="29" s="1"/>
  <c r="H246" i="29" s="1"/>
  <c r="H247" i="29" s="1"/>
  <c r="H248" i="29" s="1"/>
  <c r="H249" i="29" s="1"/>
  <c r="H250" i="29" s="1"/>
  <c r="H251" i="29" s="1"/>
  <c r="H252" i="29" s="1"/>
  <c r="H253" i="29" s="1"/>
  <c r="H254" i="29" s="1"/>
  <c r="H255" i="29" s="1"/>
  <c r="H256" i="29" s="1"/>
  <c r="H257" i="29" s="1"/>
  <c r="H258" i="29" s="1"/>
  <c r="H259" i="29" s="1"/>
  <c r="H260" i="29" s="1"/>
  <c r="H261" i="29" s="1"/>
  <c r="H262" i="29" s="1"/>
  <c r="H263" i="29" s="1"/>
  <c r="H264" i="29" s="1"/>
  <c r="H265" i="29" s="1"/>
  <c r="H266" i="29" s="1"/>
  <c r="H267" i="29" s="1"/>
  <c r="H268" i="29" s="1"/>
  <c r="H269" i="29" s="1"/>
  <c r="H270" i="29" s="1"/>
  <c r="H271" i="29" s="1"/>
  <c r="H272" i="29" s="1"/>
  <c r="H273" i="29" s="1"/>
  <c r="H274" i="29" s="1"/>
  <c r="H275" i="29" s="1"/>
  <c r="H276" i="29" s="1"/>
  <c r="H277" i="29" s="1"/>
  <c r="H278" i="29" s="1"/>
  <c r="H279" i="29" s="1"/>
  <c r="H280" i="29" s="1"/>
  <c r="H281" i="29" s="1"/>
  <c r="H282" i="29" s="1"/>
  <c r="H283" i="29" s="1"/>
  <c r="H284" i="29" s="1"/>
  <c r="H285" i="29" s="1"/>
  <c r="H286" i="29" s="1"/>
  <c r="H287" i="29" s="1"/>
  <c r="H288" i="29" s="1"/>
  <c r="H289" i="29" s="1"/>
  <c r="H290" i="29" s="1"/>
  <c r="H291" i="29" s="1"/>
  <c r="H292" i="29" s="1"/>
  <c r="H293" i="29" s="1"/>
  <c r="H294" i="29" s="1"/>
  <c r="H295" i="29" s="1"/>
  <c r="H296" i="29" s="1"/>
  <c r="H297" i="29" s="1"/>
  <c r="H298" i="29" s="1"/>
  <c r="H299" i="29" s="1"/>
  <c r="H300" i="29" s="1"/>
  <c r="H301" i="29" s="1"/>
  <c r="H302" i="29" s="1"/>
  <c r="H303" i="29" s="1"/>
  <c r="H304" i="29" s="1"/>
  <c r="H305" i="29" s="1"/>
  <c r="H306" i="29" s="1"/>
  <c r="H307" i="29" s="1"/>
  <c r="H308" i="29" s="1"/>
  <c r="H309" i="29" s="1"/>
  <c r="H310" i="29" s="1"/>
  <c r="H311" i="29" s="1"/>
  <c r="H312" i="29" s="1"/>
  <c r="H313" i="29" s="1"/>
  <c r="H314" i="29" s="1"/>
  <c r="H315" i="29" s="1"/>
  <c r="H316" i="29" s="1"/>
  <c r="H317" i="29" s="1"/>
  <c r="H318" i="29" s="1"/>
  <c r="H319" i="29" s="1"/>
  <c r="H320" i="29" s="1"/>
  <c r="H321" i="29" s="1"/>
  <c r="H322" i="29" s="1"/>
  <c r="H323" i="29" s="1"/>
  <c r="H324" i="29" s="1"/>
  <c r="H325" i="29" s="1"/>
  <c r="H326" i="29" s="1"/>
  <c r="H327" i="29" s="1"/>
  <c r="H328" i="29" s="1"/>
  <c r="H329" i="29" s="1"/>
  <c r="H330" i="29" s="1"/>
  <c r="H331" i="29" s="1"/>
  <c r="H332" i="29" s="1"/>
  <c r="H333" i="29" s="1"/>
  <c r="H334" i="29" s="1"/>
  <c r="H335" i="29" s="1"/>
  <c r="H336" i="29" s="1"/>
  <c r="H337" i="29" s="1"/>
  <c r="H338" i="29" s="1"/>
  <c r="H339" i="29" s="1"/>
  <c r="H340" i="29" s="1"/>
  <c r="H341" i="29" s="1"/>
  <c r="H342" i="29" s="1"/>
  <c r="H343" i="29" s="1"/>
  <c r="H344" i="29" s="1"/>
  <c r="H345" i="29" s="1"/>
  <c r="H346" i="29" s="1"/>
  <c r="H347" i="29" s="1"/>
  <c r="H348" i="29" s="1"/>
  <c r="H349" i="29" s="1"/>
  <c r="H350" i="29" s="1"/>
  <c r="H351" i="29" s="1"/>
  <c r="H352" i="29" s="1"/>
  <c r="H353" i="29" s="1"/>
  <c r="H354" i="29" s="1"/>
  <c r="H355" i="29" s="1"/>
  <c r="H356" i="29" s="1"/>
  <c r="H357" i="29" s="1"/>
  <c r="H358" i="29" s="1"/>
  <c r="H359" i="29" s="1"/>
  <c r="H360" i="29" s="1"/>
  <c r="H361" i="29" s="1"/>
  <c r="H362" i="29" s="1"/>
  <c r="H363" i="29" s="1"/>
  <c r="H364" i="29" s="1"/>
  <c r="H365" i="29" s="1"/>
  <c r="H366" i="29" s="1"/>
  <c r="H367" i="29" s="1"/>
  <c r="H368" i="29" s="1"/>
  <c r="H369" i="29" s="1"/>
  <c r="H370" i="29" s="1"/>
  <c r="H371" i="29" s="1"/>
  <c r="H372" i="29" s="1"/>
  <c r="H373" i="29" s="1"/>
  <c r="H374" i="29" s="1"/>
  <c r="H375" i="29" s="1"/>
  <c r="H376" i="29" s="1"/>
  <c r="H377" i="29" s="1"/>
  <c r="H378" i="29" s="1"/>
  <c r="H379" i="29" s="1"/>
  <c r="H380" i="29" s="1"/>
  <c r="H381" i="29" s="1"/>
  <c r="H382" i="29" s="1"/>
  <c r="H383" i="29" s="1"/>
  <c r="H384" i="29" s="1"/>
  <c r="H385" i="29" s="1"/>
  <c r="H386" i="29" s="1"/>
  <c r="H387" i="29" s="1"/>
  <c r="H388" i="29" s="1"/>
  <c r="H389" i="29" s="1"/>
  <c r="H390" i="29" s="1"/>
  <c r="H391" i="29" s="1"/>
  <c r="H392" i="29" s="1"/>
  <c r="H393" i="29" s="1"/>
  <c r="H394" i="29" s="1"/>
  <c r="H395" i="29" s="1"/>
  <c r="H396" i="29" s="1"/>
  <c r="H397" i="29" s="1"/>
  <c r="H398" i="29" s="1"/>
  <c r="H399" i="29" s="1"/>
  <c r="H400" i="29" s="1"/>
  <c r="H401" i="29" s="1"/>
  <c r="H402" i="29" s="1"/>
  <c r="H403" i="29" s="1"/>
  <c r="H404" i="29" s="1"/>
  <c r="H405" i="29" s="1"/>
  <c r="H406" i="29" s="1"/>
  <c r="H407" i="29" s="1"/>
  <c r="H408" i="29" s="1"/>
  <c r="H409" i="29" s="1"/>
  <c r="H410" i="29" s="1"/>
  <c r="H411" i="29" s="1"/>
  <c r="H412" i="29" s="1"/>
  <c r="H413" i="29" s="1"/>
  <c r="H414" i="29" s="1"/>
  <c r="H415" i="29" s="1"/>
  <c r="H416" i="29" s="1"/>
  <c r="H417" i="29" s="1"/>
  <c r="H418" i="29" s="1"/>
  <c r="H419" i="29" s="1"/>
  <c r="H420" i="29" s="1"/>
  <c r="H421" i="29" s="1"/>
  <c r="H422" i="29" s="1"/>
  <c r="H423" i="29" s="1"/>
  <c r="H424" i="29" s="1"/>
  <c r="H425" i="29" s="1"/>
  <c r="H426" i="29" s="1"/>
  <c r="H427" i="29" s="1"/>
  <c r="H428" i="29" s="1"/>
  <c r="H429" i="29" s="1"/>
  <c r="H430" i="29" s="1"/>
  <c r="H431" i="29" s="1"/>
  <c r="H432" i="29" s="1"/>
  <c r="H433" i="29" s="1"/>
  <c r="H434" i="29" s="1"/>
  <c r="H435" i="29" s="1"/>
  <c r="H436" i="29" s="1"/>
  <c r="H437" i="29" s="1"/>
  <c r="H438" i="29" s="1"/>
  <c r="H439" i="29" s="1"/>
  <c r="H440" i="29" s="1"/>
  <c r="H441" i="29" s="1"/>
  <c r="H442" i="29" s="1"/>
  <c r="H443" i="29" s="1"/>
  <c r="H444" i="29" s="1"/>
  <c r="H445" i="29" s="1"/>
  <c r="H446" i="29" s="1"/>
  <c r="H447" i="29" s="1"/>
  <c r="H448" i="29" s="1"/>
  <c r="H449" i="29" s="1"/>
  <c r="H450" i="29" s="1"/>
  <c r="H451" i="29" s="1"/>
  <c r="H452" i="29" s="1"/>
  <c r="H453" i="29" s="1"/>
  <c r="H454" i="29" s="1"/>
  <c r="H455" i="29" s="1"/>
  <c r="H456" i="29" s="1"/>
  <c r="H457" i="29" s="1"/>
  <c r="H458" i="29" s="1"/>
  <c r="H459" i="29" s="1"/>
  <c r="H460" i="29" s="1"/>
  <c r="H461" i="29" s="1"/>
  <c r="H462" i="29" s="1"/>
  <c r="H463" i="29" s="1"/>
  <c r="H464" i="29" s="1"/>
  <c r="H465" i="29" s="1"/>
  <c r="H466" i="29" s="1"/>
  <c r="H467" i="29" s="1"/>
  <c r="H468" i="29" s="1"/>
  <c r="H469" i="29" s="1"/>
  <c r="H470" i="29" s="1"/>
  <c r="H471" i="29" s="1"/>
  <c r="H472" i="29" s="1"/>
  <c r="H473" i="29" s="1"/>
  <c r="H474" i="29" s="1"/>
  <c r="H475" i="29" s="1"/>
  <c r="H476" i="29" s="1"/>
  <c r="H477" i="29" s="1"/>
  <c r="H478" i="29" s="1"/>
  <c r="H479" i="29" s="1"/>
  <c r="H480" i="29" s="1"/>
  <c r="H481" i="29" s="1"/>
  <c r="H482" i="29" s="1"/>
  <c r="H483" i="29" s="1"/>
  <c r="H484" i="29" s="1"/>
  <c r="H485" i="29" s="1"/>
  <c r="H486" i="29" s="1"/>
  <c r="H487" i="29" s="1"/>
  <c r="H488" i="29" s="1"/>
  <c r="H489" i="29" s="1"/>
  <c r="H490" i="29" s="1"/>
  <c r="H491" i="29" s="1"/>
  <c r="H492" i="29" s="1"/>
  <c r="H493" i="29" s="1"/>
  <c r="H494" i="29" s="1"/>
  <c r="H495" i="29" s="1"/>
  <c r="H496" i="29" s="1"/>
  <c r="H497" i="29" s="1"/>
  <c r="H498" i="29" s="1"/>
  <c r="H499" i="29" s="1"/>
  <c r="H500" i="29" s="1"/>
  <c r="H501" i="29" s="1"/>
  <c r="H502" i="29" s="1"/>
  <c r="H503" i="29" s="1"/>
  <c r="H504" i="29" s="1"/>
  <c r="H505" i="29" s="1"/>
  <c r="H506" i="29" s="1"/>
  <c r="H507" i="29" s="1"/>
  <c r="H508" i="29" s="1"/>
  <c r="H509" i="29" s="1"/>
  <c r="H510" i="29" s="1"/>
  <c r="H511" i="29" s="1"/>
  <c r="H512" i="29" s="1"/>
  <c r="H513" i="29" s="1"/>
  <c r="H514" i="29" s="1"/>
  <c r="H515" i="29" s="1"/>
  <c r="H516" i="29" s="1"/>
  <c r="H517" i="29" s="1"/>
  <c r="H518" i="29" s="1"/>
  <c r="H519" i="29" s="1"/>
  <c r="H520" i="29" s="1"/>
  <c r="H521" i="29" s="1"/>
  <c r="H522" i="29" s="1"/>
  <c r="H523" i="29" s="1"/>
  <c r="H524" i="29" s="1"/>
  <c r="H525" i="29" s="1"/>
  <c r="H526" i="29" s="1"/>
  <c r="H527" i="29" s="1"/>
  <c r="H528" i="29" s="1"/>
  <c r="H529" i="29" s="1"/>
  <c r="H530" i="29" s="1"/>
  <c r="H531" i="29" s="1"/>
  <c r="H532" i="29" s="1"/>
  <c r="H533" i="29" s="1"/>
  <c r="H534" i="29" s="1"/>
  <c r="H535" i="29" s="1"/>
  <c r="H536" i="29" s="1"/>
  <c r="H537" i="29" s="1"/>
  <c r="H538" i="29" s="1"/>
  <c r="H539" i="29" s="1"/>
  <c r="H540" i="29" s="1"/>
  <c r="H541" i="29" s="1"/>
  <c r="H542" i="29" s="1"/>
  <c r="H543" i="29" s="1"/>
  <c r="H544" i="29" s="1"/>
  <c r="H545" i="29" s="1"/>
  <c r="H546" i="29" s="1"/>
  <c r="H547" i="29" s="1"/>
  <c r="H548" i="29" s="1"/>
  <c r="H549" i="29" s="1"/>
  <c r="H550" i="29" s="1"/>
  <c r="H551" i="29" s="1"/>
  <c r="H552" i="29" s="1"/>
  <c r="H553" i="29" s="1"/>
  <c r="H554" i="29" s="1"/>
  <c r="H555" i="29" s="1"/>
  <c r="H556" i="29" s="1"/>
  <c r="H557" i="29" s="1"/>
  <c r="H558" i="29" s="1"/>
  <c r="H559" i="29" s="1"/>
  <c r="H560" i="29" s="1"/>
  <c r="H561" i="29" s="1"/>
  <c r="H562" i="29" s="1"/>
  <c r="H563" i="29" s="1"/>
  <c r="H564" i="29" s="1"/>
  <c r="H565" i="29" s="1"/>
  <c r="H566" i="29" s="1"/>
  <c r="H567" i="29" s="1"/>
  <c r="H568" i="29" s="1"/>
  <c r="H569" i="29" s="1"/>
  <c r="H570" i="29" s="1"/>
  <c r="H571" i="29" s="1"/>
  <c r="H572" i="29" s="1"/>
  <c r="H573" i="29" s="1"/>
  <c r="H574" i="29" s="1"/>
  <c r="H575" i="29" s="1"/>
  <c r="H576" i="29" s="1"/>
  <c r="H577" i="29" s="1"/>
  <c r="H578" i="29" s="1"/>
  <c r="H579" i="29" s="1"/>
  <c r="H580" i="29" s="1"/>
  <c r="H581" i="29" s="1"/>
  <c r="H582" i="29" s="1"/>
  <c r="H583" i="29" s="1"/>
  <c r="H584" i="29" s="1"/>
  <c r="H585" i="29" s="1"/>
  <c r="H586" i="29" s="1"/>
  <c r="H587" i="29" s="1"/>
  <c r="H588" i="29" s="1"/>
  <c r="H589" i="29" s="1"/>
  <c r="H590" i="29" s="1"/>
  <c r="H591" i="29" s="1"/>
  <c r="H592" i="29" s="1"/>
  <c r="H593" i="29" s="1"/>
  <c r="H594" i="29" s="1"/>
  <c r="H595" i="29" s="1"/>
  <c r="H596" i="29" s="1"/>
  <c r="H597" i="29" s="1"/>
  <c r="H598" i="29" s="1"/>
  <c r="H599" i="29" s="1"/>
  <c r="H600" i="29" s="1"/>
  <c r="H601" i="29" s="1"/>
  <c r="H602" i="29" s="1"/>
  <c r="H603" i="29" s="1"/>
  <c r="H604" i="29" s="1"/>
  <c r="H605" i="29" s="1"/>
  <c r="H606" i="29" s="1"/>
  <c r="H607" i="29" s="1"/>
  <c r="H608" i="29" s="1"/>
  <c r="H609" i="29" s="1"/>
  <c r="H610" i="29" s="1"/>
  <c r="H611" i="29" s="1"/>
  <c r="H612" i="29" s="1"/>
  <c r="H613" i="29" s="1"/>
  <c r="H614" i="29" s="1"/>
  <c r="H615" i="29" s="1"/>
  <c r="H616" i="29" s="1"/>
  <c r="H617" i="29" s="1"/>
  <c r="H618" i="29" s="1"/>
  <c r="H619" i="29" s="1"/>
  <c r="H620" i="29" s="1"/>
  <c r="H621" i="29" s="1"/>
  <c r="H622" i="29" s="1"/>
  <c r="H623" i="29" s="1"/>
  <c r="H624" i="29" s="1"/>
  <c r="H625" i="29" s="1"/>
  <c r="H626" i="29" s="1"/>
  <c r="H627" i="29" s="1"/>
  <c r="H628" i="29" s="1"/>
  <c r="H629" i="29" s="1"/>
  <c r="H630" i="29" s="1"/>
  <c r="H631" i="29" s="1"/>
  <c r="H632" i="29" s="1"/>
  <c r="H633" i="29" s="1"/>
  <c r="H634" i="29" s="1"/>
  <c r="H635" i="29" s="1"/>
  <c r="H636" i="29" s="1"/>
  <c r="H637" i="29" s="1"/>
  <c r="H638" i="29" s="1"/>
  <c r="H639" i="29" s="1"/>
  <c r="H640" i="29" s="1"/>
  <c r="H641" i="29" s="1"/>
  <c r="H642" i="29" s="1"/>
  <c r="H643" i="29" s="1"/>
  <c r="H644" i="29" s="1"/>
  <c r="H645" i="29" s="1"/>
  <c r="H646" i="29" s="1"/>
  <c r="H647" i="29" s="1"/>
  <c r="H648" i="29" s="1"/>
  <c r="H649" i="29" s="1"/>
  <c r="H650" i="29" s="1"/>
  <c r="H651" i="29" s="1"/>
  <c r="H652" i="29" s="1"/>
  <c r="H653" i="29" s="1"/>
  <c r="H654" i="29" s="1"/>
  <c r="H655" i="29" s="1"/>
  <c r="H656" i="29" s="1"/>
  <c r="H657" i="29" s="1"/>
  <c r="H658" i="29" s="1"/>
  <c r="H659" i="29" s="1"/>
  <c r="H660" i="29" s="1"/>
  <c r="H661" i="29" s="1"/>
  <c r="H662" i="29" s="1"/>
  <c r="H663" i="29" s="1"/>
  <c r="H664" i="29" s="1"/>
  <c r="H665" i="29" s="1"/>
  <c r="H666" i="29" s="1"/>
  <c r="H667" i="29" s="1"/>
  <c r="H668" i="29" s="1"/>
  <c r="H669" i="29" s="1"/>
  <c r="H670" i="29" s="1"/>
  <c r="H671" i="29" s="1"/>
  <c r="H672" i="29" s="1"/>
  <c r="H673" i="29" s="1"/>
  <c r="H674" i="29" s="1"/>
  <c r="H675" i="29" s="1"/>
  <c r="H676" i="29" s="1"/>
  <c r="H677" i="29" s="1"/>
  <c r="H678" i="29" s="1"/>
  <c r="H679" i="29" s="1"/>
  <c r="H680" i="29" s="1"/>
  <c r="H681" i="29" s="1"/>
  <c r="H682" i="29" s="1"/>
  <c r="H683" i="29" s="1"/>
  <c r="H684" i="29" s="1"/>
  <c r="H685" i="29" s="1"/>
  <c r="H686" i="29" s="1"/>
  <c r="H687" i="29" s="1"/>
  <c r="H688" i="29" s="1"/>
  <c r="H689" i="29" s="1"/>
  <c r="H690" i="29" s="1"/>
  <c r="H691" i="29" s="1"/>
  <c r="H692" i="29" s="1"/>
  <c r="H693" i="29" s="1"/>
  <c r="H694" i="29" s="1"/>
  <c r="H695" i="29" s="1"/>
  <c r="H696" i="29" s="1"/>
  <c r="H697" i="29" s="1"/>
  <c r="H698" i="29" s="1"/>
  <c r="H699" i="29" s="1"/>
  <c r="H700" i="29" s="1"/>
  <c r="H701" i="29" s="1"/>
  <c r="H702" i="29" s="1"/>
  <c r="H703" i="29" s="1"/>
  <c r="H704" i="29" s="1"/>
  <c r="H705" i="29" s="1"/>
  <c r="H706" i="29" s="1"/>
  <c r="H707" i="29" s="1"/>
  <c r="H708" i="29" s="1"/>
  <c r="H709" i="29" s="1"/>
  <c r="H710" i="29" s="1"/>
  <c r="H711" i="29" s="1"/>
  <c r="H712" i="29" s="1"/>
  <c r="H713" i="29" s="1"/>
  <c r="H714" i="29" s="1"/>
  <c r="H715" i="29" s="1"/>
  <c r="H716" i="29" s="1"/>
  <c r="H717" i="29" s="1"/>
  <c r="H718" i="29" s="1"/>
  <c r="H719" i="29" s="1"/>
  <c r="H720" i="29" s="1"/>
  <c r="H721" i="29" s="1"/>
  <c r="H722" i="29" s="1"/>
  <c r="H723" i="29" s="1"/>
  <c r="H724" i="29" s="1"/>
  <c r="H725" i="29" s="1"/>
  <c r="H726" i="29" s="1"/>
  <c r="H727" i="29" s="1"/>
  <c r="H728" i="29" s="1"/>
  <c r="H729" i="29" s="1"/>
  <c r="H730" i="29" s="1"/>
  <c r="H731" i="29" s="1"/>
  <c r="H732" i="29" s="1"/>
  <c r="H733" i="29" s="1"/>
  <c r="H734" i="29" s="1"/>
  <c r="H735" i="29" s="1"/>
  <c r="H736" i="29" s="1"/>
  <c r="H737" i="29" s="1"/>
  <c r="H738" i="29" s="1"/>
  <c r="H739" i="29" s="1"/>
  <c r="H740" i="29" s="1"/>
  <c r="H741" i="29" s="1"/>
  <c r="H742" i="29" s="1"/>
  <c r="H743" i="29" s="1"/>
  <c r="H744" i="29" s="1"/>
  <c r="H745" i="29" s="1"/>
  <c r="H746" i="29" s="1"/>
  <c r="H747" i="29" s="1"/>
  <c r="H748" i="29" s="1"/>
  <c r="H749" i="29" s="1"/>
  <c r="H750" i="29" s="1"/>
  <c r="H751" i="29" s="1"/>
  <c r="H752" i="29" s="1"/>
  <c r="H753" i="29" s="1"/>
  <c r="H754" i="29" s="1"/>
  <c r="H755" i="29" s="1"/>
  <c r="H756" i="29" s="1"/>
  <c r="H757" i="29" s="1"/>
  <c r="H758" i="29" s="1"/>
  <c r="H759" i="29" s="1"/>
  <c r="H760" i="29" s="1"/>
  <c r="H761" i="29" s="1"/>
  <c r="H762" i="29" s="1"/>
  <c r="H763" i="29" s="1"/>
  <c r="H764" i="29" s="1"/>
  <c r="H765" i="29" s="1"/>
  <c r="H766" i="29" s="1"/>
  <c r="H767" i="29" s="1"/>
  <c r="H768" i="29" s="1"/>
  <c r="H769" i="29" s="1"/>
  <c r="H770" i="29" s="1"/>
  <c r="H771" i="29" s="1"/>
  <c r="H772" i="29" s="1"/>
  <c r="H773" i="29" s="1"/>
  <c r="H774" i="29" s="1"/>
  <c r="H775" i="29" s="1"/>
  <c r="H776" i="29" s="1"/>
  <c r="H777" i="29" s="1"/>
  <c r="H778" i="29" s="1"/>
  <c r="F103" i="29"/>
  <c r="F157" i="29"/>
  <c r="F102" i="29"/>
  <c r="F156" i="29"/>
  <c r="F107" i="29"/>
  <c r="F155" i="29"/>
  <c r="F94" i="29"/>
  <c r="F148" i="29"/>
  <c r="F99" i="29"/>
  <c r="F147" i="29"/>
  <c r="F98" i="29"/>
  <c r="F146" i="29"/>
  <c r="F235" i="29"/>
  <c r="F387" i="29"/>
  <c r="F204" i="29"/>
  <c r="F167" i="29"/>
  <c r="F215" i="29"/>
  <c r="F166" i="29"/>
  <c r="F214" i="29"/>
  <c r="F171" i="29"/>
  <c r="F219" i="29"/>
  <c r="F270" i="29"/>
  <c r="F224" i="29"/>
  <c r="F287" i="29"/>
  <c r="F366" i="29"/>
  <c r="F376" i="29"/>
  <c r="F261" i="29"/>
  <c r="F336" i="29"/>
  <c r="F278" i="29"/>
  <c r="F295" i="29"/>
  <c r="F411" i="29"/>
  <c r="F435" i="29"/>
  <c r="F333" i="29"/>
  <c r="F362" i="29"/>
  <c r="F428" i="29"/>
  <c r="F477" i="29"/>
  <c r="F442" i="29"/>
  <c r="F425" i="29"/>
  <c r="F519" i="29"/>
  <c r="F469" i="29"/>
  <c r="F450" i="29"/>
  <c r="F473" i="29"/>
  <c r="F558" i="29"/>
  <c r="F561" i="29"/>
  <c r="F600" i="29"/>
  <c r="F587" i="29"/>
  <c r="F652" i="29"/>
  <c r="F644" i="29"/>
  <c r="F584" i="29"/>
  <c r="F613" i="29"/>
  <c r="F679" i="29"/>
  <c r="F680" i="29"/>
  <c r="F694" i="29"/>
  <c r="F736" i="29"/>
  <c r="F58" i="29"/>
  <c r="F109" i="29"/>
  <c r="F175" i="29"/>
  <c r="F108" i="29"/>
  <c r="F162" i="29"/>
  <c r="F113" i="29"/>
  <c r="F169" i="29"/>
  <c r="F106" i="29"/>
  <c r="F160" i="29"/>
  <c r="F105" i="29"/>
  <c r="F153" i="29"/>
  <c r="F104" i="29"/>
  <c r="F158" i="29"/>
  <c r="F243" i="29"/>
  <c r="F399" i="29"/>
  <c r="F216" i="29"/>
  <c r="F173" i="29"/>
  <c r="F233" i="29"/>
  <c r="F172" i="29"/>
  <c r="F220" i="29"/>
  <c r="F177" i="29"/>
  <c r="F225" i="29"/>
  <c r="F182" i="29"/>
  <c r="F230" i="29"/>
  <c r="F299" i="29"/>
  <c r="F429" i="29"/>
  <c r="F382" i="29"/>
  <c r="F279" i="29"/>
  <c r="F361" i="29"/>
  <c r="F284" i="29"/>
  <c r="F301" i="29"/>
  <c r="F417" i="29"/>
  <c r="F322" i="29"/>
  <c r="F339" i="29"/>
  <c r="F368" i="29"/>
  <c r="F373" i="29"/>
  <c r="F372" i="29"/>
  <c r="F445" i="29"/>
  <c r="F431" i="29"/>
  <c r="F525" i="29"/>
  <c r="F475" i="29"/>
  <c r="F468" i="29"/>
  <c r="F491" i="29"/>
  <c r="F564" i="29"/>
  <c r="F566" i="29"/>
  <c r="F529" i="29"/>
  <c r="F599" i="29"/>
  <c r="F658" i="29"/>
  <c r="F645" i="29"/>
  <c r="F590" i="29"/>
  <c r="F619" i="29"/>
  <c r="F642" i="29"/>
  <c r="F712" i="29"/>
  <c r="F704" i="29"/>
  <c r="F742" i="29"/>
  <c r="F769" i="29"/>
  <c r="F766" i="29"/>
  <c r="F371" i="29"/>
  <c r="F358" i="29"/>
  <c r="F345" i="29"/>
  <c r="F332" i="29"/>
  <c r="F478" i="29"/>
  <c r="F379" i="29"/>
  <c r="F459" i="29"/>
  <c r="F390" i="29"/>
  <c r="F447" i="29"/>
  <c r="F401" i="29"/>
  <c r="F501" i="29"/>
  <c r="F452" i="29"/>
  <c r="F506" i="29"/>
  <c r="F505" i="29"/>
  <c r="F480" i="29"/>
  <c r="F461" i="29"/>
  <c r="F527" i="29"/>
  <c r="F606" i="29"/>
  <c r="F531" i="29"/>
  <c r="F560" i="29"/>
  <c r="F535" i="29"/>
  <c r="F581" i="29"/>
  <c r="F604" i="29"/>
  <c r="F664" i="29"/>
  <c r="F615" i="29"/>
  <c r="F663" i="29"/>
  <c r="F608" i="29"/>
  <c r="F583" i="29"/>
  <c r="F643" i="29"/>
  <c r="F654" i="29"/>
  <c r="F719" i="29"/>
  <c r="F691" i="29"/>
  <c r="F735" i="29"/>
  <c r="F762" i="29"/>
  <c r="F59" i="29"/>
  <c r="F73" i="29"/>
  <c r="F121" i="29"/>
  <c r="F163" i="29"/>
  <c r="F96" i="29"/>
  <c r="F138" i="29"/>
  <c r="F83" i="29"/>
  <c r="F131" i="29"/>
  <c r="F187" i="29"/>
  <c r="F100" i="29"/>
  <c r="F142" i="29"/>
  <c r="F81" i="29"/>
  <c r="F129" i="29"/>
  <c r="F68" i="29"/>
  <c r="F110" i="29"/>
  <c r="F152" i="29"/>
  <c r="F223" i="29"/>
  <c r="F276" i="29"/>
  <c r="F186" i="29"/>
  <c r="F228" i="29"/>
  <c r="F179" i="29"/>
  <c r="F221" i="29"/>
  <c r="F275" i="29"/>
  <c r="F202" i="29"/>
  <c r="F300" i="29"/>
  <c r="F189" i="29"/>
  <c r="F231" i="29"/>
  <c r="F176" i="29"/>
  <c r="F218" i="29"/>
  <c r="F294" i="29"/>
  <c r="F319" i="29"/>
  <c r="F274" i="29"/>
  <c r="F394" i="29"/>
  <c r="F273" i="29"/>
  <c r="F325" i="29"/>
  <c r="F248" i="29"/>
  <c r="F259" i="29"/>
  <c r="F349" i="29"/>
  <c r="F311" i="29"/>
  <c r="F424" i="29"/>
  <c r="F364" i="29"/>
  <c r="F363" i="29"/>
  <c r="F356" i="29"/>
  <c r="F489" i="29"/>
  <c r="F385" i="29"/>
  <c r="F466" i="29"/>
  <c r="F408" i="29"/>
  <c r="F454" i="29"/>
  <c r="F407" i="29"/>
  <c r="F532" i="29"/>
  <c r="F458" i="29"/>
  <c r="F524" i="29"/>
  <c r="F550" i="29"/>
  <c r="F486" i="29"/>
  <c r="F467" i="29"/>
  <c r="F528" i="29"/>
  <c r="F563" i="29"/>
  <c r="F555" i="29"/>
  <c r="F570" i="29"/>
  <c r="F541" i="29"/>
  <c r="F586" i="29"/>
  <c r="F622" i="29"/>
  <c r="F567" i="29"/>
  <c r="F621" i="29"/>
  <c r="F668" i="29"/>
  <c r="F614" i="29"/>
  <c r="F601" i="29"/>
  <c r="F667" i="29"/>
  <c r="F660" i="29"/>
  <c r="F729" i="29"/>
  <c r="F697" i="29"/>
  <c r="F746" i="29"/>
  <c r="D42" i="27"/>
  <c r="G59" i="29"/>
  <c r="G60" i="29" s="1"/>
  <c r="G61" i="29" s="1"/>
  <c r="G62" i="29" s="1"/>
  <c r="G63" i="29" s="1"/>
  <c r="G64" i="29" s="1"/>
  <c r="G65" i="29" s="1"/>
  <c r="G66" i="29" s="1"/>
  <c r="G67" i="29" s="1"/>
  <c r="G68" i="29" s="1"/>
  <c r="G69" i="29" s="1"/>
  <c r="G70" i="29" s="1"/>
  <c r="G71" i="29" s="1"/>
  <c r="G72" i="29" s="1"/>
  <c r="G73" i="29" s="1"/>
  <c r="G74" i="29" s="1"/>
  <c r="G75" i="29" s="1"/>
  <c r="G76" i="29" s="1"/>
  <c r="G77" i="29" s="1"/>
  <c r="G78" i="29" s="1"/>
  <c r="G79" i="29" s="1"/>
  <c r="G80" i="29" s="1"/>
  <c r="G81" i="29" s="1"/>
  <c r="G82" i="29" s="1"/>
  <c r="G83" i="29" s="1"/>
  <c r="G84" i="29" s="1"/>
  <c r="G85" i="29" s="1"/>
  <c r="G86" i="29" s="1"/>
  <c r="G87" i="29" s="1"/>
  <c r="G88" i="29" s="1"/>
  <c r="G89" i="29" s="1"/>
  <c r="G90" i="29" s="1"/>
  <c r="G91" i="29" s="1"/>
  <c r="G92" i="29" s="1"/>
  <c r="G93" i="29" s="1"/>
  <c r="G94" i="29" s="1"/>
  <c r="G95" i="29" s="1"/>
  <c r="G96" i="29" s="1"/>
  <c r="G97" i="29" s="1"/>
  <c r="G98" i="29" s="1"/>
  <c r="G99" i="29" s="1"/>
  <c r="G100" i="29" s="1"/>
  <c r="G101" i="29" s="1"/>
  <c r="G102" i="29" s="1"/>
  <c r="G103" i="29" s="1"/>
  <c r="G104" i="29" s="1"/>
  <c r="G105" i="29" s="1"/>
  <c r="G106" i="29" s="1"/>
  <c r="G107" i="29" s="1"/>
  <c r="G108" i="29" s="1"/>
  <c r="G109" i="29" s="1"/>
  <c r="G110" i="29" s="1"/>
  <c r="G111" i="29" s="1"/>
  <c r="G112" i="29" s="1"/>
  <c r="G113" i="29" s="1"/>
  <c r="G114" i="29" s="1"/>
  <c r="G115" i="29" s="1"/>
  <c r="G116" i="29" s="1"/>
  <c r="G117" i="29" s="1"/>
  <c r="G118" i="29" s="1"/>
  <c r="G119" i="29" s="1"/>
  <c r="G120" i="29" s="1"/>
  <c r="G121" i="29" s="1"/>
  <c r="G122" i="29" s="1"/>
  <c r="G123" i="29" s="1"/>
  <c r="G124" i="29" s="1"/>
  <c r="G125" i="29" s="1"/>
  <c r="G126" i="29" s="1"/>
  <c r="G127" i="29" s="1"/>
  <c r="G128" i="29" s="1"/>
  <c r="G129" i="29" s="1"/>
  <c r="G130" i="29" s="1"/>
  <c r="G131" i="29" s="1"/>
  <c r="G132" i="29" s="1"/>
  <c r="G133" i="29" s="1"/>
  <c r="G134" i="29" s="1"/>
  <c r="G135" i="29" s="1"/>
  <c r="G136" i="29" s="1"/>
  <c r="G137" i="29" s="1"/>
  <c r="G138" i="29" s="1"/>
  <c r="G139" i="29" s="1"/>
  <c r="G140" i="29" s="1"/>
  <c r="G141" i="29" s="1"/>
  <c r="G142" i="29" s="1"/>
  <c r="G143" i="29" s="1"/>
  <c r="G144" i="29" s="1"/>
  <c r="G145" i="29" s="1"/>
  <c r="G146" i="29" s="1"/>
  <c r="G147" i="29" s="1"/>
  <c r="G148" i="29" s="1"/>
  <c r="G149" i="29" s="1"/>
  <c r="G150" i="29" s="1"/>
  <c r="G151" i="29" s="1"/>
  <c r="G152" i="29" s="1"/>
  <c r="G153" i="29" s="1"/>
  <c r="G154" i="29" s="1"/>
  <c r="G155" i="29" s="1"/>
  <c r="G156" i="29" s="1"/>
  <c r="G157" i="29" s="1"/>
  <c r="G158" i="29" s="1"/>
  <c r="G159" i="29" s="1"/>
  <c r="G160" i="29" s="1"/>
  <c r="G161" i="29" s="1"/>
  <c r="G162" i="29" s="1"/>
  <c r="G163" i="29" s="1"/>
  <c r="G164" i="29" s="1"/>
  <c r="G165" i="29" s="1"/>
  <c r="G166" i="29" s="1"/>
  <c r="G167" i="29" s="1"/>
  <c r="G168" i="29" s="1"/>
  <c r="G169" i="29" s="1"/>
  <c r="G170" i="29" s="1"/>
  <c r="G171" i="29" s="1"/>
  <c r="G172" i="29" s="1"/>
  <c r="G173" i="29" s="1"/>
  <c r="G174" i="29" s="1"/>
  <c r="G175" i="29" s="1"/>
  <c r="G176" i="29" s="1"/>
  <c r="G177" i="29" s="1"/>
  <c r="G178" i="29" s="1"/>
  <c r="G179" i="29" s="1"/>
  <c r="G180" i="29" s="1"/>
  <c r="G181" i="29" s="1"/>
  <c r="G182" i="29" s="1"/>
  <c r="G183" i="29" s="1"/>
  <c r="G184" i="29" s="1"/>
  <c r="G185" i="29" s="1"/>
  <c r="G186" i="29" s="1"/>
  <c r="G187" i="29" s="1"/>
  <c r="G188" i="29" s="1"/>
  <c r="G189" i="29" s="1"/>
  <c r="G190" i="29" s="1"/>
  <c r="G191" i="29" s="1"/>
  <c r="G192" i="29" s="1"/>
  <c r="G193" i="29" s="1"/>
  <c r="G194" i="29" s="1"/>
  <c r="G195" i="29" s="1"/>
  <c r="G196" i="29" s="1"/>
  <c r="G197" i="29" s="1"/>
  <c r="G198" i="29" s="1"/>
  <c r="G199" i="29" s="1"/>
  <c r="G200" i="29" s="1"/>
  <c r="G201" i="29" s="1"/>
  <c r="G202" i="29" s="1"/>
  <c r="G203" i="29" s="1"/>
  <c r="G204" i="29" s="1"/>
  <c r="G205" i="29" s="1"/>
  <c r="G206" i="29" s="1"/>
  <c r="G207" i="29" s="1"/>
  <c r="G208" i="29" s="1"/>
  <c r="G209" i="29" s="1"/>
  <c r="G210" i="29" s="1"/>
  <c r="G211" i="29" s="1"/>
  <c r="G212" i="29" s="1"/>
  <c r="G213" i="29" s="1"/>
  <c r="G214" i="29" s="1"/>
  <c r="G215" i="29" s="1"/>
  <c r="G216" i="29" s="1"/>
  <c r="G217" i="29" s="1"/>
  <c r="G218" i="29" s="1"/>
  <c r="G219" i="29" s="1"/>
  <c r="G220" i="29" s="1"/>
  <c r="G221" i="29" s="1"/>
  <c r="G222" i="29" s="1"/>
  <c r="G223" i="29" s="1"/>
  <c r="G224" i="29" s="1"/>
  <c r="G225" i="29" s="1"/>
  <c r="G226" i="29" s="1"/>
  <c r="G227" i="29" s="1"/>
  <c r="G228" i="29" s="1"/>
  <c r="G229" i="29" s="1"/>
  <c r="G230" i="29" s="1"/>
  <c r="G231" i="29" s="1"/>
  <c r="G232" i="29" s="1"/>
  <c r="G233" i="29" s="1"/>
  <c r="G234" i="29" s="1"/>
  <c r="G235" i="29" s="1"/>
  <c r="G236" i="29" s="1"/>
  <c r="G237" i="29" s="1"/>
  <c r="G238" i="29" s="1"/>
  <c r="G239" i="29" s="1"/>
  <c r="G240" i="29" s="1"/>
  <c r="G241" i="29" s="1"/>
  <c r="G242" i="29" s="1"/>
  <c r="G243" i="29" s="1"/>
  <c r="G244" i="29" s="1"/>
  <c r="G245" i="29" s="1"/>
  <c r="G246" i="29" s="1"/>
  <c r="G247" i="29" s="1"/>
  <c r="G248" i="29" s="1"/>
  <c r="G249" i="29" s="1"/>
  <c r="G250" i="29" s="1"/>
  <c r="G251" i="29" s="1"/>
  <c r="G252" i="29" s="1"/>
  <c r="G253" i="29" s="1"/>
  <c r="G254" i="29" s="1"/>
  <c r="G255" i="29" s="1"/>
  <c r="G256" i="29" s="1"/>
  <c r="G257" i="29" s="1"/>
  <c r="G258" i="29" s="1"/>
  <c r="G259" i="29" s="1"/>
  <c r="G260" i="29" s="1"/>
  <c r="G261" i="29" s="1"/>
  <c r="G262" i="29" s="1"/>
  <c r="G263" i="29" s="1"/>
  <c r="G264" i="29" s="1"/>
  <c r="G265" i="29" s="1"/>
  <c r="G266" i="29" s="1"/>
  <c r="G267" i="29" s="1"/>
  <c r="G268" i="29" s="1"/>
  <c r="G269" i="29" s="1"/>
  <c r="G270" i="29" s="1"/>
  <c r="G271" i="29" s="1"/>
  <c r="G272" i="29" s="1"/>
  <c r="G273" i="29" s="1"/>
  <c r="G274" i="29" s="1"/>
  <c r="G275" i="29" s="1"/>
  <c r="G276" i="29" s="1"/>
  <c r="G277" i="29" s="1"/>
  <c r="G278" i="29" s="1"/>
  <c r="G279" i="29" s="1"/>
  <c r="G280" i="29" s="1"/>
  <c r="G281" i="29" s="1"/>
  <c r="G282" i="29" s="1"/>
  <c r="G283" i="29" s="1"/>
  <c r="G284" i="29" s="1"/>
  <c r="G285" i="29" s="1"/>
  <c r="G286" i="29" s="1"/>
  <c r="G287" i="29" s="1"/>
  <c r="G288" i="29" s="1"/>
  <c r="G289" i="29" s="1"/>
  <c r="G290" i="29" s="1"/>
  <c r="G291" i="29" s="1"/>
  <c r="G292" i="29" s="1"/>
  <c r="G293" i="29" s="1"/>
  <c r="G294" i="29" s="1"/>
  <c r="G295" i="29" s="1"/>
  <c r="G296" i="29" s="1"/>
  <c r="G297" i="29" s="1"/>
  <c r="G298" i="29" s="1"/>
  <c r="G299" i="29" s="1"/>
  <c r="G300" i="29" s="1"/>
  <c r="G301" i="29" s="1"/>
  <c r="G302" i="29" s="1"/>
  <c r="G303" i="29" s="1"/>
  <c r="G304" i="29" s="1"/>
  <c r="G305" i="29" s="1"/>
  <c r="G306" i="29" s="1"/>
  <c r="G307" i="29" s="1"/>
  <c r="G308" i="29" s="1"/>
  <c r="G309" i="29" s="1"/>
  <c r="G310" i="29" s="1"/>
  <c r="G311" i="29" s="1"/>
  <c r="G312" i="29" s="1"/>
  <c r="G313" i="29" s="1"/>
  <c r="G314" i="29" s="1"/>
  <c r="G315" i="29" s="1"/>
  <c r="G316" i="29" s="1"/>
  <c r="G317" i="29" s="1"/>
  <c r="G318" i="29" s="1"/>
  <c r="G319" i="29" s="1"/>
  <c r="G320" i="29" s="1"/>
  <c r="G321" i="29" s="1"/>
  <c r="G322" i="29" s="1"/>
  <c r="G323" i="29" s="1"/>
  <c r="G324" i="29" s="1"/>
  <c r="G325" i="29" s="1"/>
  <c r="G326" i="29" s="1"/>
  <c r="G327" i="29" s="1"/>
  <c r="G328" i="29" s="1"/>
  <c r="G329" i="29" s="1"/>
  <c r="G330" i="29" s="1"/>
  <c r="G331" i="29" s="1"/>
  <c r="G332" i="29" s="1"/>
  <c r="G333" i="29" s="1"/>
  <c r="G334" i="29" s="1"/>
  <c r="G335" i="29" s="1"/>
  <c r="G336" i="29" s="1"/>
  <c r="G337" i="29" s="1"/>
  <c r="G338" i="29" s="1"/>
  <c r="G339" i="29" s="1"/>
  <c r="G340" i="29" s="1"/>
  <c r="G341" i="29" s="1"/>
  <c r="G342" i="29" s="1"/>
  <c r="G343" i="29" s="1"/>
  <c r="G344" i="29" s="1"/>
  <c r="G345" i="29" s="1"/>
  <c r="G346" i="29" s="1"/>
  <c r="G347" i="29" s="1"/>
  <c r="G348" i="29" s="1"/>
  <c r="G349" i="29" s="1"/>
  <c r="G350" i="29" s="1"/>
  <c r="G351" i="29" s="1"/>
  <c r="G352" i="29" s="1"/>
  <c r="G353" i="29" s="1"/>
  <c r="G354" i="29" s="1"/>
  <c r="G355" i="29" s="1"/>
  <c r="G356" i="29" s="1"/>
  <c r="G357" i="29" s="1"/>
  <c r="G358" i="29" s="1"/>
  <c r="G359" i="29" s="1"/>
  <c r="G360" i="29" s="1"/>
  <c r="G361" i="29" s="1"/>
  <c r="G362" i="29" s="1"/>
  <c r="G363" i="29" s="1"/>
  <c r="G364" i="29" s="1"/>
  <c r="G365" i="29" s="1"/>
  <c r="G366" i="29" s="1"/>
  <c r="G367" i="29" s="1"/>
  <c r="G368" i="29" s="1"/>
  <c r="G369" i="29" s="1"/>
  <c r="G370" i="29" s="1"/>
  <c r="G371" i="29" s="1"/>
  <c r="G372" i="29" s="1"/>
  <c r="G373" i="29" s="1"/>
  <c r="G374" i="29" s="1"/>
  <c r="G375" i="29" s="1"/>
  <c r="G376" i="29" s="1"/>
  <c r="G377" i="29" s="1"/>
  <c r="G378" i="29" s="1"/>
  <c r="G379" i="29" s="1"/>
  <c r="G380" i="29" s="1"/>
  <c r="G381" i="29" s="1"/>
  <c r="G382" i="29" s="1"/>
  <c r="G383" i="29" s="1"/>
  <c r="G384" i="29" s="1"/>
  <c r="G385" i="29" s="1"/>
  <c r="G386" i="29" s="1"/>
  <c r="G387" i="29" s="1"/>
  <c r="G388" i="29" s="1"/>
  <c r="G389" i="29" s="1"/>
  <c r="G390" i="29" s="1"/>
  <c r="G391" i="29" s="1"/>
  <c r="G392" i="29" s="1"/>
  <c r="G393" i="29" s="1"/>
  <c r="G394" i="29" s="1"/>
  <c r="G395" i="29" s="1"/>
  <c r="G396" i="29" s="1"/>
  <c r="G397" i="29" s="1"/>
  <c r="G398" i="29" s="1"/>
  <c r="G399" i="29" s="1"/>
  <c r="G400" i="29" s="1"/>
  <c r="G401" i="29" s="1"/>
  <c r="G402" i="29" s="1"/>
  <c r="G403" i="29" s="1"/>
  <c r="G404" i="29" s="1"/>
  <c r="G405" i="29" s="1"/>
  <c r="G406" i="29" s="1"/>
  <c r="G407" i="29" s="1"/>
  <c r="G408" i="29" s="1"/>
  <c r="G409" i="29" s="1"/>
  <c r="G410" i="29" s="1"/>
  <c r="G411" i="29" s="1"/>
  <c r="G412" i="29" s="1"/>
  <c r="G413" i="29" s="1"/>
  <c r="G414" i="29" s="1"/>
  <c r="G415" i="29" s="1"/>
  <c r="G416" i="29" s="1"/>
  <c r="G417" i="29" s="1"/>
  <c r="G418" i="29" s="1"/>
  <c r="G419" i="29" s="1"/>
  <c r="G420" i="29" s="1"/>
  <c r="G421" i="29" s="1"/>
  <c r="G422" i="29" s="1"/>
  <c r="G423" i="29" s="1"/>
  <c r="G424" i="29" s="1"/>
  <c r="G425" i="29" s="1"/>
  <c r="G426" i="29" s="1"/>
  <c r="G427" i="29" s="1"/>
  <c r="G428" i="29" s="1"/>
  <c r="G429" i="29" s="1"/>
  <c r="G430" i="29" s="1"/>
  <c r="G431" i="29" s="1"/>
  <c r="G432" i="29" s="1"/>
  <c r="G433" i="29" s="1"/>
  <c r="G434" i="29" s="1"/>
  <c r="G435" i="29" s="1"/>
  <c r="G436" i="29" s="1"/>
  <c r="G437" i="29" s="1"/>
  <c r="G438" i="29" s="1"/>
  <c r="G439" i="29" s="1"/>
  <c r="G440" i="29" s="1"/>
  <c r="G441" i="29" s="1"/>
  <c r="G442" i="29" s="1"/>
  <c r="G443" i="29" s="1"/>
  <c r="G444" i="29" s="1"/>
  <c r="G445" i="29" s="1"/>
  <c r="G446" i="29" s="1"/>
  <c r="G447" i="29" s="1"/>
  <c r="G448" i="29" s="1"/>
  <c r="G449" i="29" s="1"/>
  <c r="G450" i="29" s="1"/>
  <c r="G451" i="29" s="1"/>
  <c r="G452" i="29" s="1"/>
  <c r="G453" i="29" s="1"/>
  <c r="G454" i="29" s="1"/>
  <c r="G455" i="29" s="1"/>
  <c r="G456" i="29" s="1"/>
  <c r="G457" i="29" s="1"/>
  <c r="G458" i="29" s="1"/>
  <c r="G459" i="29" s="1"/>
  <c r="G460" i="29" s="1"/>
  <c r="G461" i="29" s="1"/>
  <c r="G462" i="29" s="1"/>
  <c r="G463" i="29" s="1"/>
  <c r="G464" i="29" s="1"/>
  <c r="G465" i="29" s="1"/>
  <c r="G466" i="29" s="1"/>
  <c r="G467" i="29" s="1"/>
  <c r="G468" i="29" s="1"/>
  <c r="G469" i="29" s="1"/>
  <c r="G470" i="29" s="1"/>
  <c r="G471" i="29" s="1"/>
  <c r="G472" i="29" s="1"/>
  <c r="G473" i="29" s="1"/>
  <c r="G474" i="29" s="1"/>
  <c r="G475" i="29" s="1"/>
  <c r="G476" i="29" s="1"/>
  <c r="G477" i="29" s="1"/>
  <c r="G478" i="29" s="1"/>
  <c r="G479" i="29" s="1"/>
  <c r="G480" i="29" s="1"/>
  <c r="G481" i="29" s="1"/>
  <c r="G482" i="29" s="1"/>
  <c r="G483" i="29" s="1"/>
  <c r="G484" i="29" s="1"/>
  <c r="G485" i="29" s="1"/>
  <c r="G486" i="29" s="1"/>
  <c r="G487" i="29" s="1"/>
  <c r="G488" i="29" s="1"/>
  <c r="G489" i="29" s="1"/>
  <c r="G490" i="29" s="1"/>
  <c r="G491" i="29" s="1"/>
  <c r="G492" i="29" s="1"/>
  <c r="G493" i="29" s="1"/>
  <c r="G494" i="29" s="1"/>
  <c r="G495" i="29" s="1"/>
  <c r="G496" i="29" s="1"/>
  <c r="G497" i="29" s="1"/>
  <c r="G498" i="29" s="1"/>
  <c r="G499" i="29" s="1"/>
  <c r="G500" i="29" s="1"/>
  <c r="G501" i="29" s="1"/>
  <c r="G502" i="29" s="1"/>
  <c r="G503" i="29" s="1"/>
  <c r="G504" i="29" s="1"/>
  <c r="G505" i="29" s="1"/>
  <c r="G506" i="29" s="1"/>
  <c r="G507" i="29" s="1"/>
  <c r="G508" i="29" s="1"/>
  <c r="G509" i="29" s="1"/>
  <c r="G510" i="29" s="1"/>
  <c r="G511" i="29" s="1"/>
  <c r="G512" i="29" s="1"/>
  <c r="G513" i="29" s="1"/>
  <c r="G514" i="29" s="1"/>
  <c r="G515" i="29" s="1"/>
  <c r="G516" i="29" s="1"/>
  <c r="G517" i="29" s="1"/>
  <c r="G518" i="29" s="1"/>
  <c r="G519" i="29" s="1"/>
  <c r="G520" i="29" s="1"/>
  <c r="G521" i="29" s="1"/>
  <c r="G522" i="29" s="1"/>
  <c r="G523" i="29" s="1"/>
  <c r="G524" i="29" s="1"/>
  <c r="G525" i="29" s="1"/>
  <c r="G526" i="29" s="1"/>
  <c r="G527" i="29" s="1"/>
  <c r="G528" i="29" s="1"/>
  <c r="G529" i="29" s="1"/>
  <c r="G530" i="29" s="1"/>
  <c r="G531" i="29" s="1"/>
  <c r="G532" i="29" s="1"/>
  <c r="G533" i="29" s="1"/>
  <c r="G534" i="29" s="1"/>
  <c r="G535" i="29" s="1"/>
  <c r="G536" i="29" s="1"/>
  <c r="G537" i="29" s="1"/>
  <c r="G538" i="29" s="1"/>
  <c r="G539" i="29" s="1"/>
  <c r="G540" i="29" s="1"/>
  <c r="G541" i="29" s="1"/>
  <c r="G542" i="29" s="1"/>
  <c r="G543" i="29" s="1"/>
  <c r="G544" i="29" s="1"/>
  <c r="G545" i="29" s="1"/>
  <c r="G546" i="29" s="1"/>
  <c r="G547" i="29" s="1"/>
  <c r="G548" i="29" s="1"/>
  <c r="G549" i="29" s="1"/>
  <c r="G550" i="29" s="1"/>
  <c r="G551" i="29" s="1"/>
  <c r="G552" i="29" s="1"/>
  <c r="G553" i="29" s="1"/>
  <c r="G554" i="29" s="1"/>
  <c r="G555" i="29" s="1"/>
  <c r="G556" i="29" s="1"/>
  <c r="G557" i="29" s="1"/>
  <c r="G558" i="29" s="1"/>
  <c r="G559" i="29" s="1"/>
  <c r="G560" i="29" s="1"/>
  <c r="G561" i="29" s="1"/>
  <c r="G562" i="29" s="1"/>
  <c r="G563" i="29" s="1"/>
  <c r="G564" i="29" s="1"/>
  <c r="G565" i="29" s="1"/>
  <c r="G566" i="29" s="1"/>
  <c r="G567" i="29" s="1"/>
  <c r="G568" i="29" s="1"/>
  <c r="G569" i="29" s="1"/>
  <c r="G570" i="29" s="1"/>
  <c r="G571" i="29" s="1"/>
  <c r="G572" i="29" s="1"/>
  <c r="G573" i="29" s="1"/>
  <c r="G574" i="29" s="1"/>
  <c r="G575" i="29" s="1"/>
  <c r="G576" i="29" s="1"/>
  <c r="G577" i="29" s="1"/>
  <c r="G578" i="29" s="1"/>
  <c r="G579" i="29" s="1"/>
  <c r="G580" i="29" s="1"/>
  <c r="G581" i="29" s="1"/>
  <c r="G582" i="29" s="1"/>
  <c r="G583" i="29" s="1"/>
  <c r="G584" i="29" s="1"/>
  <c r="G585" i="29" s="1"/>
  <c r="G586" i="29" s="1"/>
  <c r="G587" i="29" s="1"/>
  <c r="G588" i="29" s="1"/>
  <c r="G589" i="29" s="1"/>
  <c r="G590" i="29" s="1"/>
  <c r="G591" i="29" s="1"/>
  <c r="G592" i="29" s="1"/>
  <c r="G593" i="29" s="1"/>
  <c r="G594" i="29" s="1"/>
  <c r="G595" i="29" s="1"/>
  <c r="G596" i="29" s="1"/>
  <c r="G597" i="29" s="1"/>
  <c r="G598" i="29" s="1"/>
  <c r="G599" i="29" s="1"/>
  <c r="G600" i="29" s="1"/>
  <c r="G601" i="29" s="1"/>
  <c r="G602" i="29" s="1"/>
  <c r="G603" i="29" s="1"/>
  <c r="G604" i="29" s="1"/>
  <c r="G605" i="29" s="1"/>
  <c r="G606" i="29" s="1"/>
  <c r="G607" i="29" s="1"/>
  <c r="G608" i="29" s="1"/>
  <c r="G609" i="29" s="1"/>
  <c r="G610" i="29" s="1"/>
  <c r="G611" i="29" s="1"/>
  <c r="G612" i="29" s="1"/>
  <c r="G613" i="29" s="1"/>
  <c r="G614" i="29" s="1"/>
  <c r="G615" i="29" s="1"/>
  <c r="G616" i="29" s="1"/>
  <c r="G617" i="29" s="1"/>
  <c r="G618" i="29" s="1"/>
  <c r="G619" i="29" s="1"/>
  <c r="G620" i="29" s="1"/>
  <c r="G621" i="29" s="1"/>
  <c r="G622" i="29" s="1"/>
  <c r="G623" i="29" s="1"/>
  <c r="G624" i="29" s="1"/>
  <c r="G625" i="29" s="1"/>
  <c r="G626" i="29" s="1"/>
  <c r="G627" i="29" s="1"/>
  <c r="G628" i="29" s="1"/>
  <c r="G629" i="29" s="1"/>
  <c r="G630" i="29" s="1"/>
  <c r="G631" i="29" s="1"/>
  <c r="G632" i="29" s="1"/>
  <c r="G633" i="29" s="1"/>
  <c r="G634" i="29" s="1"/>
  <c r="G635" i="29" s="1"/>
  <c r="G636" i="29" s="1"/>
  <c r="G637" i="29" s="1"/>
  <c r="G638" i="29" s="1"/>
  <c r="G639" i="29" s="1"/>
  <c r="G640" i="29" s="1"/>
  <c r="G641" i="29" s="1"/>
  <c r="G642" i="29" s="1"/>
  <c r="G643" i="29" s="1"/>
  <c r="G644" i="29" s="1"/>
  <c r="G645" i="29" s="1"/>
  <c r="G646" i="29" s="1"/>
  <c r="G647" i="29" s="1"/>
  <c r="G648" i="29" s="1"/>
  <c r="G649" i="29" s="1"/>
  <c r="G650" i="29" s="1"/>
  <c r="G651" i="29" s="1"/>
  <c r="G652" i="29" s="1"/>
  <c r="G653" i="29" s="1"/>
  <c r="G654" i="29" s="1"/>
  <c r="G655" i="29" s="1"/>
  <c r="G656" i="29" s="1"/>
  <c r="G657" i="29" s="1"/>
  <c r="G658" i="29" s="1"/>
  <c r="G659" i="29" s="1"/>
  <c r="G660" i="29" s="1"/>
  <c r="G661" i="29" s="1"/>
  <c r="G662" i="29" s="1"/>
  <c r="G663" i="29" s="1"/>
  <c r="G664" i="29" s="1"/>
  <c r="G665" i="29" s="1"/>
  <c r="G666" i="29" s="1"/>
  <c r="G667" i="29" s="1"/>
  <c r="G668" i="29" s="1"/>
  <c r="G669" i="29" s="1"/>
  <c r="G670" i="29" s="1"/>
  <c r="G671" i="29" s="1"/>
  <c r="G672" i="29" s="1"/>
  <c r="G673" i="29" s="1"/>
  <c r="G674" i="29" s="1"/>
  <c r="G675" i="29" s="1"/>
  <c r="G676" i="29" s="1"/>
  <c r="G677" i="29" s="1"/>
  <c r="G678" i="29" s="1"/>
  <c r="G679" i="29" s="1"/>
  <c r="G680" i="29" s="1"/>
  <c r="G681" i="29" s="1"/>
  <c r="G682" i="29" s="1"/>
  <c r="G683" i="29" s="1"/>
  <c r="G684" i="29" s="1"/>
  <c r="G685" i="29" s="1"/>
  <c r="G686" i="29" s="1"/>
  <c r="G687" i="29" s="1"/>
  <c r="G688" i="29" s="1"/>
  <c r="G689" i="29" s="1"/>
  <c r="G690" i="29" s="1"/>
  <c r="G691" i="29" s="1"/>
  <c r="G692" i="29" s="1"/>
  <c r="G693" i="29" s="1"/>
  <c r="G694" i="29" s="1"/>
  <c r="G695" i="29" s="1"/>
  <c r="G696" i="29" s="1"/>
  <c r="G697" i="29" s="1"/>
  <c r="G698" i="29" s="1"/>
  <c r="G699" i="29" s="1"/>
  <c r="G700" i="29" s="1"/>
  <c r="G701" i="29" s="1"/>
  <c r="G702" i="29" s="1"/>
  <c r="G703" i="29" s="1"/>
  <c r="G704" i="29" s="1"/>
  <c r="G705" i="29" s="1"/>
  <c r="G706" i="29" s="1"/>
  <c r="G707" i="29" s="1"/>
  <c r="G708" i="29" s="1"/>
  <c r="G709" i="29" s="1"/>
  <c r="G710" i="29" s="1"/>
  <c r="G711" i="29" s="1"/>
  <c r="G712" i="29" s="1"/>
  <c r="G713" i="29" s="1"/>
  <c r="G714" i="29" s="1"/>
  <c r="G715" i="29" s="1"/>
  <c r="G716" i="29" s="1"/>
  <c r="G717" i="29" s="1"/>
  <c r="G718" i="29" s="1"/>
  <c r="G719" i="29" s="1"/>
  <c r="G720" i="29" s="1"/>
  <c r="G721" i="29" s="1"/>
  <c r="G722" i="29" s="1"/>
  <c r="G723" i="29" s="1"/>
  <c r="G724" i="29" s="1"/>
  <c r="G725" i="29" s="1"/>
  <c r="G726" i="29" s="1"/>
  <c r="G727" i="29" s="1"/>
  <c r="G728" i="29" s="1"/>
  <c r="G729" i="29" s="1"/>
  <c r="G730" i="29" s="1"/>
  <c r="G731" i="29" s="1"/>
  <c r="G732" i="29" s="1"/>
  <c r="G733" i="29" s="1"/>
  <c r="G734" i="29" s="1"/>
  <c r="G735" i="29" s="1"/>
  <c r="G736" i="29" s="1"/>
  <c r="G737" i="29" s="1"/>
  <c r="G738" i="29" s="1"/>
  <c r="G739" i="29" s="1"/>
  <c r="G740" i="29" s="1"/>
  <c r="G741" i="29" s="1"/>
  <c r="G742" i="29" s="1"/>
  <c r="G743" i="29" s="1"/>
  <c r="G744" i="29" s="1"/>
  <c r="G745" i="29" s="1"/>
  <c r="G746" i="29" s="1"/>
  <c r="G747" i="29" s="1"/>
  <c r="G748" i="29" s="1"/>
  <c r="G749" i="29" s="1"/>
  <c r="G750" i="29" s="1"/>
  <c r="G751" i="29" s="1"/>
  <c r="G752" i="29" s="1"/>
  <c r="G753" i="29" s="1"/>
  <c r="G754" i="29" s="1"/>
  <c r="G755" i="29" s="1"/>
  <c r="G756" i="29" s="1"/>
  <c r="G757" i="29" s="1"/>
  <c r="G758" i="29" s="1"/>
  <c r="G759" i="29" s="1"/>
  <c r="G760" i="29" s="1"/>
  <c r="G761" i="29" s="1"/>
  <c r="G762" i="29" s="1"/>
  <c r="G763" i="29" s="1"/>
  <c r="G764" i="29" s="1"/>
  <c r="G765" i="29" s="1"/>
  <c r="G766" i="29" s="1"/>
  <c r="G767" i="29" s="1"/>
  <c r="G768" i="29" s="1"/>
  <c r="G769" i="29" s="1"/>
  <c r="G770" i="29" s="1"/>
  <c r="G771" i="29" s="1"/>
  <c r="G772" i="29" s="1"/>
  <c r="G773" i="29" s="1"/>
  <c r="G774" i="29" s="1"/>
  <c r="G775" i="29" s="1"/>
  <c r="G776" i="29" s="1"/>
  <c r="G777" i="29" s="1"/>
  <c r="G778" i="29" s="1"/>
  <c r="F760" i="29"/>
  <c r="F773" i="29"/>
  <c r="F737" i="29"/>
  <c r="F750" i="29"/>
  <c r="F763" i="29"/>
  <c r="F726" i="29"/>
  <c r="F771" i="29"/>
  <c r="F721" i="29"/>
  <c r="F724" i="29"/>
  <c r="F725" i="29"/>
  <c r="F684" i="29"/>
  <c r="F770" i="29"/>
  <c r="F709" i="29"/>
  <c r="F765" i="29"/>
  <c r="F758" i="29"/>
  <c r="F653" i="29"/>
  <c r="F672" i="29"/>
  <c r="F776" i="29"/>
  <c r="F661" i="29"/>
  <c r="F631" i="29"/>
  <c r="F595" i="29"/>
  <c r="F638" i="29"/>
  <c r="F602" i="29"/>
  <c r="F675" i="29"/>
  <c r="F657" i="29"/>
  <c r="F633" i="29"/>
  <c r="F597" i="29"/>
  <c r="F687" i="29"/>
  <c r="F646" i="29"/>
  <c r="F616" i="29"/>
  <c r="F598" i="29"/>
  <c r="F580" i="29"/>
  <c r="F559" i="29"/>
  <c r="F629" i="29"/>
  <c r="F582" i="29"/>
  <c r="F542" i="29"/>
  <c r="F549" i="29"/>
  <c r="F623" i="29"/>
  <c r="F624" i="29"/>
  <c r="F556" i="29"/>
  <c r="F521" i="29"/>
  <c r="F485" i="29"/>
  <c r="F449" i="29"/>
  <c r="F498" i="29"/>
  <c r="F462" i="29"/>
  <c r="F523" i="29"/>
  <c r="F487" i="29"/>
  <c r="F518" i="29"/>
  <c r="F482" i="29"/>
  <c r="F446" i="29"/>
  <c r="F545" i="29"/>
  <c r="F483" i="29"/>
  <c r="F419" i="29"/>
  <c r="F383" i="29"/>
  <c r="F453" i="29"/>
  <c r="F438" i="29"/>
  <c r="F402" i="29"/>
  <c r="F502" i="29"/>
  <c r="F439" i="29"/>
  <c r="F403" i="29"/>
  <c r="F514" i="29"/>
  <c r="F533" i="29"/>
  <c r="F441" i="29"/>
  <c r="F350" i="29"/>
  <c r="F314" i="29"/>
  <c r="F357" i="29"/>
  <c r="F321" i="29"/>
  <c r="F352" i="29"/>
  <c r="F316" i="29"/>
  <c r="F359" i="29"/>
  <c r="F323" i="29"/>
  <c r="F410" i="29"/>
  <c r="F342" i="29"/>
  <c r="F289" i="29"/>
  <c r="F306" i="29"/>
  <c r="F272" i="29"/>
  <c r="F398" i="29"/>
  <c r="F354" i="29"/>
  <c r="F303" i="29"/>
  <c r="F267" i="29"/>
  <c r="F406" i="29"/>
  <c r="F304" i="29"/>
  <c r="F268" i="29"/>
  <c r="F337" i="29"/>
  <c r="F754" i="29"/>
  <c r="F767" i="29"/>
  <c r="F731" i="29"/>
  <c r="F744" i="29"/>
  <c r="F757" i="29"/>
  <c r="F720" i="29"/>
  <c r="F764" i="29"/>
  <c r="F728" i="29"/>
  <c r="F723" i="29"/>
  <c r="F717" i="29"/>
  <c r="F713" i="29"/>
  <c r="F759" i="29"/>
  <c r="F705" i="29"/>
  <c r="F747" i="29"/>
  <c r="F711" i="29"/>
  <c r="F647" i="29"/>
  <c r="F666" i="29"/>
  <c r="F718" i="29"/>
  <c r="F655" i="29"/>
  <c r="F625" i="29"/>
  <c r="F589" i="29"/>
  <c r="F632" i="29"/>
  <c r="F596" i="29"/>
  <c r="F674" i="29"/>
  <c r="F656" i="29"/>
  <c r="F627" i="29"/>
  <c r="F591" i="29"/>
  <c r="F676" i="29"/>
  <c r="F640" i="29"/>
  <c r="F610" i="29"/>
  <c r="F593" i="29"/>
  <c r="F575" i="29"/>
  <c r="F553" i="29"/>
  <c r="F618" i="29"/>
  <c r="F576" i="29"/>
  <c r="F536" i="29"/>
  <c r="F543" i="29"/>
  <c r="F612" i="29"/>
  <c r="F617" i="29"/>
  <c r="F546" i="29"/>
  <c r="F515" i="29"/>
  <c r="F479" i="29"/>
  <c r="F443" i="29"/>
  <c r="F492" i="29"/>
  <c r="F456" i="29"/>
  <c r="F517" i="29"/>
  <c r="F481" i="29"/>
  <c r="F512" i="29"/>
  <c r="F476" i="29"/>
  <c r="F551" i="29"/>
  <c r="F544" i="29"/>
  <c r="F472" i="29"/>
  <c r="F413" i="29"/>
  <c r="F377" i="29"/>
  <c r="F451" i="29"/>
  <c r="F432" i="29"/>
  <c r="F396" i="29"/>
  <c r="F495" i="29"/>
  <c r="F433" i="29"/>
  <c r="F397" i="29"/>
  <c r="F440" i="29"/>
  <c r="F496" i="29"/>
  <c r="F520" i="29"/>
  <c r="F344" i="29"/>
  <c r="F308" i="29"/>
  <c r="F351" i="29"/>
  <c r="F315" i="29"/>
  <c r="F346" i="29"/>
  <c r="F310" i="29"/>
  <c r="F353" i="29"/>
  <c r="F317" i="29"/>
  <c r="F405" i="29"/>
  <c r="F331" i="29"/>
  <c r="F283" i="29"/>
  <c r="F302" i="29"/>
  <c r="F266" i="29"/>
  <c r="F392" i="29"/>
  <c r="F343" i="29"/>
  <c r="F748" i="29"/>
  <c r="F761" i="29"/>
  <c r="F774" i="29"/>
  <c r="F738" i="29"/>
  <c r="F751" i="29"/>
  <c r="F714" i="29"/>
  <c r="F753" i="29"/>
  <c r="F722" i="29"/>
  <c r="F707" i="29"/>
  <c r="F706" i="29"/>
  <c r="F682" i="29"/>
  <c r="F700" i="29"/>
  <c r="F686" i="29"/>
  <c r="F752" i="29"/>
  <c r="F699" i="29"/>
  <c r="F710" i="29"/>
  <c r="F702" i="29"/>
  <c r="F775" i="29"/>
  <c r="F749" i="29"/>
  <c r="F772" i="29"/>
  <c r="I62" i="29"/>
  <c r="I63" i="29" s="1"/>
  <c r="I64" i="29" s="1"/>
  <c r="I65" i="29" s="1"/>
  <c r="I66" i="29" s="1"/>
  <c r="I67" i="29" s="1"/>
  <c r="I68" i="29" s="1"/>
  <c r="I69" i="29" s="1"/>
  <c r="I70" i="29" s="1"/>
  <c r="I71" i="29" s="1"/>
  <c r="I72" i="29" s="1"/>
  <c r="I73" i="29" s="1"/>
  <c r="I74" i="29" s="1"/>
  <c r="I75" i="29" s="1"/>
  <c r="I76" i="29" s="1"/>
  <c r="I77" i="29" s="1"/>
  <c r="I78" i="29" s="1"/>
  <c r="I79" i="29" s="1"/>
  <c r="I80" i="29" s="1"/>
  <c r="I81" i="29" s="1"/>
  <c r="I82" i="29" s="1"/>
  <c r="I83" i="29" s="1"/>
  <c r="I84" i="29" s="1"/>
  <c r="I85" i="29" s="1"/>
  <c r="I86" i="29" s="1"/>
  <c r="I87" i="29" s="1"/>
  <c r="I88" i="29" s="1"/>
  <c r="I89" i="29" s="1"/>
  <c r="I90" i="29" s="1"/>
  <c r="I91" i="29" s="1"/>
  <c r="I92" i="29" s="1"/>
  <c r="I93" i="29" s="1"/>
  <c r="I94" i="29" s="1"/>
  <c r="I95" i="29" s="1"/>
  <c r="I96" i="29" s="1"/>
  <c r="I97" i="29" s="1"/>
  <c r="I98" i="29" s="1"/>
  <c r="I99" i="29" s="1"/>
  <c r="I100" i="29" s="1"/>
  <c r="I101" i="29" s="1"/>
  <c r="I102" i="29" s="1"/>
  <c r="I103" i="29" s="1"/>
  <c r="I104" i="29" s="1"/>
  <c r="I105" i="29" s="1"/>
  <c r="I106" i="29" s="1"/>
  <c r="I107" i="29" s="1"/>
  <c r="I108" i="29" s="1"/>
  <c r="I109" i="29" s="1"/>
  <c r="I110" i="29" s="1"/>
  <c r="I111" i="29" s="1"/>
  <c r="I112" i="29" s="1"/>
  <c r="I113" i="29" s="1"/>
  <c r="I114" i="29" s="1"/>
  <c r="I115" i="29" s="1"/>
  <c r="I116" i="29" s="1"/>
  <c r="I117" i="29" s="1"/>
  <c r="I118" i="29" s="1"/>
  <c r="I119" i="29" s="1"/>
  <c r="I120" i="29" s="1"/>
  <c r="I121" i="29" s="1"/>
  <c r="I122" i="29" s="1"/>
  <c r="I123" i="29" s="1"/>
  <c r="I124" i="29" s="1"/>
  <c r="I125" i="29" s="1"/>
  <c r="I126" i="29" s="1"/>
  <c r="I127" i="29" s="1"/>
  <c r="I128" i="29" s="1"/>
  <c r="I129" i="29" s="1"/>
  <c r="I130" i="29" s="1"/>
  <c r="I131" i="29" s="1"/>
  <c r="I132" i="29" s="1"/>
  <c r="I133" i="29" s="1"/>
  <c r="I134" i="29" s="1"/>
  <c r="I135" i="29" s="1"/>
  <c r="I136" i="29" s="1"/>
  <c r="I137" i="29" s="1"/>
  <c r="I138" i="29" s="1"/>
  <c r="I139" i="29" s="1"/>
  <c r="I140" i="29" s="1"/>
  <c r="I141" i="29" s="1"/>
  <c r="I142" i="29" s="1"/>
  <c r="I143" i="29" s="1"/>
  <c r="I144" i="29" s="1"/>
  <c r="I145" i="29" s="1"/>
  <c r="I146" i="29" s="1"/>
  <c r="I147" i="29" s="1"/>
  <c r="I148" i="29" s="1"/>
  <c r="I149" i="29" s="1"/>
  <c r="I150" i="29" s="1"/>
  <c r="I151" i="29" s="1"/>
  <c r="I152" i="29" s="1"/>
  <c r="I153" i="29" s="1"/>
  <c r="I154" i="29" s="1"/>
  <c r="I155" i="29" s="1"/>
  <c r="I156" i="29" s="1"/>
  <c r="I157" i="29" s="1"/>
  <c r="I158" i="29" s="1"/>
  <c r="I159" i="29" s="1"/>
  <c r="I160" i="29" s="1"/>
  <c r="I161" i="29" s="1"/>
  <c r="I162" i="29" s="1"/>
  <c r="I163" i="29" s="1"/>
  <c r="I164" i="29" s="1"/>
  <c r="I165" i="29" s="1"/>
  <c r="I166" i="29" s="1"/>
  <c r="I167" i="29" s="1"/>
  <c r="I168" i="29" s="1"/>
  <c r="I169" i="29" s="1"/>
  <c r="I170" i="29" s="1"/>
  <c r="I171" i="29" s="1"/>
  <c r="I172" i="29" s="1"/>
  <c r="I173" i="29" s="1"/>
  <c r="I174" i="29" s="1"/>
  <c r="I175" i="29" s="1"/>
  <c r="I176" i="29" s="1"/>
  <c r="I177" i="29" s="1"/>
  <c r="I178" i="29" s="1"/>
  <c r="I179" i="29" s="1"/>
  <c r="I180" i="29" s="1"/>
  <c r="I181" i="29" s="1"/>
  <c r="I182" i="29" s="1"/>
  <c r="I183" i="29" s="1"/>
  <c r="I184" i="29" s="1"/>
  <c r="I185" i="29" s="1"/>
  <c r="I186" i="29" s="1"/>
  <c r="I187" i="29" s="1"/>
  <c r="I188" i="29" s="1"/>
  <c r="I189" i="29" s="1"/>
  <c r="I190" i="29" s="1"/>
  <c r="I191" i="29" s="1"/>
  <c r="I192" i="29" s="1"/>
  <c r="I193" i="29" s="1"/>
  <c r="I194" i="29" s="1"/>
  <c r="I195" i="29" s="1"/>
  <c r="I196" i="29" s="1"/>
  <c r="I197" i="29" s="1"/>
  <c r="I198" i="29" s="1"/>
  <c r="I199" i="29" s="1"/>
  <c r="I200" i="29" s="1"/>
  <c r="I201" i="29" s="1"/>
  <c r="I202" i="29" s="1"/>
  <c r="I203" i="29" s="1"/>
  <c r="I204" i="29" s="1"/>
  <c r="I205" i="29" s="1"/>
  <c r="I206" i="29" s="1"/>
  <c r="I207" i="29" s="1"/>
  <c r="I208" i="29" s="1"/>
  <c r="I209" i="29" s="1"/>
  <c r="I210" i="29" s="1"/>
  <c r="I211" i="29" s="1"/>
  <c r="I212" i="29" s="1"/>
  <c r="I213" i="29" s="1"/>
  <c r="I214" i="29" s="1"/>
  <c r="I215" i="29" s="1"/>
  <c r="I216" i="29" s="1"/>
  <c r="I217" i="29" s="1"/>
  <c r="I218" i="29" s="1"/>
  <c r="I219" i="29" s="1"/>
  <c r="I220" i="29" s="1"/>
  <c r="I221" i="29" s="1"/>
  <c r="I222" i="29" s="1"/>
  <c r="I223" i="29" s="1"/>
  <c r="I224" i="29" s="1"/>
  <c r="I225" i="29" s="1"/>
  <c r="I226" i="29" s="1"/>
  <c r="I227" i="29" s="1"/>
  <c r="I228" i="29" s="1"/>
  <c r="I229" i="29" s="1"/>
  <c r="I230" i="29" s="1"/>
  <c r="I231" i="29" s="1"/>
  <c r="I232" i="29" s="1"/>
  <c r="I233" i="29" s="1"/>
  <c r="I234" i="29" s="1"/>
  <c r="I235" i="29" s="1"/>
  <c r="I236" i="29" s="1"/>
  <c r="I237" i="29" s="1"/>
  <c r="I238" i="29" s="1"/>
  <c r="I239" i="29" s="1"/>
  <c r="I240" i="29" s="1"/>
  <c r="I241" i="29" s="1"/>
  <c r="I242" i="29" s="1"/>
  <c r="I243" i="29" s="1"/>
  <c r="I244" i="29" s="1"/>
  <c r="I245" i="29" s="1"/>
  <c r="I246" i="29" s="1"/>
  <c r="I247" i="29" s="1"/>
  <c r="I248" i="29" s="1"/>
  <c r="I249" i="29" s="1"/>
  <c r="I250" i="29" s="1"/>
  <c r="I251" i="29" s="1"/>
  <c r="I252" i="29" s="1"/>
  <c r="I253" i="29" s="1"/>
  <c r="I254" i="29" s="1"/>
  <c r="I255" i="29" s="1"/>
  <c r="I256" i="29" s="1"/>
  <c r="I257" i="29" s="1"/>
  <c r="I258" i="29" s="1"/>
  <c r="I259" i="29" s="1"/>
  <c r="I260" i="29" s="1"/>
  <c r="I261" i="29" s="1"/>
  <c r="I262" i="29" s="1"/>
  <c r="I263" i="29" s="1"/>
  <c r="I264" i="29" s="1"/>
  <c r="I265" i="29" s="1"/>
  <c r="I266" i="29" s="1"/>
  <c r="I267" i="29" s="1"/>
  <c r="I268" i="29" s="1"/>
  <c r="I269" i="29" s="1"/>
  <c r="I270" i="29" s="1"/>
  <c r="I271" i="29" s="1"/>
  <c r="I272" i="29" s="1"/>
  <c r="I273" i="29" s="1"/>
  <c r="I274" i="29" s="1"/>
  <c r="I275" i="29" s="1"/>
  <c r="I276" i="29" s="1"/>
  <c r="I277" i="29" s="1"/>
  <c r="I278" i="29" s="1"/>
  <c r="I279" i="29" s="1"/>
  <c r="I280" i="29" s="1"/>
  <c r="I281" i="29" s="1"/>
  <c r="I282" i="29" s="1"/>
  <c r="I283" i="29" s="1"/>
  <c r="I284" i="29" s="1"/>
  <c r="I285" i="29" s="1"/>
  <c r="I286" i="29" s="1"/>
  <c r="I287" i="29" s="1"/>
  <c r="I288" i="29" s="1"/>
  <c r="I289" i="29" s="1"/>
  <c r="I290" i="29" s="1"/>
  <c r="I291" i="29" s="1"/>
  <c r="I292" i="29" s="1"/>
  <c r="I293" i="29" s="1"/>
  <c r="I294" i="29" s="1"/>
  <c r="I295" i="29" s="1"/>
  <c r="I296" i="29" s="1"/>
  <c r="I297" i="29" s="1"/>
  <c r="I298" i="29" s="1"/>
  <c r="I299" i="29" s="1"/>
  <c r="I300" i="29" s="1"/>
  <c r="I301" i="29" s="1"/>
  <c r="I302" i="29" s="1"/>
  <c r="I303" i="29" s="1"/>
  <c r="I304" i="29" s="1"/>
  <c r="I305" i="29" s="1"/>
  <c r="I306" i="29" s="1"/>
  <c r="I307" i="29" s="1"/>
  <c r="I308" i="29" s="1"/>
  <c r="I309" i="29" s="1"/>
  <c r="I310" i="29" s="1"/>
  <c r="I311" i="29" s="1"/>
  <c r="I312" i="29" s="1"/>
  <c r="I313" i="29" s="1"/>
  <c r="I314" i="29" s="1"/>
  <c r="I315" i="29" s="1"/>
  <c r="I316" i="29" s="1"/>
  <c r="I317" i="29" s="1"/>
  <c r="I318" i="29" s="1"/>
  <c r="I319" i="29" s="1"/>
  <c r="I320" i="29" s="1"/>
  <c r="I321" i="29" s="1"/>
  <c r="I322" i="29" s="1"/>
  <c r="I323" i="29" s="1"/>
  <c r="I324" i="29" s="1"/>
  <c r="I325" i="29" s="1"/>
  <c r="I326" i="29" s="1"/>
  <c r="I327" i="29" s="1"/>
  <c r="I328" i="29" s="1"/>
  <c r="I329" i="29" s="1"/>
  <c r="I330" i="29" s="1"/>
  <c r="I331" i="29" s="1"/>
  <c r="I332" i="29" s="1"/>
  <c r="I333" i="29" s="1"/>
  <c r="I334" i="29" s="1"/>
  <c r="I335" i="29" s="1"/>
  <c r="I336" i="29" s="1"/>
  <c r="I337" i="29" s="1"/>
  <c r="I338" i="29" s="1"/>
  <c r="I339" i="29" s="1"/>
  <c r="I340" i="29" s="1"/>
  <c r="I341" i="29" s="1"/>
  <c r="I342" i="29" s="1"/>
  <c r="I343" i="29" s="1"/>
  <c r="I344" i="29" s="1"/>
  <c r="I345" i="29" s="1"/>
  <c r="I346" i="29" s="1"/>
  <c r="I347" i="29" s="1"/>
  <c r="I348" i="29" s="1"/>
  <c r="I349" i="29" s="1"/>
  <c r="I350" i="29" s="1"/>
  <c r="I351" i="29" s="1"/>
  <c r="I352" i="29" s="1"/>
  <c r="I353" i="29" s="1"/>
  <c r="I354" i="29" s="1"/>
  <c r="I355" i="29" s="1"/>
  <c r="I356" i="29" s="1"/>
  <c r="I357" i="29" s="1"/>
  <c r="I358" i="29" s="1"/>
  <c r="I359" i="29" s="1"/>
  <c r="I360" i="29" s="1"/>
  <c r="I361" i="29" s="1"/>
  <c r="I362" i="29" s="1"/>
  <c r="I363" i="29" s="1"/>
  <c r="I364" i="29" s="1"/>
  <c r="I365" i="29" s="1"/>
  <c r="I366" i="29" s="1"/>
  <c r="I367" i="29" s="1"/>
  <c r="I368" i="29" s="1"/>
  <c r="I369" i="29" s="1"/>
  <c r="I370" i="29" s="1"/>
  <c r="I371" i="29" s="1"/>
  <c r="I372" i="29" s="1"/>
  <c r="I373" i="29" s="1"/>
  <c r="I374" i="29" s="1"/>
  <c r="I375" i="29" s="1"/>
  <c r="I376" i="29" s="1"/>
  <c r="I377" i="29" s="1"/>
  <c r="I378" i="29" s="1"/>
  <c r="I379" i="29" s="1"/>
  <c r="I380" i="29" s="1"/>
  <c r="I381" i="29" s="1"/>
  <c r="I382" i="29" s="1"/>
  <c r="I383" i="29" s="1"/>
  <c r="I384" i="29" s="1"/>
  <c r="I385" i="29" s="1"/>
  <c r="I386" i="29" s="1"/>
  <c r="I387" i="29" s="1"/>
  <c r="I388" i="29" s="1"/>
  <c r="I389" i="29" s="1"/>
  <c r="I390" i="29" s="1"/>
  <c r="I391" i="29" s="1"/>
  <c r="I392" i="29" s="1"/>
  <c r="I393" i="29" s="1"/>
  <c r="I394" i="29" s="1"/>
  <c r="I395" i="29" s="1"/>
  <c r="I396" i="29" s="1"/>
  <c r="I397" i="29" s="1"/>
  <c r="I398" i="29" s="1"/>
  <c r="I399" i="29" s="1"/>
  <c r="I400" i="29" s="1"/>
  <c r="I401" i="29" s="1"/>
  <c r="I402" i="29" s="1"/>
  <c r="I403" i="29" s="1"/>
  <c r="I404" i="29" s="1"/>
  <c r="I405" i="29" s="1"/>
  <c r="I406" i="29" s="1"/>
  <c r="I407" i="29" s="1"/>
  <c r="I408" i="29" s="1"/>
  <c r="I409" i="29" s="1"/>
  <c r="I410" i="29" s="1"/>
  <c r="I411" i="29" s="1"/>
  <c r="I412" i="29" s="1"/>
  <c r="I413" i="29" s="1"/>
  <c r="I414" i="29" s="1"/>
  <c r="I415" i="29" s="1"/>
  <c r="I416" i="29" s="1"/>
  <c r="I417" i="29" s="1"/>
  <c r="I418" i="29" s="1"/>
  <c r="I419" i="29" s="1"/>
  <c r="I420" i="29" s="1"/>
  <c r="I421" i="29" s="1"/>
  <c r="I422" i="29" s="1"/>
  <c r="I423" i="29" s="1"/>
  <c r="I424" i="29" s="1"/>
  <c r="I425" i="29" s="1"/>
  <c r="I426" i="29" s="1"/>
  <c r="I427" i="29" s="1"/>
  <c r="I428" i="29" s="1"/>
  <c r="I429" i="29" s="1"/>
  <c r="I430" i="29" s="1"/>
  <c r="I431" i="29" s="1"/>
  <c r="I432" i="29" s="1"/>
  <c r="I433" i="29" s="1"/>
  <c r="I434" i="29" s="1"/>
  <c r="I435" i="29" s="1"/>
  <c r="I436" i="29" s="1"/>
  <c r="I437" i="29" s="1"/>
  <c r="I438" i="29" s="1"/>
  <c r="I439" i="29" s="1"/>
  <c r="I440" i="29" s="1"/>
  <c r="I441" i="29" s="1"/>
  <c r="I442" i="29" s="1"/>
  <c r="I443" i="29" s="1"/>
  <c r="I444" i="29" s="1"/>
  <c r="I445" i="29" s="1"/>
  <c r="I446" i="29" s="1"/>
  <c r="I447" i="29" s="1"/>
  <c r="I448" i="29" s="1"/>
  <c r="I449" i="29" s="1"/>
  <c r="I450" i="29" s="1"/>
  <c r="I451" i="29" s="1"/>
  <c r="I452" i="29" s="1"/>
  <c r="I453" i="29" s="1"/>
  <c r="I454" i="29" s="1"/>
  <c r="I455" i="29" s="1"/>
  <c r="I456" i="29" s="1"/>
  <c r="I457" i="29" s="1"/>
  <c r="I458" i="29" s="1"/>
  <c r="I459" i="29" s="1"/>
  <c r="I460" i="29" s="1"/>
  <c r="I461" i="29" s="1"/>
  <c r="I462" i="29" s="1"/>
  <c r="I463" i="29" s="1"/>
  <c r="I464" i="29" s="1"/>
  <c r="I465" i="29" s="1"/>
  <c r="I466" i="29" s="1"/>
  <c r="I467" i="29" s="1"/>
  <c r="I468" i="29" s="1"/>
  <c r="I469" i="29" s="1"/>
  <c r="I470" i="29" s="1"/>
  <c r="I471" i="29" s="1"/>
  <c r="I472" i="29" s="1"/>
  <c r="I473" i="29" s="1"/>
  <c r="I474" i="29" s="1"/>
  <c r="I475" i="29" s="1"/>
  <c r="I476" i="29" s="1"/>
  <c r="I477" i="29" s="1"/>
  <c r="I478" i="29" s="1"/>
  <c r="I479" i="29" s="1"/>
  <c r="I480" i="29" s="1"/>
  <c r="I481" i="29" s="1"/>
  <c r="I482" i="29" s="1"/>
  <c r="I483" i="29" s="1"/>
  <c r="I484" i="29" s="1"/>
  <c r="I485" i="29" s="1"/>
  <c r="I486" i="29" s="1"/>
  <c r="I487" i="29" s="1"/>
  <c r="I488" i="29" s="1"/>
  <c r="I489" i="29" s="1"/>
  <c r="I490" i="29" s="1"/>
  <c r="I491" i="29" s="1"/>
  <c r="I492" i="29" s="1"/>
  <c r="I493" i="29" s="1"/>
  <c r="I494" i="29" s="1"/>
  <c r="I495" i="29" s="1"/>
  <c r="I496" i="29" s="1"/>
  <c r="I497" i="29" s="1"/>
  <c r="I498" i="29" s="1"/>
  <c r="I499" i="29" s="1"/>
  <c r="I500" i="29" s="1"/>
  <c r="I501" i="29" s="1"/>
  <c r="I502" i="29" s="1"/>
  <c r="I503" i="29" s="1"/>
  <c r="I504" i="29" s="1"/>
  <c r="I505" i="29" s="1"/>
  <c r="I506" i="29" s="1"/>
  <c r="I507" i="29" s="1"/>
  <c r="I508" i="29" s="1"/>
  <c r="I509" i="29" s="1"/>
  <c r="I510" i="29" s="1"/>
  <c r="I511" i="29" s="1"/>
  <c r="I512" i="29" s="1"/>
  <c r="I513" i="29" s="1"/>
  <c r="I514" i="29" s="1"/>
  <c r="I515" i="29" s="1"/>
  <c r="I516" i="29" s="1"/>
  <c r="I517" i="29" s="1"/>
  <c r="I518" i="29" s="1"/>
  <c r="I519" i="29" s="1"/>
  <c r="I520" i="29" s="1"/>
  <c r="I521" i="29" s="1"/>
  <c r="I522" i="29" s="1"/>
  <c r="I523" i="29" s="1"/>
  <c r="I524" i="29" s="1"/>
  <c r="I525" i="29" s="1"/>
  <c r="I526" i="29" s="1"/>
  <c r="I527" i="29" s="1"/>
  <c r="I528" i="29" s="1"/>
  <c r="I529" i="29" s="1"/>
  <c r="I530" i="29" s="1"/>
  <c r="I531" i="29" s="1"/>
  <c r="I532" i="29" s="1"/>
  <c r="I533" i="29" s="1"/>
  <c r="I534" i="29" s="1"/>
  <c r="I535" i="29" s="1"/>
  <c r="I536" i="29" s="1"/>
  <c r="I537" i="29" s="1"/>
  <c r="I538" i="29" s="1"/>
  <c r="I539" i="29" s="1"/>
  <c r="I540" i="29" s="1"/>
  <c r="I541" i="29" s="1"/>
  <c r="I542" i="29" s="1"/>
  <c r="I543" i="29" s="1"/>
  <c r="I544" i="29" s="1"/>
  <c r="I545" i="29" s="1"/>
  <c r="I546" i="29" s="1"/>
  <c r="I547" i="29" s="1"/>
  <c r="I548" i="29" s="1"/>
  <c r="I549" i="29" s="1"/>
  <c r="I550" i="29" s="1"/>
  <c r="I551" i="29" s="1"/>
  <c r="I552" i="29" s="1"/>
  <c r="I553" i="29" s="1"/>
  <c r="I554" i="29" s="1"/>
  <c r="I555" i="29" s="1"/>
  <c r="I556" i="29" s="1"/>
  <c r="I557" i="29" s="1"/>
  <c r="I558" i="29" s="1"/>
  <c r="I559" i="29" s="1"/>
  <c r="I560" i="29" s="1"/>
  <c r="I561" i="29" s="1"/>
  <c r="I562" i="29" s="1"/>
  <c r="I563" i="29" s="1"/>
  <c r="I564" i="29" s="1"/>
  <c r="I565" i="29" s="1"/>
  <c r="I566" i="29" s="1"/>
  <c r="I567" i="29" s="1"/>
  <c r="I568" i="29" s="1"/>
  <c r="I569" i="29" s="1"/>
  <c r="I570" i="29" s="1"/>
  <c r="I571" i="29" s="1"/>
  <c r="I572" i="29" s="1"/>
  <c r="I573" i="29" s="1"/>
  <c r="I574" i="29" s="1"/>
  <c r="I575" i="29" s="1"/>
  <c r="I576" i="29" s="1"/>
  <c r="I577" i="29" s="1"/>
  <c r="I578" i="29" s="1"/>
  <c r="I579" i="29" s="1"/>
  <c r="I580" i="29" s="1"/>
  <c r="I581" i="29" s="1"/>
  <c r="I582" i="29" s="1"/>
  <c r="I583" i="29" s="1"/>
  <c r="I584" i="29" s="1"/>
  <c r="I585" i="29" s="1"/>
  <c r="I586" i="29" s="1"/>
  <c r="I587" i="29" s="1"/>
  <c r="I588" i="29" s="1"/>
  <c r="I589" i="29" s="1"/>
  <c r="I590" i="29" s="1"/>
  <c r="I591" i="29" s="1"/>
  <c r="I592" i="29" s="1"/>
  <c r="I593" i="29" s="1"/>
  <c r="I594" i="29" s="1"/>
  <c r="I595" i="29" s="1"/>
  <c r="I596" i="29" s="1"/>
  <c r="I597" i="29" s="1"/>
  <c r="I598" i="29" s="1"/>
  <c r="I599" i="29" s="1"/>
  <c r="I600" i="29" s="1"/>
  <c r="I601" i="29" s="1"/>
  <c r="I602" i="29" s="1"/>
  <c r="I603" i="29" s="1"/>
  <c r="I604" i="29" s="1"/>
  <c r="I605" i="29" s="1"/>
  <c r="I606" i="29" s="1"/>
  <c r="I607" i="29" s="1"/>
  <c r="I608" i="29" s="1"/>
  <c r="I609" i="29" s="1"/>
  <c r="I610" i="29" s="1"/>
  <c r="I611" i="29" s="1"/>
  <c r="I612" i="29" s="1"/>
  <c r="I613" i="29" s="1"/>
  <c r="I614" i="29" s="1"/>
  <c r="I615" i="29" s="1"/>
  <c r="I616" i="29" s="1"/>
  <c r="I617" i="29" s="1"/>
  <c r="I618" i="29" s="1"/>
  <c r="I619" i="29" s="1"/>
  <c r="I620" i="29" s="1"/>
  <c r="I621" i="29" s="1"/>
  <c r="I622" i="29" s="1"/>
  <c r="I623" i="29" s="1"/>
  <c r="I624" i="29" s="1"/>
  <c r="I625" i="29" s="1"/>
  <c r="I626" i="29" s="1"/>
  <c r="I627" i="29" s="1"/>
  <c r="I628" i="29" s="1"/>
  <c r="I629" i="29" s="1"/>
  <c r="I630" i="29" s="1"/>
  <c r="I631" i="29" s="1"/>
  <c r="I632" i="29" s="1"/>
  <c r="I633" i="29" s="1"/>
  <c r="I634" i="29" s="1"/>
  <c r="I635" i="29" s="1"/>
  <c r="I636" i="29" s="1"/>
  <c r="I637" i="29" s="1"/>
  <c r="I638" i="29" s="1"/>
  <c r="I639" i="29" s="1"/>
  <c r="I640" i="29" s="1"/>
  <c r="I641" i="29" s="1"/>
  <c r="I642" i="29" s="1"/>
  <c r="I643" i="29" s="1"/>
  <c r="I644" i="29" s="1"/>
  <c r="I645" i="29" s="1"/>
  <c r="I646" i="29" s="1"/>
  <c r="I647" i="29" s="1"/>
  <c r="I648" i="29" s="1"/>
  <c r="I649" i="29" s="1"/>
  <c r="I650" i="29" s="1"/>
  <c r="I651" i="29" s="1"/>
  <c r="I652" i="29" s="1"/>
  <c r="I653" i="29" s="1"/>
  <c r="I654" i="29" s="1"/>
  <c r="I655" i="29" s="1"/>
  <c r="I656" i="29" s="1"/>
  <c r="I657" i="29" s="1"/>
  <c r="I658" i="29" s="1"/>
  <c r="I659" i="29" s="1"/>
  <c r="I660" i="29" s="1"/>
  <c r="I661" i="29" s="1"/>
  <c r="I662" i="29" s="1"/>
  <c r="I663" i="29" s="1"/>
  <c r="I664" i="29" s="1"/>
  <c r="I665" i="29" s="1"/>
  <c r="I666" i="29" s="1"/>
  <c r="I667" i="29" s="1"/>
  <c r="I668" i="29" s="1"/>
  <c r="I669" i="29" s="1"/>
  <c r="I670" i="29" s="1"/>
  <c r="I671" i="29" s="1"/>
  <c r="I672" i="29" s="1"/>
  <c r="I673" i="29" s="1"/>
  <c r="I674" i="29" s="1"/>
  <c r="I675" i="29" s="1"/>
  <c r="I676" i="29" s="1"/>
  <c r="I677" i="29" s="1"/>
  <c r="I678" i="29" s="1"/>
  <c r="I679" i="29" s="1"/>
  <c r="I680" i="29" s="1"/>
  <c r="I681" i="29" s="1"/>
  <c r="I682" i="29" s="1"/>
  <c r="I683" i="29" s="1"/>
  <c r="I684" i="29" s="1"/>
  <c r="I685" i="29" s="1"/>
  <c r="I686" i="29" s="1"/>
  <c r="I687" i="29" s="1"/>
  <c r="I688" i="29" s="1"/>
  <c r="I689" i="29" s="1"/>
  <c r="I690" i="29" s="1"/>
  <c r="I691" i="29" s="1"/>
  <c r="I692" i="29" s="1"/>
  <c r="I693" i="29" s="1"/>
  <c r="I694" i="29" s="1"/>
  <c r="I695" i="29" s="1"/>
  <c r="I696" i="29" s="1"/>
  <c r="I697" i="29" s="1"/>
  <c r="I698" i="29" s="1"/>
  <c r="I699" i="29" s="1"/>
  <c r="I700" i="29" s="1"/>
  <c r="I701" i="29" s="1"/>
  <c r="I702" i="29" s="1"/>
  <c r="I703" i="29" s="1"/>
  <c r="I704" i="29" s="1"/>
  <c r="I705" i="29" s="1"/>
  <c r="I706" i="29" s="1"/>
  <c r="I707" i="29" s="1"/>
  <c r="I708" i="29" s="1"/>
  <c r="I709" i="29" s="1"/>
  <c r="I710" i="29" s="1"/>
  <c r="I711" i="29" s="1"/>
  <c r="I712" i="29" s="1"/>
  <c r="I713" i="29" s="1"/>
  <c r="I714" i="29" s="1"/>
  <c r="I715" i="29" s="1"/>
  <c r="I716" i="29" s="1"/>
  <c r="I717" i="29" s="1"/>
  <c r="I718" i="29" s="1"/>
  <c r="I719" i="29" s="1"/>
  <c r="I720" i="29" s="1"/>
  <c r="I721" i="29" s="1"/>
  <c r="I722" i="29" s="1"/>
  <c r="I723" i="29" s="1"/>
  <c r="I724" i="29" s="1"/>
  <c r="I725" i="29" s="1"/>
  <c r="I726" i="29" s="1"/>
  <c r="I727" i="29" s="1"/>
  <c r="I728" i="29" s="1"/>
  <c r="I729" i="29" s="1"/>
  <c r="I730" i="29" s="1"/>
  <c r="I731" i="29" s="1"/>
  <c r="I732" i="29" s="1"/>
  <c r="I733" i="29" s="1"/>
  <c r="I734" i="29" s="1"/>
  <c r="I735" i="29" s="1"/>
  <c r="I736" i="29" s="1"/>
  <c r="I737" i="29" s="1"/>
  <c r="I738" i="29" s="1"/>
  <c r="I739" i="29" s="1"/>
  <c r="I740" i="29" s="1"/>
  <c r="I741" i="29" s="1"/>
  <c r="I742" i="29" s="1"/>
  <c r="I743" i="29" s="1"/>
  <c r="I744" i="29" s="1"/>
  <c r="I745" i="29" s="1"/>
  <c r="I746" i="29" s="1"/>
  <c r="I747" i="29" s="1"/>
  <c r="I748" i="29" s="1"/>
  <c r="I749" i="29" s="1"/>
  <c r="I750" i="29" s="1"/>
  <c r="I751" i="29" s="1"/>
  <c r="I752" i="29" s="1"/>
  <c r="I753" i="29" s="1"/>
  <c r="I754" i="29" s="1"/>
  <c r="I755" i="29" s="1"/>
  <c r="I756" i="29" s="1"/>
  <c r="I757" i="29" s="1"/>
  <c r="I758" i="29" s="1"/>
  <c r="I759" i="29" s="1"/>
  <c r="I760" i="29" s="1"/>
  <c r="I761" i="29" s="1"/>
  <c r="I762" i="29" s="1"/>
  <c r="I763" i="29" s="1"/>
  <c r="I764" i="29" s="1"/>
  <c r="I765" i="29" s="1"/>
  <c r="I766" i="29" s="1"/>
  <c r="I767" i="29" s="1"/>
  <c r="I768" i="29" s="1"/>
  <c r="I769" i="29" s="1"/>
  <c r="I770" i="29" s="1"/>
  <c r="I771" i="29" s="1"/>
  <c r="I772" i="29" s="1"/>
  <c r="I773" i="29" s="1"/>
  <c r="I774" i="29" s="1"/>
  <c r="I775" i="29" s="1"/>
  <c r="I776" i="29" s="1"/>
  <c r="I777" i="29" s="1"/>
  <c r="I778" i="29" s="1"/>
  <c r="F693" i="29"/>
  <c r="F698" i="29"/>
  <c r="F692" i="29"/>
  <c r="F777" i="29"/>
  <c r="F703" i="29"/>
  <c r="F716" i="29"/>
  <c r="F708" i="29"/>
  <c r="F732" i="29"/>
  <c r="F755" i="29"/>
  <c r="F778" i="29"/>
  <c r="F65" i="29"/>
  <c r="F79" i="29"/>
  <c r="F115" i="29"/>
  <c r="F151" i="29"/>
  <c r="F78" i="29"/>
  <c r="F114" i="29"/>
  <c r="F150" i="29"/>
  <c r="F89" i="29"/>
  <c r="F125" i="29"/>
  <c r="F161" i="29"/>
  <c r="F82" i="29"/>
  <c r="F118" i="29"/>
  <c r="F154" i="29"/>
  <c r="F87" i="29"/>
  <c r="F123" i="29"/>
  <c r="F159" i="29"/>
  <c r="F92" i="29"/>
  <c r="F128" i="29"/>
  <c r="F164" i="29"/>
  <c r="F229" i="29"/>
  <c r="F269" i="29"/>
  <c r="F174" i="29"/>
  <c r="F210" i="29"/>
  <c r="F247" i="29"/>
  <c r="F191" i="29"/>
  <c r="F227" i="29"/>
  <c r="F264" i="29"/>
  <c r="F190" i="29"/>
  <c r="F226" i="29"/>
  <c r="F165" i="29"/>
  <c r="F201" i="29"/>
  <c r="F237" i="29"/>
  <c r="F170" i="29"/>
  <c r="F206" i="29"/>
  <c r="F239" i="29"/>
  <c r="F293" i="29"/>
  <c r="F348" i="29"/>
  <c r="F280" i="29"/>
  <c r="F388" i="29"/>
  <c r="F255" i="29"/>
  <c r="F297" i="29"/>
  <c r="F374" i="29"/>
  <c r="F260" i="29"/>
  <c r="F265" i="29"/>
  <c r="F324" i="29"/>
  <c r="F416" i="29"/>
  <c r="F347" i="29"/>
  <c r="F328" i="29"/>
  <c r="F309" i="29"/>
  <c r="F369" i="29"/>
  <c r="F338" i="29"/>
  <c r="F471" i="29"/>
  <c r="F434" i="29"/>
  <c r="F415" i="29"/>
  <c r="F484" i="29"/>
  <c r="F414" i="29"/>
  <c r="F448" i="29"/>
  <c r="F395" i="29"/>
  <c r="F465" i="29"/>
  <c r="F513" i="29"/>
  <c r="F470" i="29"/>
  <c r="F463" i="29"/>
  <c r="F511" i="29"/>
  <c r="F474" i="29"/>
  <c r="F522" i="29"/>
  <c r="F497" i="29"/>
  <c r="F540" i="29"/>
  <c r="F636" i="29"/>
  <c r="F537" i="29"/>
  <c r="F554" i="29"/>
  <c r="F611" i="29"/>
  <c r="F568" i="29"/>
  <c r="F592" i="29"/>
  <c r="F628" i="29"/>
  <c r="F670" i="29"/>
  <c r="F609" i="29"/>
  <c r="F651" i="29"/>
  <c r="F578" i="29"/>
  <c r="F626" i="29"/>
  <c r="F607" i="29"/>
  <c r="F649" i="29"/>
  <c r="F648" i="29"/>
  <c r="F641" i="29"/>
  <c r="F701" i="29"/>
  <c r="F695" i="29"/>
  <c r="F685" i="29"/>
  <c r="F683" i="29"/>
  <c r="F727" i="29"/>
  <c r="F733" i="29"/>
  <c r="F756" i="29"/>
  <c r="F730" i="29"/>
  <c r="G442" i="27"/>
  <c r="H366" i="27"/>
  <c r="H367" i="27" s="1"/>
  <c r="H368" i="27" s="1"/>
  <c r="H369" i="27" s="1"/>
  <c r="H370" i="27" s="1"/>
  <c r="H371" i="27" s="1"/>
  <c r="H372" i="27" s="1"/>
  <c r="H373" i="27" s="1"/>
  <c r="H374" i="27" s="1"/>
  <c r="H375" i="27" s="1"/>
  <c r="H376" i="27" s="1"/>
  <c r="H377" i="27" s="1"/>
  <c r="H378" i="27" s="1"/>
  <c r="H379" i="27" s="1"/>
  <c r="H380" i="27" s="1"/>
  <c r="H381" i="27" s="1"/>
  <c r="H382" i="27" s="1"/>
  <c r="H383" i="27" s="1"/>
  <c r="H384" i="27" s="1"/>
  <c r="H385" i="27" s="1"/>
  <c r="H386" i="27" s="1"/>
  <c r="H387" i="27" s="1"/>
  <c r="H388" i="27" s="1"/>
  <c r="H389" i="27" s="1"/>
  <c r="H390" i="27" s="1"/>
  <c r="H391" i="27" s="1"/>
  <c r="H392" i="27" s="1"/>
  <c r="H393" i="27" s="1"/>
  <c r="H394" i="27" s="1"/>
  <c r="H395" i="27" s="1"/>
  <c r="H396" i="27" s="1"/>
  <c r="H397" i="27" s="1"/>
  <c r="H398" i="27" s="1"/>
  <c r="H399" i="27" s="1"/>
  <c r="H400" i="27" s="1"/>
  <c r="H401" i="27" s="1"/>
  <c r="H402" i="27" s="1"/>
  <c r="H403" i="27" s="1"/>
  <c r="H404" i="27" s="1"/>
  <c r="H405" i="27" s="1"/>
  <c r="H406" i="27" s="1"/>
  <c r="H407" i="27" s="1"/>
  <c r="H408" i="27" s="1"/>
  <c r="H409" i="27" s="1"/>
  <c r="H410" i="27" s="1"/>
  <c r="H411" i="27" s="1"/>
  <c r="H412" i="27" s="1"/>
  <c r="H413" i="27" s="1"/>
  <c r="H414" i="27" s="1"/>
  <c r="H415" i="27" s="1"/>
  <c r="H416" i="27" s="1"/>
  <c r="H417" i="27" s="1"/>
  <c r="H418" i="27" s="1"/>
  <c r="H419" i="27" s="1"/>
  <c r="H420" i="27" s="1"/>
  <c r="H421" i="27" s="1"/>
  <c r="H422" i="27" s="1"/>
  <c r="H423" i="27" s="1"/>
  <c r="H424" i="27" s="1"/>
  <c r="H425" i="27" s="1"/>
  <c r="H426" i="27" s="1"/>
  <c r="H427" i="27" s="1"/>
  <c r="H428" i="27" s="1"/>
  <c r="H429" i="27" s="1"/>
  <c r="H430" i="27" s="1"/>
  <c r="H431" i="27" s="1"/>
  <c r="H432" i="27" s="1"/>
  <c r="H433" i="27" s="1"/>
  <c r="H434" i="27" s="1"/>
  <c r="H435" i="27" s="1"/>
  <c r="H436" i="27" s="1"/>
  <c r="H437" i="27" s="1"/>
  <c r="H438" i="27" s="1"/>
  <c r="H439" i="27" s="1"/>
  <c r="H440" i="27" s="1"/>
  <c r="H441" i="27" s="1"/>
  <c r="K59" i="29"/>
  <c r="E60" i="29"/>
  <c r="E61" i="29" s="1"/>
  <c r="E62" i="29" s="1"/>
  <c r="E63" i="29" s="1"/>
  <c r="E64" i="29" s="1"/>
  <c r="E65" i="29" s="1"/>
  <c r="E66" i="29" s="1"/>
  <c r="E67" i="29" s="1"/>
  <c r="E68" i="29" s="1"/>
  <c r="E69" i="29" s="1"/>
  <c r="E70" i="29" s="1"/>
  <c r="E71" i="29" s="1"/>
  <c r="E72" i="29" s="1"/>
  <c r="E73" i="29" s="1"/>
  <c r="E74" i="29" s="1"/>
  <c r="E75" i="29" s="1"/>
  <c r="E76" i="29" s="1"/>
  <c r="E77" i="29" s="1"/>
  <c r="E78" i="29" s="1"/>
  <c r="E79" i="29" s="1"/>
  <c r="E80" i="29" s="1"/>
  <c r="E81" i="29" s="1"/>
  <c r="E82" i="29" s="1"/>
  <c r="E83" i="29" s="1"/>
  <c r="E84" i="29" s="1"/>
  <c r="E85" i="29" s="1"/>
  <c r="E86" i="29" s="1"/>
  <c r="E87" i="29" s="1"/>
  <c r="E88" i="29" s="1"/>
  <c r="E89" i="29" s="1"/>
  <c r="E90" i="29" s="1"/>
  <c r="E91" i="29" s="1"/>
  <c r="E92" i="29" s="1"/>
  <c r="E93" i="29" s="1"/>
  <c r="E94" i="29" s="1"/>
  <c r="E95" i="29" s="1"/>
  <c r="E96" i="29" s="1"/>
  <c r="E97" i="29" s="1"/>
  <c r="E98" i="29" s="1"/>
  <c r="E99" i="29" s="1"/>
  <c r="E100" i="29" s="1"/>
  <c r="E101" i="29" s="1"/>
  <c r="E102" i="29" s="1"/>
  <c r="E103" i="29" s="1"/>
  <c r="E104" i="29" s="1"/>
  <c r="E105" i="29" s="1"/>
  <c r="E106" i="29" s="1"/>
  <c r="E107" i="29" s="1"/>
  <c r="E108" i="29" s="1"/>
  <c r="E109" i="29" s="1"/>
  <c r="E110" i="29" s="1"/>
  <c r="E111" i="29" s="1"/>
  <c r="E112" i="29" s="1"/>
  <c r="E113" i="29" s="1"/>
  <c r="E114" i="29" s="1"/>
  <c r="E115" i="29" s="1"/>
  <c r="E116" i="29" s="1"/>
  <c r="E117" i="29" s="1"/>
  <c r="E118" i="29" s="1"/>
  <c r="E119" i="29" s="1"/>
  <c r="E120" i="29" s="1"/>
  <c r="E121" i="29" s="1"/>
  <c r="E122" i="29" s="1"/>
  <c r="E123" i="29" s="1"/>
  <c r="E124" i="29" s="1"/>
  <c r="E125" i="29" s="1"/>
  <c r="E126" i="29" s="1"/>
  <c r="E127" i="29" s="1"/>
  <c r="E128" i="29" s="1"/>
  <c r="E129" i="29" s="1"/>
  <c r="E130" i="29" s="1"/>
  <c r="E131" i="29" s="1"/>
  <c r="E132" i="29" s="1"/>
  <c r="E133" i="29" s="1"/>
  <c r="E134" i="29" s="1"/>
  <c r="E135" i="29" s="1"/>
  <c r="E136" i="29" s="1"/>
  <c r="E137" i="29" s="1"/>
  <c r="E138" i="29" s="1"/>
  <c r="E139" i="29" s="1"/>
  <c r="E140" i="29" s="1"/>
  <c r="E141" i="29" s="1"/>
  <c r="E142" i="29" s="1"/>
  <c r="E143" i="29" s="1"/>
  <c r="E144" i="29" s="1"/>
  <c r="E145" i="29" s="1"/>
  <c r="E146" i="29" s="1"/>
  <c r="E147" i="29" s="1"/>
  <c r="E148" i="29" s="1"/>
  <c r="E149" i="29" s="1"/>
  <c r="E150" i="29" s="1"/>
  <c r="E151" i="29" s="1"/>
  <c r="E152" i="29" s="1"/>
  <c r="E153" i="29" s="1"/>
  <c r="E154" i="29" s="1"/>
  <c r="E155" i="29" s="1"/>
  <c r="E156" i="29" s="1"/>
  <c r="E157" i="29" s="1"/>
  <c r="E158" i="29" s="1"/>
  <c r="E159" i="29" s="1"/>
  <c r="E160" i="29" s="1"/>
  <c r="E161" i="29" s="1"/>
  <c r="E162" i="29" s="1"/>
  <c r="E163" i="29" s="1"/>
  <c r="E164" i="29" s="1"/>
  <c r="E165" i="29" s="1"/>
  <c r="E166" i="29" s="1"/>
  <c r="E167" i="29" s="1"/>
  <c r="E168" i="29" s="1"/>
  <c r="E169" i="29" s="1"/>
  <c r="E170" i="29" s="1"/>
  <c r="E171" i="29" s="1"/>
  <c r="E172" i="29" s="1"/>
  <c r="E173" i="29" s="1"/>
  <c r="E174" i="29" s="1"/>
  <c r="E175" i="29" s="1"/>
  <c r="E176" i="29" s="1"/>
  <c r="E177" i="29" s="1"/>
  <c r="E178" i="29" s="1"/>
  <c r="E179" i="29" s="1"/>
  <c r="E180" i="29" s="1"/>
  <c r="E181" i="29" s="1"/>
  <c r="E182" i="29" s="1"/>
  <c r="E183" i="29" s="1"/>
  <c r="E184" i="29" s="1"/>
  <c r="E185" i="29" s="1"/>
  <c r="E186" i="29" s="1"/>
  <c r="E187" i="29" s="1"/>
  <c r="E188" i="29" s="1"/>
  <c r="E189" i="29" s="1"/>
  <c r="E190" i="29" s="1"/>
  <c r="E191" i="29" s="1"/>
  <c r="E192" i="29" s="1"/>
  <c r="E193" i="29" s="1"/>
  <c r="E194" i="29" s="1"/>
  <c r="E195" i="29" s="1"/>
  <c r="E196" i="29" s="1"/>
  <c r="E197" i="29" s="1"/>
  <c r="E198" i="29" s="1"/>
  <c r="E199" i="29" s="1"/>
  <c r="E200" i="29" s="1"/>
  <c r="E201" i="29" s="1"/>
  <c r="E202" i="29" s="1"/>
  <c r="E203" i="29" s="1"/>
  <c r="E204" i="29" s="1"/>
  <c r="E205" i="29" s="1"/>
  <c r="E206" i="29" s="1"/>
  <c r="E207" i="29" s="1"/>
  <c r="E208" i="29" s="1"/>
  <c r="E209" i="29" s="1"/>
  <c r="E210" i="29" s="1"/>
  <c r="E211" i="29" s="1"/>
  <c r="E212" i="29" s="1"/>
  <c r="E213" i="29" s="1"/>
  <c r="E214" i="29" s="1"/>
  <c r="E215" i="29" s="1"/>
  <c r="E216" i="29" s="1"/>
  <c r="E217" i="29" s="1"/>
  <c r="E218" i="29" s="1"/>
  <c r="E219" i="29" s="1"/>
  <c r="E220" i="29" s="1"/>
  <c r="E221" i="29" s="1"/>
  <c r="E222" i="29" s="1"/>
  <c r="E223" i="29" s="1"/>
  <c r="E224" i="29" s="1"/>
  <c r="E225" i="29" s="1"/>
  <c r="E226" i="29" s="1"/>
  <c r="E227" i="29" s="1"/>
  <c r="E228" i="29" s="1"/>
  <c r="E229" i="29" s="1"/>
  <c r="E230" i="29" s="1"/>
  <c r="E231" i="29" s="1"/>
  <c r="E232" i="29" s="1"/>
  <c r="E233" i="29" s="1"/>
  <c r="E234" i="29" s="1"/>
  <c r="E235" i="29" s="1"/>
  <c r="E236" i="29" s="1"/>
  <c r="E237" i="29" s="1"/>
  <c r="E238" i="29" s="1"/>
  <c r="E239" i="29" s="1"/>
  <c r="E240" i="29" s="1"/>
  <c r="E241" i="29" s="1"/>
  <c r="E242" i="29" s="1"/>
  <c r="E243" i="29" s="1"/>
  <c r="E244" i="29" s="1"/>
  <c r="E245" i="29" s="1"/>
  <c r="E246" i="29" s="1"/>
  <c r="E247" i="29" s="1"/>
  <c r="E248" i="29" s="1"/>
  <c r="E249" i="29" s="1"/>
  <c r="E250" i="29" s="1"/>
  <c r="E251" i="29" s="1"/>
  <c r="E252" i="29" s="1"/>
  <c r="E253" i="29" s="1"/>
  <c r="E254" i="29" s="1"/>
  <c r="E255" i="29" s="1"/>
  <c r="E256" i="29" s="1"/>
  <c r="E257" i="29" s="1"/>
  <c r="E258" i="29" s="1"/>
  <c r="E259" i="29" s="1"/>
  <c r="E260" i="29" s="1"/>
  <c r="E261" i="29" s="1"/>
  <c r="E262" i="29" s="1"/>
  <c r="E263" i="29" s="1"/>
  <c r="E264" i="29" s="1"/>
  <c r="E265" i="29" s="1"/>
  <c r="E266" i="29" s="1"/>
  <c r="E267" i="29" s="1"/>
  <c r="E268" i="29" s="1"/>
  <c r="E269" i="29" s="1"/>
  <c r="E270" i="29" s="1"/>
  <c r="E271" i="29" s="1"/>
  <c r="E272" i="29" s="1"/>
  <c r="E273" i="29" s="1"/>
  <c r="E274" i="29" s="1"/>
  <c r="E275" i="29" s="1"/>
  <c r="E276" i="29" s="1"/>
  <c r="E277" i="29" s="1"/>
  <c r="E278" i="29" s="1"/>
  <c r="E279" i="29" s="1"/>
  <c r="E280" i="29" s="1"/>
  <c r="E281" i="29" s="1"/>
  <c r="E282" i="29" s="1"/>
  <c r="E283" i="29" s="1"/>
  <c r="E284" i="29" s="1"/>
  <c r="E285" i="29" s="1"/>
  <c r="E286" i="29" s="1"/>
  <c r="E287" i="29" s="1"/>
  <c r="E288" i="29" s="1"/>
  <c r="E289" i="29" s="1"/>
  <c r="E290" i="29" s="1"/>
  <c r="E291" i="29" s="1"/>
  <c r="E292" i="29" s="1"/>
  <c r="E293" i="29" s="1"/>
  <c r="E294" i="29" s="1"/>
  <c r="E295" i="29" s="1"/>
  <c r="E296" i="29" s="1"/>
  <c r="E297" i="29" s="1"/>
  <c r="E298" i="29" s="1"/>
  <c r="E299" i="29" s="1"/>
  <c r="E300" i="29" s="1"/>
  <c r="E301" i="29" s="1"/>
  <c r="E302" i="29" s="1"/>
  <c r="E303" i="29" s="1"/>
  <c r="E304" i="29" s="1"/>
  <c r="E305" i="29" s="1"/>
  <c r="E306" i="29" s="1"/>
  <c r="E307" i="29" s="1"/>
  <c r="E308" i="29" s="1"/>
  <c r="E309" i="29" s="1"/>
  <c r="E310" i="29" s="1"/>
  <c r="E311" i="29" s="1"/>
  <c r="E312" i="29" s="1"/>
  <c r="E313" i="29" s="1"/>
  <c r="E314" i="29" s="1"/>
  <c r="E315" i="29" s="1"/>
  <c r="E316" i="29" s="1"/>
  <c r="E317" i="29" s="1"/>
  <c r="E318" i="29" s="1"/>
  <c r="E319" i="29" s="1"/>
  <c r="E320" i="29" s="1"/>
  <c r="E321" i="29" s="1"/>
  <c r="E322" i="29" s="1"/>
  <c r="E323" i="29" s="1"/>
  <c r="E324" i="29" s="1"/>
  <c r="E325" i="29" s="1"/>
  <c r="E326" i="29" s="1"/>
  <c r="E327" i="29" s="1"/>
  <c r="E328" i="29" s="1"/>
  <c r="E329" i="29" s="1"/>
  <c r="E330" i="29" s="1"/>
  <c r="E331" i="29" s="1"/>
  <c r="E332" i="29" s="1"/>
  <c r="E333" i="29" s="1"/>
  <c r="E334" i="29" s="1"/>
  <c r="E335" i="29" s="1"/>
  <c r="E336" i="29" s="1"/>
  <c r="E337" i="29" s="1"/>
  <c r="E338" i="29" s="1"/>
  <c r="E339" i="29" s="1"/>
  <c r="E340" i="29" s="1"/>
  <c r="E341" i="29" s="1"/>
  <c r="E342" i="29" s="1"/>
  <c r="E343" i="29" s="1"/>
  <c r="E344" i="29" s="1"/>
  <c r="E345" i="29" s="1"/>
  <c r="E346" i="29" s="1"/>
  <c r="E347" i="29" s="1"/>
  <c r="E348" i="29" s="1"/>
  <c r="E349" i="29" s="1"/>
  <c r="E350" i="29" s="1"/>
  <c r="E351" i="29" s="1"/>
  <c r="E352" i="29" s="1"/>
  <c r="E353" i="29" s="1"/>
  <c r="E354" i="29" s="1"/>
  <c r="E355" i="29" s="1"/>
  <c r="E356" i="29" s="1"/>
  <c r="E357" i="29" s="1"/>
  <c r="E358" i="29" s="1"/>
  <c r="E359" i="29" s="1"/>
  <c r="E360" i="29" s="1"/>
  <c r="E361" i="29" s="1"/>
  <c r="E362" i="29" s="1"/>
  <c r="E363" i="29" s="1"/>
  <c r="E364" i="29" s="1"/>
  <c r="E365" i="29" s="1"/>
  <c r="E366" i="29" s="1"/>
  <c r="E367" i="29" s="1"/>
  <c r="E368" i="29" s="1"/>
  <c r="E369" i="29" s="1"/>
  <c r="E370" i="29" s="1"/>
  <c r="E371" i="29" s="1"/>
  <c r="E372" i="29" s="1"/>
  <c r="E373" i="29" s="1"/>
  <c r="E374" i="29" s="1"/>
  <c r="E375" i="29" s="1"/>
  <c r="E376" i="29" s="1"/>
  <c r="E377" i="29" s="1"/>
  <c r="E378" i="29" s="1"/>
  <c r="E379" i="29" s="1"/>
  <c r="E380" i="29" s="1"/>
  <c r="E381" i="29" s="1"/>
  <c r="E382" i="29" s="1"/>
  <c r="E383" i="29" s="1"/>
  <c r="E384" i="29" s="1"/>
  <c r="E385" i="29" s="1"/>
  <c r="E386" i="29" s="1"/>
  <c r="E387" i="29" s="1"/>
  <c r="E388" i="29" s="1"/>
  <c r="E389" i="29" s="1"/>
  <c r="E390" i="29" s="1"/>
  <c r="E391" i="29" s="1"/>
  <c r="E392" i="29" s="1"/>
  <c r="E393" i="29" s="1"/>
  <c r="E394" i="29" s="1"/>
  <c r="E395" i="29" s="1"/>
  <c r="E396" i="29" s="1"/>
  <c r="E397" i="29" s="1"/>
  <c r="E398" i="29" s="1"/>
  <c r="E399" i="29" s="1"/>
  <c r="E400" i="29" s="1"/>
  <c r="E401" i="29" s="1"/>
  <c r="E402" i="29" s="1"/>
  <c r="E403" i="29" s="1"/>
  <c r="E404" i="29" s="1"/>
  <c r="E405" i="29" s="1"/>
  <c r="E406" i="29" s="1"/>
  <c r="E407" i="29" s="1"/>
  <c r="E408" i="29" s="1"/>
  <c r="E409" i="29" s="1"/>
  <c r="E410" i="29" s="1"/>
  <c r="E411" i="29" s="1"/>
  <c r="E412" i="29" s="1"/>
  <c r="E413" i="29" s="1"/>
  <c r="E414" i="29" s="1"/>
  <c r="E415" i="29" s="1"/>
  <c r="E416" i="29" s="1"/>
  <c r="E417" i="29" s="1"/>
  <c r="E418" i="29" s="1"/>
  <c r="E419" i="29" s="1"/>
  <c r="E420" i="29" s="1"/>
  <c r="E421" i="29" s="1"/>
  <c r="E422" i="29" s="1"/>
  <c r="E423" i="29" s="1"/>
  <c r="E424" i="29" s="1"/>
  <c r="E425" i="29" s="1"/>
  <c r="E426" i="29" s="1"/>
  <c r="E427" i="29" s="1"/>
  <c r="E428" i="29" s="1"/>
  <c r="E429" i="29" s="1"/>
  <c r="E430" i="29" s="1"/>
  <c r="E431" i="29" s="1"/>
  <c r="E432" i="29" s="1"/>
  <c r="E433" i="29" s="1"/>
  <c r="E434" i="29" s="1"/>
  <c r="E435" i="29" s="1"/>
  <c r="E436" i="29" s="1"/>
  <c r="E437" i="29" s="1"/>
  <c r="E438" i="29" s="1"/>
  <c r="E439" i="29" s="1"/>
  <c r="E440" i="29" s="1"/>
  <c r="E441" i="29" s="1"/>
  <c r="E442" i="29" s="1"/>
  <c r="E443" i="29" s="1"/>
  <c r="E444" i="29" s="1"/>
  <c r="E445" i="29" s="1"/>
  <c r="E446" i="29" s="1"/>
  <c r="E447" i="29" s="1"/>
  <c r="E448" i="29" s="1"/>
  <c r="E449" i="29" s="1"/>
  <c r="E450" i="29" s="1"/>
  <c r="E451" i="29" s="1"/>
  <c r="E452" i="29" s="1"/>
  <c r="E453" i="29" s="1"/>
  <c r="E454" i="29" s="1"/>
  <c r="E455" i="29" s="1"/>
  <c r="E456" i="29" s="1"/>
  <c r="E457" i="29" s="1"/>
  <c r="E458" i="29" s="1"/>
  <c r="E459" i="29" s="1"/>
  <c r="E460" i="29" s="1"/>
  <c r="E461" i="29" s="1"/>
  <c r="E462" i="29" s="1"/>
  <c r="E463" i="29" s="1"/>
  <c r="E464" i="29" s="1"/>
  <c r="E465" i="29" s="1"/>
  <c r="E466" i="29" s="1"/>
  <c r="E467" i="29" s="1"/>
  <c r="E468" i="29" s="1"/>
  <c r="E469" i="29" s="1"/>
  <c r="E470" i="29" s="1"/>
  <c r="E471" i="29" s="1"/>
  <c r="E472" i="29" s="1"/>
  <c r="E473" i="29" s="1"/>
  <c r="E474" i="29" s="1"/>
  <c r="E475" i="29" s="1"/>
  <c r="E476" i="29" s="1"/>
  <c r="E477" i="29" s="1"/>
  <c r="E478" i="29" s="1"/>
  <c r="E479" i="29" s="1"/>
  <c r="E480" i="29" s="1"/>
  <c r="E481" i="29" s="1"/>
  <c r="E482" i="29" s="1"/>
  <c r="E483" i="29" s="1"/>
  <c r="E484" i="29" s="1"/>
  <c r="E485" i="29" s="1"/>
  <c r="E486" i="29" s="1"/>
  <c r="E487" i="29" s="1"/>
  <c r="E488" i="29" s="1"/>
  <c r="E489" i="29" s="1"/>
  <c r="E490" i="29" s="1"/>
  <c r="E491" i="29" s="1"/>
  <c r="E492" i="29" s="1"/>
  <c r="E493" i="29" s="1"/>
  <c r="E494" i="29" s="1"/>
  <c r="E495" i="29" s="1"/>
  <c r="E496" i="29" s="1"/>
  <c r="E497" i="29" s="1"/>
  <c r="E498" i="29" s="1"/>
  <c r="E499" i="29" s="1"/>
  <c r="E500" i="29" s="1"/>
  <c r="E501" i="29" s="1"/>
  <c r="E502" i="29" s="1"/>
  <c r="E503" i="29" s="1"/>
  <c r="E504" i="29" s="1"/>
  <c r="E505" i="29" s="1"/>
  <c r="E506" i="29" s="1"/>
  <c r="E507" i="29" s="1"/>
  <c r="E508" i="29" s="1"/>
  <c r="E509" i="29" s="1"/>
  <c r="E510" i="29" s="1"/>
  <c r="E511" i="29" s="1"/>
  <c r="E512" i="29" s="1"/>
  <c r="E513" i="29" s="1"/>
  <c r="E514" i="29" s="1"/>
  <c r="E515" i="29" s="1"/>
  <c r="E516" i="29" s="1"/>
  <c r="E517" i="29" s="1"/>
  <c r="E518" i="29" s="1"/>
  <c r="E519" i="29" s="1"/>
  <c r="E520" i="29" s="1"/>
  <c r="E521" i="29" s="1"/>
  <c r="E522" i="29" s="1"/>
  <c r="E523" i="29" s="1"/>
  <c r="E524" i="29" s="1"/>
  <c r="E525" i="29" s="1"/>
  <c r="E526" i="29" s="1"/>
  <c r="E527" i="29" s="1"/>
  <c r="E528" i="29" s="1"/>
  <c r="E529" i="29" s="1"/>
  <c r="E530" i="29" s="1"/>
  <c r="E531" i="29" s="1"/>
  <c r="E532" i="29" s="1"/>
  <c r="E533" i="29" s="1"/>
  <c r="E534" i="29" s="1"/>
  <c r="E535" i="29" s="1"/>
  <c r="E536" i="29" s="1"/>
  <c r="E537" i="29" s="1"/>
  <c r="E538" i="29" s="1"/>
  <c r="E539" i="29" s="1"/>
  <c r="E540" i="29" s="1"/>
  <c r="E541" i="29" s="1"/>
  <c r="E542" i="29" s="1"/>
  <c r="E543" i="29" s="1"/>
  <c r="E544" i="29" s="1"/>
  <c r="E545" i="29" s="1"/>
  <c r="E546" i="29" s="1"/>
  <c r="E547" i="29" s="1"/>
  <c r="E548" i="29" s="1"/>
  <c r="E549" i="29" s="1"/>
  <c r="E550" i="29" s="1"/>
  <c r="E551" i="29" s="1"/>
  <c r="E552" i="29" s="1"/>
  <c r="E553" i="29" s="1"/>
  <c r="E554" i="29" s="1"/>
  <c r="E555" i="29" s="1"/>
  <c r="E556" i="29" s="1"/>
  <c r="E557" i="29" s="1"/>
  <c r="E558" i="29" s="1"/>
  <c r="E559" i="29" s="1"/>
  <c r="E560" i="29" s="1"/>
  <c r="E561" i="29" s="1"/>
  <c r="E562" i="29" s="1"/>
  <c r="E563" i="29" s="1"/>
  <c r="E564" i="29" s="1"/>
  <c r="E565" i="29" s="1"/>
  <c r="E566" i="29" s="1"/>
  <c r="E567" i="29" s="1"/>
  <c r="E568" i="29" s="1"/>
  <c r="E569" i="29" s="1"/>
  <c r="E570" i="29" s="1"/>
  <c r="E571" i="29" s="1"/>
  <c r="E572" i="29" s="1"/>
  <c r="E573" i="29" s="1"/>
  <c r="E574" i="29" s="1"/>
  <c r="E575" i="29" s="1"/>
  <c r="E576" i="29" s="1"/>
  <c r="E577" i="29" s="1"/>
  <c r="E578" i="29" s="1"/>
  <c r="E579" i="29" s="1"/>
  <c r="E580" i="29" s="1"/>
  <c r="E581" i="29" s="1"/>
  <c r="E582" i="29" s="1"/>
  <c r="E583" i="29" s="1"/>
  <c r="E584" i="29" s="1"/>
  <c r="E585" i="29" s="1"/>
  <c r="E586" i="29" s="1"/>
  <c r="E587" i="29" s="1"/>
  <c r="E588" i="29" s="1"/>
  <c r="E589" i="29" s="1"/>
  <c r="E590" i="29" s="1"/>
  <c r="E591" i="29" s="1"/>
  <c r="E592" i="29" s="1"/>
  <c r="E593" i="29" s="1"/>
  <c r="E594" i="29" s="1"/>
  <c r="E595" i="29" s="1"/>
  <c r="E596" i="29" s="1"/>
  <c r="E597" i="29" s="1"/>
  <c r="E598" i="29" s="1"/>
  <c r="E599" i="29" s="1"/>
  <c r="E600" i="29" s="1"/>
  <c r="E601" i="29" s="1"/>
  <c r="E602" i="29" s="1"/>
  <c r="E603" i="29" s="1"/>
  <c r="E604" i="29" s="1"/>
  <c r="E605" i="29" s="1"/>
  <c r="E606" i="29" s="1"/>
  <c r="E607" i="29" s="1"/>
  <c r="E608" i="29" s="1"/>
  <c r="E609" i="29" s="1"/>
  <c r="E610" i="29" s="1"/>
  <c r="E611" i="29" s="1"/>
  <c r="E612" i="29" s="1"/>
  <c r="E613" i="29" s="1"/>
  <c r="E614" i="29" s="1"/>
  <c r="E615" i="29" s="1"/>
  <c r="E616" i="29" s="1"/>
  <c r="E617" i="29" s="1"/>
  <c r="E618" i="29" s="1"/>
  <c r="E619" i="29" s="1"/>
  <c r="E620" i="29" s="1"/>
  <c r="E621" i="29" s="1"/>
  <c r="E622" i="29" s="1"/>
  <c r="E623" i="29" s="1"/>
  <c r="E624" i="29" s="1"/>
  <c r="E625" i="29" s="1"/>
  <c r="E626" i="29" s="1"/>
  <c r="E627" i="29" s="1"/>
  <c r="E628" i="29" s="1"/>
  <c r="E629" i="29" s="1"/>
  <c r="E630" i="29" s="1"/>
  <c r="E631" i="29" s="1"/>
  <c r="E632" i="29" s="1"/>
  <c r="E633" i="29" s="1"/>
  <c r="E634" i="29" s="1"/>
  <c r="E635" i="29" s="1"/>
  <c r="E636" i="29" s="1"/>
  <c r="E637" i="29" s="1"/>
  <c r="E638" i="29" s="1"/>
  <c r="E639" i="29" s="1"/>
  <c r="E640" i="29" s="1"/>
  <c r="E641" i="29" s="1"/>
  <c r="E642" i="29" s="1"/>
  <c r="E643" i="29" s="1"/>
  <c r="E644" i="29" s="1"/>
  <c r="E645" i="29" s="1"/>
  <c r="E646" i="29" s="1"/>
  <c r="E647" i="29" s="1"/>
  <c r="E648" i="29" s="1"/>
  <c r="E649" i="29" s="1"/>
  <c r="E650" i="29" s="1"/>
  <c r="E651" i="29" s="1"/>
  <c r="E652" i="29" s="1"/>
  <c r="E653" i="29" s="1"/>
  <c r="E654" i="29" s="1"/>
  <c r="E655" i="29" s="1"/>
  <c r="E656" i="29" s="1"/>
  <c r="E657" i="29" s="1"/>
  <c r="E658" i="29" s="1"/>
  <c r="E659" i="29" s="1"/>
  <c r="E660" i="29" s="1"/>
  <c r="E661" i="29" s="1"/>
  <c r="E662" i="29" s="1"/>
  <c r="E663" i="29" s="1"/>
  <c r="E664" i="29" s="1"/>
  <c r="E665" i="29" s="1"/>
  <c r="E666" i="29" s="1"/>
  <c r="E667" i="29" s="1"/>
  <c r="E668" i="29" s="1"/>
  <c r="E669" i="29" s="1"/>
  <c r="E670" i="29" s="1"/>
  <c r="E671" i="29" s="1"/>
  <c r="E672" i="29" s="1"/>
  <c r="E673" i="29" s="1"/>
  <c r="E674" i="29" s="1"/>
  <c r="E675" i="29" s="1"/>
  <c r="E676" i="29" s="1"/>
  <c r="E677" i="29" s="1"/>
  <c r="E678" i="29" s="1"/>
  <c r="E679" i="29" s="1"/>
  <c r="E680" i="29" s="1"/>
  <c r="E681" i="29" s="1"/>
  <c r="E682" i="29" s="1"/>
  <c r="E683" i="29" s="1"/>
  <c r="E684" i="29" s="1"/>
  <c r="E685" i="29" s="1"/>
  <c r="E686" i="29" s="1"/>
  <c r="E687" i="29" s="1"/>
  <c r="E688" i="29" s="1"/>
  <c r="E689" i="29" s="1"/>
  <c r="E690" i="29" s="1"/>
  <c r="E691" i="29" s="1"/>
  <c r="E692" i="29" s="1"/>
  <c r="E693" i="29" s="1"/>
  <c r="E694" i="29" s="1"/>
  <c r="E695" i="29" s="1"/>
  <c r="E696" i="29" s="1"/>
  <c r="E697" i="29" s="1"/>
  <c r="E698" i="29" s="1"/>
  <c r="E699" i="29" s="1"/>
  <c r="E700" i="29" s="1"/>
  <c r="E701" i="29" s="1"/>
  <c r="E702" i="29" s="1"/>
  <c r="E703" i="29" s="1"/>
  <c r="E704" i="29" s="1"/>
  <c r="E705" i="29" s="1"/>
  <c r="E706" i="29" s="1"/>
  <c r="E707" i="29" s="1"/>
  <c r="E708" i="29" s="1"/>
  <c r="E709" i="29" s="1"/>
  <c r="E710" i="29" s="1"/>
  <c r="E711" i="29" s="1"/>
  <c r="E712" i="29" s="1"/>
  <c r="E713" i="29" s="1"/>
  <c r="E714" i="29" s="1"/>
  <c r="E715" i="29" s="1"/>
  <c r="E716" i="29" s="1"/>
  <c r="E717" i="29" s="1"/>
  <c r="E718" i="29" s="1"/>
  <c r="E719" i="29" s="1"/>
  <c r="E720" i="29" s="1"/>
  <c r="E721" i="29" s="1"/>
  <c r="E722" i="29" s="1"/>
  <c r="E723" i="29" s="1"/>
  <c r="E724" i="29" s="1"/>
  <c r="E725" i="29" s="1"/>
  <c r="E726" i="29" s="1"/>
  <c r="E727" i="29" s="1"/>
  <c r="E728" i="29" s="1"/>
  <c r="E729" i="29" s="1"/>
  <c r="E730" i="29" s="1"/>
  <c r="E731" i="29" s="1"/>
  <c r="E732" i="29" s="1"/>
  <c r="E733" i="29" s="1"/>
  <c r="E734" i="29" s="1"/>
  <c r="E735" i="29" s="1"/>
  <c r="E736" i="29" s="1"/>
  <c r="E737" i="29" s="1"/>
  <c r="E738" i="29" s="1"/>
  <c r="E739" i="29" s="1"/>
  <c r="E740" i="29" s="1"/>
  <c r="E741" i="29" s="1"/>
  <c r="E742" i="29" s="1"/>
  <c r="E743" i="29" s="1"/>
  <c r="E744" i="29" s="1"/>
  <c r="E745" i="29" s="1"/>
  <c r="E746" i="29" s="1"/>
  <c r="E747" i="29" s="1"/>
  <c r="E748" i="29" s="1"/>
  <c r="E749" i="29" s="1"/>
  <c r="E750" i="29" s="1"/>
  <c r="E751" i="29" s="1"/>
  <c r="E752" i="29" s="1"/>
  <c r="E753" i="29" s="1"/>
  <c r="E754" i="29" s="1"/>
  <c r="E755" i="29" s="1"/>
  <c r="E756" i="29" s="1"/>
  <c r="E757" i="29" s="1"/>
  <c r="E758" i="29" s="1"/>
  <c r="E759" i="29" s="1"/>
  <c r="E760" i="29" s="1"/>
  <c r="E761" i="29" s="1"/>
  <c r="E762" i="29" s="1"/>
  <c r="E763" i="29" s="1"/>
  <c r="E764" i="29" s="1"/>
  <c r="E765" i="29" s="1"/>
  <c r="E766" i="29" s="1"/>
  <c r="E767" i="29" s="1"/>
  <c r="E768" i="29" s="1"/>
  <c r="E769" i="29" s="1"/>
  <c r="E770" i="29" s="1"/>
  <c r="E771" i="29" s="1"/>
  <c r="E772" i="29" s="1"/>
  <c r="E773" i="29" s="1"/>
  <c r="E774" i="29" s="1"/>
  <c r="E775" i="29" s="1"/>
  <c r="E776" i="29" s="1"/>
  <c r="E777" i="29" s="1"/>
  <c r="E778" i="29" s="1"/>
  <c r="L59" i="29"/>
  <c r="D35" i="28"/>
  <c r="D34" i="28"/>
  <c r="D36" i="28"/>
  <c r="C29" i="28"/>
  <c r="D40" i="27" s="1"/>
  <c r="E38" i="27"/>
  <c r="F202" i="27"/>
  <c r="F203" i="27" s="1"/>
  <c r="F204" i="27" s="1"/>
  <c r="F205" i="27" s="1"/>
  <c r="F206" i="27" s="1"/>
  <c r="F207" i="27" s="1"/>
  <c r="F208" i="27" s="1"/>
  <c r="F209" i="27" s="1"/>
  <c r="F210" i="27" s="1"/>
  <c r="F211" i="27" s="1"/>
  <c r="F212" i="27" s="1"/>
  <c r="F213" i="27" s="1"/>
  <c r="F214" i="27" s="1"/>
  <c r="F215" i="27" s="1"/>
  <c r="F216" i="27" s="1"/>
  <c r="F217" i="27" s="1"/>
  <c r="F218" i="27" s="1"/>
  <c r="F219" i="27" s="1"/>
  <c r="F220" i="27" s="1"/>
  <c r="F221" i="27" s="1"/>
  <c r="F222" i="27" s="1"/>
  <c r="F223" i="27" s="1"/>
  <c r="F224" i="27" s="1"/>
  <c r="F225" i="27" s="1"/>
  <c r="F226" i="27" s="1"/>
  <c r="F227" i="27" s="1"/>
  <c r="F228" i="27" s="1"/>
  <c r="F229" i="27" s="1"/>
  <c r="F230" i="27" s="1"/>
  <c r="F231" i="27" s="1"/>
  <c r="F232" i="27" s="1"/>
  <c r="F233" i="27" s="1"/>
  <c r="F234" i="27" s="1"/>
  <c r="F235" i="27" s="1"/>
  <c r="F236" i="27" s="1"/>
  <c r="F237" i="27" s="1"/>
  <c r="F238" i="27" s="1"/>
  <c r="F239" i="27" s="1"/>
  <c r="F240" i="27" s="1"/>
  <c r="F241" i="27" s="1"/>
  <c r="F242" i="27" s="1"/>
  <c r="F243" i="27" s="1"/>
  <c r="F244" i="27" s="1"/>
  <c r="F245" i="27" s="1"/>
  <c r="F246" i="27" s="1"/>
  <c r="F247" i="27" s="1"/>
  <c r="F248" i="27" s="1"/>
  <c r="F249" i="27" s="1"/>
  <c r="F250" i="27" s="1"/>
  <c r="F251" i="27" s="1"/>
  <c r="F252" i="27" s="1"/>
  <c r="F253" i="27" s="1"/>
  <c r="F254" i="27" s="1"/>
  <c r="F255" i="27" s="1"/>
  <c r="F256" i="27" s="1"/>
  <c r="F257" i="27" s="1"/>
  <c r="F258" i="27" s="1"/>
  <c r="F259" i="27" s="1"/>
  <c r="F260" i="27" s="1"/>
  <c r="F261" i="27" s="1"/>
  <c r="F262" i="27" s="1"/>
  <c r="F263" i="27" s="1"/>
  <c r="F264" i="27" s="1"/>
  <c r="F265" i="27" s="1"/>
  <c r="F266" i="27" s="1"/>
  <c r="F267" i="27" s="1"/>
  <c r="F268" i="27" s="1"/>
  <c r="F269" i="27" s="1"/>
  <c r="F270" i="27" s="1"/>
  <c r="F271" i="27" s="1"/>
  <c r="F272" i="27" s="1"/>
  <c r="F273" i="27" s="1"/>
  <c r="F274" i="27" s="1"/>
  <c r="F275" i="27" s="1"/>
  <c r="F276" i="27" s="1"/>
  <c r="F277" i="27" s="1"/>
  <c r="F278" i="27" s="1"/>
  <c r="F279" i="27" s="1"/>
  <c r="F280" i="27" s="1"/>
  <c r="F281" i="27" s="1"/>
  <c r="F282" i="27" s="1"/>
  <c r="F283" i="27" s="1"/>
  <c r="F284" i="27" s="1"/>
  <c r="F285" i="27" s="1"/>
  <c r="F286" i="27" s="1"/>
  <c r="F287" i="27" s="1"/>
  <c r="F288" i="27" s="1"/>
  <c r="F289" i="27" s="1"/>
  <c r="F290" i="27" s="1"/>
  <c r="F291" i="27" s="1"/>
  <c r="F292" i="27" s="1"/>
  <c r="F293" i="27" s="1"/>
  <c r="F294" i="27" s="1"/>
  <c r="F295" i="27" s="1"/>
  <c r="F296" i="27" s="1"/>
  <c r="F297" i="27" s="1"/>
  <c r="F298" i="27" s="1"/>
  <c r="F299" i="27" s="1"/>
  <c r="F300" i="27" s="1"/>
  <c r="F301" i="27" s="1"/>
  <c r="F302" i="27" s="1"/>
  <c r="F303" i="27" s="1"/>
  <c r="F304" i="27" s="1"/>
  <c r="F305" i="27" s="1"/>
  <c r="F306" i="27" s="1"/>
  <c r="F307" i="27" s="1"/>
  <c r="F308" i="27" s="1"/>
  <c r="F309" i="27" s="1"/>
  <c r="F310" i="27" s="1"/>
  <c r="F311" i="27" s="1"/>
  <c r="F312" i="27" s="1"/>
  <c r="F313" i="27" s="1"/>
  <c r="F314" i="27" s="1"/>
  <c r="F315" i="27" s="1"/>
  <c r="F316" i="27" s="1"/>
  <c r="F317" i="27" s="1"/>
  <c r="F318" i="27" s="1"/>
  <c r="F319" i="27" s="1"/>
  <c r="F320" i="27" s="1"/>
  <c r="F321" i="27" s="1"/>
  <c r="F322" i="27" s="1"/>
  <c r="F323" i="27" s="1"/>
  <c r="F324" i="27" s="1"/>
  <c r="F325" i="27" s="1"/>
  <c r="F326" i="27" s="1"/>
  <c r="F327" i="27" s="1"/>
  <c r="F328" i="27" s="1"/>
  <c r="F329" i="27" s="1"/>
  <c r="F330" i="27" s="1"/>
  <c r="F331" i="27" s="1"/>
  <c r="F332" i="27" s="1"/>
  <c r="F333" i="27" s="1"/>
  <c r="F334" i="27" s="1"/>
  <c r="F335" i="27" s="1"/>
  <c r="F336" i="27" s="1"/>
  <c r="F337" i="27" s="1"/>
  <c r="F338" i="27" s="1"/>
  <c r="F339" i="27" s="1"/>
  <c r="F340" i="27" s="1"/>
  <c r="F341" i="27" s="1"/>
  <c r="F342" i="27" s="1"/>
  <c r="F343" i="27" s="1"/>
  <c r="F344" i="27" s="1"/>
  <c r="F345" i="27" s="1"/>
  <c r="F346" i="27" s="1"/>
  <c r="F347" i="27" s="1"/>
  <c r="F348" i="27" s="1"/>
  <c r="F349" i="27" s="1"/>
  <c r="F350" i="27" s="1"/>
  <c r="F351" i="27" s="1"/>
  <c r="F352" i="27" s="1"/>
  <c r="F353" i="27" s="1"/>
  <c r="F354" i="27" s="1"/>
  <c r="F355" i="27" s="1"/>
  <c r="F356" i="27" s="1"/>
  <c r="F357" i="27" s="1"/>
  <c r="F358" i="27" s="1"/>
  <c r="F359" i="27" s="1"/>
  <c r="F360" i="27" s="1"/>
  <c r="F361" i="27" s="1"/>
  <c r="F362" i="27" s="1"/>
  <c r="F363" i="27" s="1"/>
  <c r="F364" i="27" s="1"/>
  <c r="F365" i="27" s="1"/>
  <c r="F366" i="27" s="1"/>
  <c r="F367" i="27" s="1"/>
  <c r="F368" i="27" s="1"/>
  <c r="F369" i="27" s="1"/>
  <c r="F370" i="27" s="1"/>
  <c r="F371" i="27" s="1"/>
  <c r="F372" i="27" s="1"/>
  <c r="F373" i="27" s="1"/>
  <c r="F374" i="27" s="1"/>
  <c r="F375" i="27" s="1"/>
  <c r="F376" i="27" s="1"/>
  <c r="F377" i="27" s="1"/>
  <c r="F378" i="27" s="1"/>
  <c r="F379" i="27" s="1"/>
  <c r="F380" i="27" s="1"/>
  <c r="F381" i="27" s="1"/>
  <c r="F382" i="27" s="1"/>
  <c r="F383" i="27" s="1"/>
  <c r="F384" i="27" s="1"/>
  <c r="F385" i="27" s="1"/>
  <c r="F386" i="27" s="1"/>
  <c r="F387" i="27" s="1"/>
  <c r="F388" i="27" s="1"/>
  <c r="F389" i="27" s="1"/>
  <c r="F390" i="27" s="1"/>
  <c r="F391" i="27" s="1"/>
  <c r="F392" i="27" s="1"/>
  <c r="F393" i="27" s="1"/>
  <c r="F394" i="27" s="1"/>
  <c r="F395" i="27" s="1"/>
  <c r="F396" i="27" s="1"/>
  <c r="F397" i="27" s="1"/>
  <c r="F398" i="27" s="1"/>
  <c r="F399" i="27" s="1"/>
  <c r="F400" i="27" s="1"/>
  <c r="F401" i="27" s="1"/>
  <c r="F402" i="27" s="1"/>
  <c r="F403" i="27" s="1"/>
  <c r="F404" i="27" s="1"/>
  <c r="F405" i="27" s="1"/>
  <c r="F406" i="27" s="1"/>
  <c r="F407" i="27" s="1"/>
  <c r="F408" i="27" s="1"/>
  <c r="F409" i="27" s="1"/>
  <c r="F410" i="27" s="1"/>
  <c r="F411" i="27" s="1"/>
  <c r="F412" i="27" s="1"/>
  <c r="F413" i="27" s="1"/>
  <c r="F414" i="27" s="1"/>
  <c r="F415" i="27" s="1"/>
  <c r="F416" i="27" s="1"/>
  <c r="F417" i="27" s="1"/>
  <c r="F418" i="27" s="1"/>
  <c r="F419" i="27" s="1"/>
  <c r="F420" i="27" s="1"/>
  <c r="F421" i="27" s="1"/>
  <c r="F422" i="27" s="1"/>
  <c r="F423" i="27" s="1"/>
  <c r="F424" i="27" s="1"/>
  <c r="F425" i="27" s="1"/>
  <c r="F426" i="27" s="1"/>
  <c r="F427" i="27" s="1"/>
  <c r="F428" i="27" s="1"/>
  <c r="F429" i="27" s="1"/>
  <c r="F430" i="27" s="1"/>
  <c r="F431" i="27" s="1"/>
  <c r="F432" i="27" s="1"/>
  <c r="F433" i="27" s="1"/>
  <c r="F434" i="27" s="1"/>
  <c r="F435" i="27" s="1"/>
  <c r="F436" i="27" s="1"/>
  <c r="F437" i="27" s="1"/>
  <c r="F438" i="27" s="1"/>
  <c r="F439" i="27" s="1"/>
  <c r="F440" i="27" s="1"/>
  <c r="F441" i="27" s="1"/>
  <c r="F442" i="27" s="1"/>
  <c r="F443" i="27" s="1"/>
  <c r="F444" i="27" s="1"/>
  <c r="F445" i="27" s="1"/>
  <c r="F446" i="27" s="1"/>
  <c r="F447" i="27" s="1"/>
  <c r="F448" i="27" s="1"/>
  <c r="F449" i="27" s="1"/>
  <c r="F450" i="27" s="1"/>
  <c r="F451" i="27" s="1"/>
  <c r="F452" i="27" s="1"/>
  <c r="F453" i="27" s="1"/>
  <c r="F454" i="27" s="1"/>
  <c r="F455" i="27" s="1"/>
  <c r="F456" i="27" s="1"/>
  <c r="F457" i="27" s="1"/>
  <c r="F458" i="27" s="1"/>
  <c r="F459" i="27" s="1"/>
  <c r="F460" i="27" s="1"/>
  <c r="F461" i="27" s="1"/>
  <c r="F462" i="27" s="1"/>
  <c r="F463" i="27" s="1"/>
  <c r="F464" i="27" s="1"/>
  <c r="F465" i="27" s="1"/>
  <c r="F466" i="27" s="1"/>
  <c r="F467" i="27" s="1"/>
  <c r="F468" i="27" s="1"/>
  <c r="F469" i="27" s="1"/>
  <c r="F470" i="27" s="1"/>
  <c r="F471" i="27" s="1"/>
  <c r="F472" i="27" s="1"/>
  <c r="F473" i="27" s="1"/>
  <c r="F474" i="27" s="1"/>
  <c r="F475" i="27" s="1"/>
  <c r="F476" i="27" s="1"/>
  <c r="F477" i="27" s="1"/>
  <c r="F478" i="27" s="1"/>
  <c r="F479" i="27" s="1"/>
  <c r="F480" i="27" s="1"/>
  <c r="F481" i="27" s="1"/>
  <c r="F482" i="27" s="1"/>
  <c r="F483" i="27" s="1"/>
  <c r="F484" i="27" s="1"/>
  <c r="F485" i="27" s="1"/>
  <c r="F486" i="27" s="1"/>
  <c r="F487" i="27" s="1"/>
  <c r="F488" i="27" s="1"/>
  <c r="F489" i="27" s="1"/>
  <c r="F490" i="27" s="1"/>
  <c r="F491" i="27" s="1"/>
  <c r="F492" i="27" s="1"/>
  <c r="F493" i="27" s="1"/>
  <c r="F494" i="27" s="1"/>
  <c r="F495" i="27" s="1"/>
  <c r="F496" i="27" s="1"/>
  <c r="F497" i="27" s="1"/>
  <c r="F498" i="27" s="1"/>
  <c r="F499" i="27" s="1"/>
  <c r="F500" i="27" s="1"/>
  <c r="F501" i="27" s="1"/>
  <c r="F502" i="27" s="1"/>
  <c r="F503" i="27" s="1"/>
  <c r="F504" i="27" s="1"/>
  <c r="F505" i="27" s="1"/>
  <c r="F506" i="27" s="1"/>
  <c r="F507" i="27" s="1"/>
  <c r="F508" i="27" s="1"/>
  <c r="F509" i="27" s="1"/>
  <c r="F510" i="27" s="1"/>
  <c r="F511" i="27" s="1"/>
  <c r="F512" i="27" s="1"/>
  <c r="F513" i="27" s="1"/>
  <c r="F514" i="27" s="1"/>
  <c r="F515" i="27" s="1"/>
  <c r="F516" i="27" s="1"/>
  <c r="F517" i="27" s="1"/>
  <c r="F518" i="27" s="1"/>
  <c r="F519" i="27" s="1"/>
  <c r="F520" i="27" s="1"/>
  <c r="F521" i="27" s="1"/>
  <c r="F522" i="27" s="1"/>
  <c r="F523" i="27" s="1"/>
  <c r="F524" i="27" s="1"/>
  <c r="F525" i="27" s="1"/>
  <c r="F526" i="27" s="1"/>
  <c r="F527" i="27" s="1"/>
  <c r="F528" i="27" s="1"/>
  <c r="F529" i="27" s="1"/>
  <c r="F530" i="27" s="1"/>
  <c r="F531" i="27" s="1"/>
  <c r="F532" i="27" s="1"/>
  <c r="F533" i="27" s="1"/>
  <c r="F534" i="27" s="1"/>
  <c r="F535" i="27" s="1"/>
  <c r="F536" i="27" s="1"/>
  <c r="F537" i="27" s="1"/>
  <c r="F538" i="27" s="1"/>
  <c r="F539" i="27" s="1"/>
  <c r="F540" i="27" s="1"/>
  <c r="F541" i="27" s="1"/>
  <c r="F542" i="27" s="1"/>
  <c r="F543" i="27" s="1"/>
  <c r="F544" i="27" s="1"/>
  <c r="F545" i="27" s="1"/>
  <c r="F546" i="27" s="1"/>
  <c r="F547" i="27" s="1"/>
  <c r="F548" i="27" s="1"/>
  <c r="F549" i="27" s="1"/>
  <c r="F550" i="27" s="1"/>
  <c r="F551" i="27" s="1"/>
  <c r="F552" i="27" s="1"/>
  <c r="F553" i="27" s="1"/>
  <c r="F554" i="27" s="1"/>
  <c r="F555" i="27" s="1"/>
  <c r="F556" i="27" s="1"/>
  <c r="F557" i="27" s="1"/>
  <c r="F558" i="27" s="1"/>
  <c r="F559" i="27" s="1"/>
  <c r="F560" i="27" s="1"/>
  <c r="F561" i="27" s="1"/>
  <c r="F562" i="27" s="1"/>
  <c r="F563" i="27" s="1"/>
  <c r="F564" i="27" s="1"/>
  <c r="F565" i="27" s="1"/>
  <c r="F566" i="27" s="1"/>
  <c r="F567" i="27" s="1"/>
  <c r="F568" i="27" s="1"/>
  <c r="F569" i="27" s="1"/>
  <c r="F570" i="27" s="1"/>
  <c r="F571" i="27" s="1"/>
  <c r="F572" i="27" s="1"/>
  <c r="F573" i="27" s="1"/>
  <c r="F574" i="27" s="1"/>
  <c r="F575" i="27" s="1"/>
  <c r="F576" i="27" s="1"/>
  <c r="F577" i="27" s="1"/>
  <c r="F578" i="27" s="1"/>
  <c r="F579" i="27" s="1"/>
  <c r="F580" i="27" s="1"/>
  <c r="F581" i="27" s="1"/>
  <c r="F582" i="27" s="1"/>
  <c r="F583" i="27" s="1"/>
  <c r="F584" i="27" s="1"/>
  <c r="F585" i="27" s="1"/>
  <c r="F586" i="27" s="1"/>
  <c r="F587" i="27" s="1"/>
  <c r="F588" i="27" s="1"/>
  <c r="F589" i="27" s="1"/>
  <c r="F590" i="27" s="1"/>
  <c r="F591" i="27" s="1"/>
  <c r="F592" i="27" s="1"/>
  <c r="F593" i="27" s="1"/>
  <c r="F594" i="27" s="1"/>
  <c r="F595" i="27" s="1"/>
  <c r="F596" i="27" s="1"/>
  <c r="F597" i="27" s="1"/>
  <c r="F598" i="27" s="1"/>
  <c r="F599" i="27" s="1"/>
  <c r="F600" i="27" s="1"/>
  <c r="F601" i="27" s="1"/>
  <c r="F602" i="27" s="1"/>
  <c r="F603" i="27" s="1"/>
  <c r="F604" i="27" s="1"/>
  <c r="F605" i="27" s="1"/>
  <c r="F606" i="27" s="1"/>
  <c r="F607" i="27" s="1"/>
  <c r="F608" i="27" s="1"/>
  <c r="F609" i="27" s="1"/>
  <c r="F610" i="27" s="1"/>
  <c r="F611" i="27" s="1"/>
  <c r="F612" i="27" s="1"/>
  <c r="F613" i="27" s="1"/>
  <c r="F614" i="27" s="1"/>
  <c r="F615" i="27" s="1"/>
  <c r="F616" i="27" s="1"/>
  <c r="F617" i="27" s="1"/>
  <c r="F618" i="27" s="1"/>
  <c r="F619" i="27" s="1"/>
  <c r="F620" i="27" s="1"/>
  <c r="F621" i="27" s="1"/>
  <c r="F622" i="27" s="1"/>
  <c r="F623" i="27" s="1"/>
  <c r="F624" i="27" s="1"/>
  <c r="F625" i="27" s="1"/>
  <c r="F626" i="27" s="1"/>
  <c r="F627" i="27" s="1"/>
  <c r="F628" i="27" s="1"/>
  <c r="F629" i="27" s="1"/>
  <c r="F630" i="27" s="1"/>
  <c r="F631" i="27" s="1"/>
  <c r="F632" i="27" s="1"/>
  <c r="F633" i="27" s="1"/>
  <c r="F634" i="27" s="1"/>
  <c r="F635" i="27" s="1"/>
  <c r="F636" i="27" s="1"/>
  <c r="F637" i="27" s="1"/>
  <c r="F638" i="27" s="1"/>
  <c r="F639" i="27" s="1"/>
  <c r="F640" i="27" s="1"/>
  <c r="F641" i="27" s="1"/>
  <c r="F642" i="27" s="1"/>
  <c r="F643" i="27" s="1"/>
  <c r="F644" i="27" s="1"/>
  <c r="F645" i="27" s="1"/>
  <c r="F646" i="27" s="1"/>
  <c r="F647" i="27" s="1"/>
  <c r="F648" i="27" s="1"/>
  <c r="F649" i="27" s="1"/>
  <c r="F650" i="27" s="1"/>
  <c r="F651" i="27" s="1"/>
  <c r="F652" i="27" s="1"/>
  <c r="F653" i="27" s="1"/>
  <c r="F654" i="27" s="1"/>
  <c r="F655" i="27" s="1"/>
  <c r="F656" i="27" s="1"/>
  <c r="F657" i="27" s="1"/>
  <c r="F658" i="27" s="1"/>
  <c r="F659" i="27" s="1"/>
  <c r="F660" i="27" s="1"/>
  <c r="F661" i="27" s="1"/>
  <c r="F662" i="27" s="1"/>
  <c r="F663" i="27" s="1"/>
  <c r="F664" i="27" s="1"/>
  <c r="F665" i="27" s="1"/>
  <c r="F666" i="27" s="1"/>
  <c r="F667" i="27" s="1"/>
  <c r="F668" i="27" s="1"/>
  <c r="F669" i="27" s="1"/>
  <c r="F670" i="27" s="1"/>
  <c r="F671" i="27" s="1"/>
  <c r="F672" i="27" s="1"/>
  <c r="F673" i="27" s="1"/>
  <c r="F674" i="27" s="1"/>
  <c r="F675" i="27" s="1"/>
  <c r="F676" i="27" s="1"/>
  <c r="F677" i="27" s="1"/>
  <c r="F678" i="27" s="1"/>
  <c r="F679" i="27" s="1"/>
  <c r="F680" i="27" s="1"/>
  <c r="F681" i="27" s="1"/>
  <c r="F682" i="27" s="1"/>
  <c r="F683" i="27" s="1"/>
  <c r="F684" i="27" s="1"/>
  <c r="F685" i="27" s="1"/>
  <c r="F686" i="27" s="1"/>
  <c r="F687" i="27" s="1"/>
  <c r="F688" i="27" s="1"/>
  <c r="F689" i="27" s="1"/>
  <c r="F690" i="27" s="1"/>
  <c r="F691" i="27" s="1"/>
  <c r="F692" i="27" s="1"/>
  <c r="F693" i="27" s="1"/>
  <c r="F694" i="27" s="1"/>
  <c r="F695" i="27" s="1"/>
  <c r="F696" i="27" s="1"/>
  <c r="F697" i="27" s="1"/>
  <c r="F698" i="27" s="1"/>
  <c r="F699" i="27" s="1"/>
  <c r="F700" i="27" s="1"/>
  <c r="F701" i="27" s="1"/>
  <c r="F702" i="27" s="1"/>
  <c r="F703" i="27" s="1"/>
  <c r="F704" i="27" s="1"/>
  <c r="F705" i="27" s="1"/>
  <c r="F706" i="27" s="1"/>
  <c r="F707" i="27" s="1"/>
  <c r="F708" i="27" s="1"/>
  <c r="F709" i="27" s="1"/>
  <c r="F710" i="27" s="1"/>
  <c r="F711" i="27" s="1"/>
  <c r="F712" i="27" s="1"/>
  <c r="F713" i="27" s="1"/>
  <c r="F714" i="27" s="1"/>
  <c r="F715" i="27" s="1"/>
  <c r="F716" i="27" s="1"/>
  <c r="F717" i="27" s="1"/>
  <c r="F718" i="27" s="1"/>
  <c r="F719" i="27" s="1"/>
  <c r="F720" i="27" s="1"/>
  <c r="F721" i="27" s="1"/>
  <c r="F722" i="27" s="1"/>
  <c r="F723" i="27" s="1"/>
  <c r="F724" i="27" s="1"/>
  <c r="F725" i="27" s="1"/>
  <c r="F726" i="27" s="1"/>
  <c r="F727" i="27" s="1"/>
  <c r="F728" i="27" s="1"/>
  <c r="F729" i="27" s="1"/>
  <c r="F730" i="27" s="1"/>
  <c r="F731" i="27" s="1"/>
  <c r="F732" i="27" s="1"/>
  <c r="F733" i="27" s="1"/>
  <c r="F734" i="27" s="1"/>
  <c r="F735" i="27" s="1"/>
  <c r="F736" i="27" s="1"/>
  <c r="F737" i="27" s="1"/>
  <c r="F738" i="27" s="1"/>
  <c r="F739" i="27" s="1"/>
  <c r="F740" i="27" s="1"/>
  <c r="F741" i="27" s="1"/>
  <c r="F742" i="27" s="1"/>
  <c r="F743" i="27" s="1"/>
  <c r="F744" i="27" s="1"/>
  <c r="F745" i="27" s="1"/>
  <c r="F746" i="27" s="1"/>
  <c r="F747" i="27" s="1"/>
  <c r="F748" i="27" s="1"/>
  <c r="F749" i="27" s="1"/>
  <c r="F750" i="27" s="1"/>
  <c r="F751" i="27" s="1"/>
  <c r="F752" i="27" s="1"/>
  <c r="F753" i="27" s="1"/>
  <c r="F754" i="27" s="1"/>
  <c r="F755" i="27" s="1"/>
  <c r="F756" i="27" s="1"/>
  <c r="F757" i="27" s="1"/>
  <c r="F758" i="27" s="1"/>
  <c r="F759" i="27" s="1"/>
  <c r="F760" i="27" s="1"/>
  <c r="F761" i="27" s="1"/>
  <c r="F762" i="27" s="1"/>
  <c r="F763" i="27" s="1"/>
  <c r="F764" i="27" s="1"/>
  <c r="F765" i="27" s="1"/>
  <c r="F766" i="27" s="1"/>
  <c r="F767" i="27" s="1"/>
  <c r="F768" i="27" s="1"/>
  <c r="F769" i="27" s="1"/>
  <c r="F770" i="27" s="1"/>
  <c r="F771" i="27" s="1"/>
  <c r="F772" i="27" s="1"/>
  <c r="F773" i="27" s="1"/>
  <c r="F774" i="27" s="1"/>
  <c r="F775" i="27" s="1"/>
  <c r="F776" i="27" s="1"/>
  <c r="F777" i="27" s="1"/>
  <c r="F778" i="27" s="1"/>
  <c r="F779" i="27" s="1"/>
  <c r="F780" i="27" s="1"/>
  <c r="F781" i="27" s="1"/>
  <c r="F782" i="27" s="1"/>
  <c r="F783" i="27" s="1"/>
  <c r="F784" i="27" s="1"/>
  <c r="F785" i="27" s="1"/>
  <c r="F786" i="27" s="1"/>
  <c r="F787" i="27" s="1"/>
  <c r="F788" i="27" s="1"/>
  <c r="F789" i="27" s="1"/>
  <c r="F790" i="27" s="1"/>
  <c r="F791" i="27" s="1"/>
  <c r="F792" i="27" s="1"/>
  <c r="F793" i="27" s="1"/>
  <c r="F794" i="27" s="1"/>
  <c r="F795" i="27" s="1"/>
  <c r="F796" i="27" s="1"/>
  <c r="F797" i="27" s="1"/>
  <c r="F798" i="27" s="1"/>
  <c r="F799" i="27" s="1"/>
  <c r="F800" i="27" s="1"/>
  <c r="F801" i="27" s="1"/>
  <c r="F802" i="27" s="1"/>
  <c r="N38" i="27" s="1"/>
  <c r="C27" i="27"/>
  <c r="C83" i="27"/>
  <c r="C84" i="27" s="1"/>
  <c r="C85" i="27" s="1"/>
  <c r="C86" i="27" s="1"/>
  <c r="C87" i="27" s="1"/>
  <c r="C88" i="27" s="1"/>
  <c r="C89" i="27" s="1"/>
  <c r="C90" i="27" s="1"/>
  <c r="C91" i="27" s="1"/>
  <c r="C92" i="27" s="1"/>
  <c r="C93" i="27" s="1"/>
  <c r="C94" i="27" s="1"/>
  <c r="C95" i="27" s="1"/>
  <c r="C96" i="27" s="1"/>
  <c r="C97" i="27" s="1"/>
  <c r="C98" i="27" s="1"/>
  <c r="C99" i="27" s="1"/>
  <c r="C100" i="27" s="1"/>
  <c r="C101" i="27" s="1"/>
  <c r="C102" i="27" s="1"/>
  <c r="C103" i="27" s="1"/>
  <c r="C104" i="27" s="1"/>
  <c r="C105" i="27" s="1"/>
  <c r="C106" i="27" s="1"/>
  <c r="C107" i="27" s="1"/>
  <c r="C108" i="27" s="1"/>
  <c r="C109" i="27" s="1"/>
  <c r="C110" i="27" s="1"/>
  <c r="C111" i="27" s="1"/>
  <c r="C112" i="27" s="1"/>
  <c r="C113" i="27" s="1"/>
  <c r="C114" i="27" s="1"/>
  <c r="C115" i="27" s="1"/>
  <c r="C116" i="27" s="1"/>
  <c r="C117" i="27" s="1"/>
  <c r="C118" i="27" s="1"/>
  <c r="C119" i="27" s="1"/>
  <c r="C120" i="27" s="1"/>
  <c r="C121" i="27" s="1"/>
  <c r="C122" i="27" s="1"/>
  <c r="C123" i="27" s="1"/>
  <c r="C124" i="27" s="1"/>
  <c r="C125" i="27" s="1"/>
  <c r="C126" i="27" s="1"/>
  <c r="C127" i="27" s="1"/>
  <c r="C128" i="27" s="1"/>
  <c r="C129" i="27" s="1"/>
  <c r="C130" i="27" s="1"/>
  <c r="C131" i="27" s="1"/>
  <c r="C132" i="27" s="1"/>
  <c r="C133" i="27" s="1"/>
  <c r="C134" i="27" s="1"/>
  <c r="C135" i="27" s="1"/>
  <c r="C136" i="27" s="1"/>
  <c r="C137" i="27" s="1"/>
  <c r="C138" i="27" s="1"/>
  <c r="C139" i="27" s="1"/>
  <c r="C140" i="27" s="1"/>
  <c r="C141" i="27" s="1"/>
  <c r="C142" i="27" s="1"/>
  <c r="C143" i="27" s="1"/>
  <c r="C144" i="27" s="1"/>
  <c r="C145" i="27" s="1"/>
  <c r="C146" i="27" s="1"/>
  <c r="C147" i="27" s="1"/>
  <c r="C148" i="27" s="1"/>
  <c r="C149" i="27" s="1"/>
  <c r="C150" i="27" s="1"/>
  <c r="C151" i="27" s="1"/>
  <c r="C152" i="27" s="1"/>
  <c r="C153" i="27" s="1"/>
  <c r="C154" i="27" s="1"/>
  <c r="C155" i="27" s="1"/>
  <c r="C156" i="27" s="1"/>
  <c r="C157" i="27" s="1"/>
  <c r="C158" i="27" s="1"/>
  <c r="C159" i="27" s="1"/>
  <c r="C160" i="27" s="1"/>
  <c r="C161" i="27" s="1"/>
  <c r="C162" i="27" s="1"/>
  <c r="C163" i="27" s="1"/>
  <c r="C164" i="27" s="1"/>
  <c r="C165" i="27" s="1"/>
  <c r="C166" i="27" s="1"/>
  <c r="C167" i="27" s="1"/>
  <c r="C168" i="27" s="1"/>
  <c r="C169" i="27" s="1"/>
  <c r="C170" i="27" s="1"/>
  <c r="C171" i="27" s="1"/>
  <c r="C172" i="27" s="1"/>
  <c r="C173" i="27" s="1"/>
  <c r="C174" i="27" s="1"/>
  <c r="C175" i="27" s="1"/>
  <c r="C176" i="27" s="1"/>
  <c r="C177" i="27" s="1"/>
  <c r="C178" i="27" s="1"/>
  <c r="C179" i="27" s="1"/>
  <c r="C180" i="27" s="1"/>
  <c r="C181" i="27" s="1"/>
  <c r="C182" i="27" s="1"/>
  <c r="C183" i="27" s="1"/>
  <c r="C184" i="27" s="1"/>
  <c r="C185" i="27" s="1"/>
  <c r="C186" i="27" s="1"/>
  <c r="C187" i="27" s="1"/>
  <c r="C188" i="27" s="1"/>
  <c r="C189" i="27" s="1"/>
  <c r="C190" i="27" s="1"/>
  <c r="C191" i="27" s="1"/>
  <c r="C192" i="27" s="1"/>
  <c r="C193" i="27" s="1"/>
  <c r="C194" i="27" s="1"/>
  <c r="C195" i="27" s="1"/>
  <c r="C196" i="27" s="1"/>
  <c r="C197" i="27" s="1"/>
  <c r="C198" i="27" s="1"/>
  <c r="C199" i="27" s="1"/>
  <c r="C200" i="27" s="1"/>
  <c r="C201" i="27" s="1"/>
  <c r="C202" i="27" s="1"/>
  <c r="C203" i="27" s="1"/>
  <c r="C204" i="27" s="1"/>
  <c r="C205" i="27" s="1"/>
  <c r="C206" i="27" s="1"/>
  <c r="C207" i="27" s="1"/>
  <c r="C208" i="27" s="1"/>
  <c r="C209" i="27" s="1"/>
  <c r="C210" i="27" s="1"/>
  <c r="C211" i="27" s="1"/>
  <c r="C212" i="27" s="1"/>
  <c r="C213" i="27" s="1"/>
  <c r="C214" i="27" s="1"/>
  <c r="C215" i="27" s="1"/>
  <c r="C216" i="27" s="1"/>
  <c r="C217" i="27" s="1"/>
  <c r="C218" i="27" s="1"/>
  <c r="C219" i="27" s="1"/>
  <c r="C220" i="27" s="1"/>
  <c r="C221" i="27" s="1"/>
  <c r="C222" i="27" s="1"/>
  <c r="C223" i="27" s="1"/>
  <c r="C224" i="27" s="1"/>
  <c r="C225" i="27" s="1"/>
  <c r="C226" i="27" s="1"/>
  <c r="C227" i="27" s="1"/>
  <c r="C228" i="27" s="1"/>
  <c r="C229" i="27" s="1"/>
  <c r="C230" i="27" s="1"/>
  <c r="C231" i="27" s="1"/>
  <c r="C232" i="27" s="1"/>
  <c r="C233" i="27" s="1"/>
  <c r="C234" i="27" s="1"/>
  <c r="C235" i="27" s="1"/>
  <c r="C236" i="27" s="1"/>
  <c r="C237" i="27" s="1"/>
  <c r="C238" i="27" s="1"/>
  <c r="C239" i="27" s="1"/>
  <c r="C240" i="27" s="1"/>
  <c r="C241" i="27" s="1"/>
  <c r="C242" i="27" s="1"/>
  <c r="C243" i="27" s="1"/>
  <c r="C244" i="27" s="1"/>
  <c r="C245" i="27" s="1"/>
  <c r="C246" i="27" s="1"/>
  <c r="C247" i="27" s="1"/>
  <c r="C248" i="27" s="1"/>
  <c r="C249" i="27" s="1"/>
  <c r="C250" i="27" s="1"/>
  <c r="C251" i="27" s="1"/>
  <c r="C252" i="27" s="1"/>
  <c r="C253" i="27" s="1"/>
  <c r="C254" i="27" s="1"/>
  <c r="C255" i="27" s="1"/>
  <c r="C256" i="27" s="1"/>
  <c r="C257" i="27" s="1"/>
  <c r="C258" i="27" s="1"/>
  <c r="C259" i="27" s="1"/>
  <c r="C260" i="27" s="1"/>
  <c r="C261" i="27" s="1"/>
  <c r="C262" i="27" s="1"/>
  <c r="C263" i="27" s="1"/>
  <c r="C264" i="27" s="1"/>
  <c r="C265" i="27" s="1"/>
  <c r="C266" i="27" s="1"/>
  <c r="C267" i="27" s="1"/>
  <c r="C268" i="27" s="1"/>
  <c r="C269" i="27" s="1"/>
  <c r="C270" i="27" s="1"/>
  <c r="C271" i="27" s="1"/>
  <c r="C272" i="27" s="1"/>
  <c r="C273" i="27" s="1"/>
  <c r="C274" i="27" s="1"/>
  <c r="C275" i="27" s="1"/>
  <c r="C276" i="27" s="1"/>
  <c r="C277" i="27" s="1"/>
  <c r="C278" i="27" s="1"/>
  <c r="C279" i="27" s="1"/>
  <c r="C280" i="27" s="1"/>
  <c r="C281" i="27" s="1"/>
  <c r="C282" i="27" s="1"/>
  <c r="C283" i="27" s="1"/>
  <c r="C284" i="27" s="1"/>
  <c r="C285" i="27" s="1"/>
  <c r="C286" i="27" s="1"/>
  <c r="C287" i="27" s="1"/>
  <c r="C288" i="27" s="1"/>
  <c r="C289" i="27" s="1"/>
  <c r="C290" i="27" s="1"/>
  <c r="C291" i="27" s="1"/>
  <c r="C292" i="27" s="1"/>
  <c r="C293" i="27" s="1"/>
  <c r="C294" i="27" s="1"/>
  <c r="C295" i="27" s="1"/>
  <c r="C296" i="27" s="1"/>
  <c r="C297" i="27" s="1"/>
  <c r="C298" i="27" s="1"/>
  <c r="C299" i="27" s="1"/>
  <c r="C300" i="27" s="1"/>
  <c r="C301" i="27" s="1"/>
  <c r="C302" i="27" s="1"/>
  <c r="C303" i="27" s="1"/>
  <c r="C304" i="27" s="1"/>
  <c r="C305" i="27" s="1"/>
  <c r="C306" i="27" s="1"/>
  <c r="C307" i="27" s="1"/>
  <c r="C308" i="27" s="1"/>
  <c r="C309" i="27" s="1"/>
  <c r="C310" i="27" s="1"/>
  <c r="C311" i="27" s="1"/>
  <c r="C312" i="27" s="1"/>
  <c r="C313" i="27" s="1"/>
  <c r="C314" i="27" s="1"/>
  <c r="C315" i="27" s="1"/>
  <c r="C316" i="27" s="1"/>
  <c r="C317" i="27" s="1"/>
  <c r="C318" i="27" s="1"/>
  <c r="C319" i="27" s="1"/>
  <c r="C320" i="27" s="1"/>
  <c r="C321" i="27" s="1"/>
  <c r="C322" i="27" s="1"/>
  <c r="C323" i="27" s="1"/>
  <c r="C324" i="27" s="1"/>
  <c r="C325" i="27" s="1"/>
  <c r="C326" i="27" s="1"/>
  <c r="C327" i="27" s="1"/>
  <c r="C328" i="27" s="1"/>
  <c r="C329" i="27" s="1"/>
  <c r="C330" i="27" s="1"/>
  <c r="C331" i="27" s="1"/>
  <c r="C332" i="27" s="1"/>
  <c r="C333" i="27" s="1"/>
  <c r="C334" i="27" s="1"/>
  <c r="C335" i="27" s="1"/>
  <c r="C336" i="27" s="1"/>
  <c r="C337" i="27" s="1"/>
  <c r="C338" i="27" s="1"/>
  <c r="C339" i="27" s="1"/>
  <c r="C340" i="27" s="1"/>
  <c r="C341" i="27" s="1"/>
  <c r="C342" i="27" s="1"/>
  <c r="C343" i="27" s="1"/>
  <c r="C344" i="27" s="1"/>
  <c r="C345" i="27" s="1"/>
  <c r="C346" i="27" s="1"/>
  <c r="C347" i="27" s="1"/>
  <c r="C348" i="27" s="1"/>
  <c r="C349" i="27" s="1"/>
  <c r="C350" i="27" s="1"/>
  <c r="C351" i="27" s="1"/>
  <c r="C352" i="27" s="1"/>
  <c r="C353" i="27" s="1"/>
  <c r="C354" i="27" s="1"/>
  <c r="C355" i="27" s="1"/>
  <c r="C356" i="27" s="1"/>
  <c r="C357" i="27" s="1"/>
  <c r="C358" i="27" s="1"/>
  <c r="C359" i="27" s="1"/>
  <c r="C360" i="27" s="1"/>
  <c r="C361" i="27" s="1"/>
  <c r="C362" i="27" s="1"/>
  <c r="C363" i="27" s="1"/>
  <c r="C364" i="27" s="1"/>
  <c r="C365" i="27" s="1"/>
  <c r="C366" i="27" s="1"/>
  <c r="C367" i="27" s="1"/>
  <c r="C368" i="27" s="1"/>
  <c r="C369" i="27" s="1"/>
  <c r="C370" i="27" s="1"/>
  <c r="C371" i="27" s="1"/>
  <c r="C372" i="27" s="1"/>
  <c r="C373" i="27" s="1"/>
  <c r="C374" i="27" s="1"/>
  <c r="C375" i="27" s="1"/>
  <c r="C376" i="27" s="1"/>
  <c r="C377" i="27" s="1"/>
  <c r="C378" i="27" s="1"/>
  <c r="C379" i="27" s="1"/>
  <c r="C380" i="27" s="1"/>
  <c r="C381" i="27" s="1"/>
  <c r="C382" i="27" s="1"/>
  <c r="C383" i="27" s="1"/>
  <c r="C384" i="27" s="1"/>
  <c r="C385" i="27" s="1"/>
  <c r="C386" i="27" s="1"/>
  <c r="C387" i="27" s="1"/>
  <c r="C388" i="27" s="1"/>
  <c r="C389" i="27" s="1"/>
  <c r="C390" i="27" s="1"/>
  <c r="C391" i="27" s="1"/>
  <c r="C392" i="27" s="1"/>
  <c r="C393" i="27" s="1"/>
  <c r="C394" i="27" s="1"/>
  <c r="C395" i="27" s="1"/>
  <c r="C396" i="27" s="1"/>
  <c r="C397" i="27" s="1"/>
  <c r="C398" i="27" s="1"/>
  <c r="C399" i="27" s="1"/>
  <c r="C400" i="27" s="1"/>
  <c r="C401" i="27" s="1"/>
  <c r="C402" i="27" s="1"/>
  <c r="C403" i="27" s="1"/>
  <c r="C404" i="27" s="1"/>
  <c r="C405" i="27" s="1"/>
  <c r="C406" i="27" s="1"/>
  <c r="C407" i="27" s="1"/>
  <c r="C408" i="27" s="1"/>
  <c r="C409" i="27" s="1"/>
  <c r="C410" i="27" s="1"/>
  <c r="C411" i="27" s="1"/>
  <c r="C412" i="27" s="1"/>
  <c r="C413" i="27" s="1"/>
  <c r="C414" i="27" s="1"/>
  <c r="C415" i="27" s="1"/>
  <c r="C416" i="27" s="1"/>
  <c r="C417" i="27" s="1"/>
  <c r="C418" i="27" s="1"/>
  <c r="C419" i="27" s="1"/>
  <c r="C420" i="27" s="1"/>
  <c r="C421" i="27" s="1"/>
  <c r="C422" i="27" s="1"/>
  <c r="C423" i="27" s="1"/>
  <c r="C424" i="27" s="1"/>
  <c r="C425" i="27" s="1"/>
  <c r="C426" i="27" s="1"/>
  <c r="C427" i="27" s="1"/>
  <c r="C428" i="27" s="1"/>
  <c r="C429" i="27" s="1"/>
  <c r="C430" i="27" s="1"/>
  <c r="C431" i="27" s="1"/>
  <c r="C432" i="27" s="1"/>
  <c r="C433" i="27" s="1"/>
  <c r="C434" i="27" s="1"/>
  <c r="C435" i="27" s="1"/>
  <c r="C436" i="27" s="1"/>
  <c r="C437" i="27" s="1"/>
  <c r="C438" i="27" s="1"/>
  <c r="C439" i="27" s="1"/>
  <c r="C440" i="27" s="1"/>
  <c r="C441" i="27" s="1"/>
  <c r="C442" i="27" s="1"/>
  <c r="C443" i="27" s="1"/>
  <c r="C444" i="27" s="1"/>
  <c r="C445" i="27" s="1"/>
  <c r="C446" i="27" s="1"/>
  <c r="C447" i="27" s="1"/>
  <c r="C448" i="27" s="1"/>
  <c r="C449" i="27" s="1"/>
  <c r="C450" i="27" s="1"/>
  <c r="C451" i="27" s="1"/>
  <c r="C452" i="27" s="1"/>
  <c r="C453" i="27" s="1"/>
  <c r="C454" i="27" s="1"/>
  <c r="C455" i="27" s="1"/>
  <c r="C456" i="27" s="1"/>
  <c r="C457" i="27" s="1"/>
  <c r="C458" i="27" s="1"/>
  <c r="C459" i="27" s="1"/>
  <c r="C460" i="27" s="1"/>
  <c r="C461" i="27" s="1"/>
  <c r="C462" i="27" s="1"/>
  <c r="C463" i="27" s="1"/>
  <c r="C464" i="27" s="1"/>
  <c r="C465" i="27" s="1"/>
  <c r="C466" i="27" s="1"/>
  <c r="C467" i="27" s="1"/>
  <c r="C468" i="27" s="1"/>
  <c r="C469" i="27" s="1"/>
  <c r="C470" i="27" s="1"/>
  <c r="C471" i="27" s="1"/>
  <c r="C472" i="27" s="1"/>
  <c r="C473" i="27" s="1"/>
  <c r="C474" i="27" s="1"/>
  <c r="C475" i="27" s="1"/>
  <c r="C476" i="27" s="1"/>
  <c r="C477" i="27" s="1"/>
  <c r="C478" i="27" s="1"/>
  <c r="C479" i="27" s="1"/>
  <c r="C480" i="27" s="1"/>
  <c r="C481" i="27" s="1"/>
  <c r="C482" i="27" s="1"/>
  <c r="C483" i="27" s="1"/>
  <c r="C484" i="27" s="1"/>
  <c r="C485" i="27" s="1"/>
  <c r="C486" i="27" s="1"/>
  <c r="C487" i="27" s="1"/>
  <c r="C488" i="27" s="1"/>
  <c r="C489" i="27" s="1"/>
  <c r="C490" i="27" s="1"/>
  <c r="C491" i="27" s="1"/>
  <c r="C492" i="27" s="1"/>
  <c r="C493" i="27" s="1"/>
  <c r="C494" i="27" s="1"/>
  <c r="C495" i="27" s="1"/>
  <c r="C496" i="27" s="1"/>
  <c r="C497" i="27" s="1"/>
  <c r="C498" i="27" s="1"/>
  <c r="C499" i="27" s="1"/>
  <c r="C500" i="27" s="1"/>
  <c r="C501" i="27" s="1"/>
  <c r="C502" i="27" s="1"/>
  <c r="C503" i="27" s="1"/>
  <c r="C504" i="27" s="1"/>
  <c r="C505" i="27" s="1"/>
  <c r="C506" i="27" s="1"/>
  <c r="C507" i="27" s="1"/>
  <c r="C508" i="27" s="1"/>
  <c r="C509" i="27" s="1"/>
  <c r="C510" i="27" s="1"/>
  <c r="C511" i="27" s="1"/>
  <c r="C512" i="27" s="1"/>
  <c r="C513" i="27" s="1"/>
  <c r="C514" i="27" s="1"/>
  <c r="C515" i="27" s="1"/>
  <c r="C516" i="27" s="1"/>
  <c r="C517" i="27" s="1"/>
  <c r="C518" i="27" s="1"/>
  <c r="C519" i="27" s="1"/>
  <c r="C520" i="27" s="1"/>
  <c r="C521" i="27" s="1"/>
  <c r="C522" i="27" s="1"/>
  <c r="C523" i="27" s="1"/>
  <c r="C524" i="27" s="1"/>
  <c r="C525" i="27" s="1"/>
  <c r="C526" i="27" s="1"/>
  <c r="C527" i="27" s="1"/>
  <c r="C528" i="27" s="1"/>
  <c r="C529" i="27" s="1"/>
  <c r="C530" i="27" s="1"/>
  <c r="C531" i="27" s="1"/>
  <c r="C532" i="27" s="1"/>
  <c r="C533" i="27" s="1"/>
  <c r="C534" i="27" s="1"/>
  <c r="C535" i="27" s="1"/>
  <c r="C536" i="27" s="1"/>
  <c r="C537" i="27" s="1"/>
  <c r="C538" i="27" s="1"/>
  <c r="C539" i="27" s="1"/>
  <c r="C540" i="27" s="1"/>
  <c r="C541" i="27" s="1"/>
  <c r="C542" i="27" s="1"/>
  <c r="C543" i="27" s="1"/>
  <c r="C544" i="27" s="1"/>
  <c r="C545" i="27" s="1"/>
  <c r="C546" i="27" s="1"/>
  <c r="C547" i="27" s="1"/>
  <c r="C548" i="27" s="1"/>
  <c r="C549" i="27" s="1"/>
  <c r="C550" i="27" s="1"/>
  <c r="C551" i="27" s="1"/>
  <c r="C552" i="27" s="1"/>
  <c r="C553" i="27" s="1"/>
  <c r="C554" i="27" s="1"/>
  <c r="C555" i="27" s="1"/>
  <c r="C556" i="27" s="1"/>
  <c r="C557" i="27" s="1"/>
  <c r="C558" i="27" s="1"/>
  <c r="C559" i="27" s="1"/>
  <c r="C560" i="27" s="1"/>
  <c r="C561" i="27" s="1"/>
  <c r="C562" i="27" s="1"/>
  <c r="C563" i="27" s="1"/>
  <c r="C564" i="27" s="1"/>
  <c r="C565" i="27" s="1"/>
  <c r="C566" i="27" s="1"/>
  <c r="C567" i="27" s="1"/>
  <c r="C568" i="27" s="1"/>
  <c r="C569" i="27" s="1"/>
  <c r="C570" i="27" s="1"/>
  <c r="C571" i="27" s="1"/>
  <c r="C572" i="27" s="1"/>
  <c r="C573" i="27" s="1"/>
  <c r="C574" i="27" s="1"/>
  <c r="C575" i="27" s="1"/>
  <c r="C576" i="27" s="1"/>
  <c r="C577" i="27" s="1"/>
  <c r="C578" i="27" s="1"/>
  <c r="C579" i="27" s="1"/>
  <c r="C580" i="27" s="1"/>
  <c r="C581" i="27" s="1"/>
  <c r="C582" i="27" s="1"/>
  <c r="C583" i="27" s="1"/>
  <c r="C584" i="27" s="1"/>
  <c r="C585" i="27" s="1"/>
  <c r="C586" i="27" s="1"/>
  <c r="C587" i="27" s="1"/>
  <c r="C588" i="27" s="1"/>
  <c r="C589" i="27" s="1"/>
  <c r="C590" i="27" s="1"/>
  <c r="C591" i="27" s="1"/>
  <c r="C592" i="27" s="1"/>
  <c r="C593" i="27" s="1"/>
  <c r="C594" i="27" s="1"/>
  <c r="C595" i="27" s="1"/>
  <c r="C596" i="27" s="1"/>
  <c r="C597" i="27" s="1"/>
  <c r="C598" i="27" s="1"/>
  <c r="C599" i="27" s="1"/>
  <c r="C600" i="27" s="1"/>
  <c r="C601" i="27" s="1"/>
  <c r="C602" i="27" s="1"/>
  <c r="C603" i="27" s="1"/>
  <c r="C604" i="27" s="1"/>
  <c r="C605" i="27" s="1"/>
  <c r="C606" i="27" s="1"/>
  <c r="C607" i="27" s="1"/>
  <c r="C608" i="27" s="1"/>
  <c r="C609" i="27" s="1"/>
  <c r="C610" i="27" s="1"/>
  <c r="C611" i="27" s="1"/>
  <c r="C612" i="27" s="1"/>
  <c r="C613" i="27" s="1"/>
  <c r="C614" i="27" s="1"/>
  <c r="C615" i="27" s="1"/>
  <c r="C616" i="27" s="1"/>
  <c r="C617" i="27" s="1"/>
  <c r="C618" i="27" s="1"/>
  <c r="C619" i="27" s="1"/>
  <c r="C620" i="27" s="1"/>
  <c r="C621" i="27" s="1"/>
  <c r="C622" i="27" s="1"/>
  <c r="C623" i="27" s="1"/>
  <c r="C624" i="27" s="1"/>
  <c r="C625" i="27" s="1"/>
  <c r="C626" i="27" s="1"/>
  <c r="C627" i="27" s="1"/>
  <c r="C628" i="27" s="1"/>
  <c r="C629" i="27" s="1"/>
  <c r="C630" i="27" s="1"/>
  <c r="C631" i="27" s="1"/>
  <c r="C632" i="27" s="1"/>
  <c r="C633" i="27" s="1"/>
  <c r="C634" i="27" s="1"/>
  <c r="C635" i="27" s="1"/>
  <c r="C636" i="27" s="1"/>
  <c r="C637" i="27" s="1"/>
  <c r="C638" i="27" s="1"/>
  <c r="C639" i="27" s="1"/>
  <c r="C640" i="27" s="1"/>
  <c r="C641" i="27" s="1"/>
  <c r="C642" i="27" s="1"/>
  <c r="C643" i="27" s="1"/>
  <c r="C644" i="27" s="1"/>
  <c r="C645" i="27" s="1"/>
  <c r="C646" i="27" s="1"/>
  <c r="C647" i="27" s="1"/>
  <c r="C648" i="27" s="1"/>
  <c r="C649" i="27" s="1"/>
  <c r="C650" i="27" s="1"/>
  <c r="C651" i="27" s="1"/>
  <c r="C652" i="27" s="1"/>
  <c r="C653" i="27" s="1"/>
  <c r="C654" i="27" s="1"/>
  <c r="C655" i="27" s="1"/>
  <c r="C656" i="27" s="1"/>
  <c r="C657" i="27" s="1"/>
  <c r="C658" i="27" s="1"/>
  <c r="C659" i="27" s="1"/>
  <c r="C660" i="27" s="1"/>
  <c r="C661" i="27" s="1"/>
  <c r="C662" i="27" s="1"/>
  <c r="C663" i="27" s="1"/>
  <c r="C664" i="27" s="1"/>
  <c r="C665" i="27" s="1"/>
  <c r="C666" i="27" s="1"/>
  <c r="C667" i="27" s="1"/>
  <c r="C668" i="27" s="1"/>
  <c r="C669" i="27" s="1"/>
  <c r="C670" i="27" s="1"/>
  <c r="C671" i="27" s="1"/>
  <c r="C672" i="27" s="1"/>
  <c r="C673" i="27" s="1"/>
  <c r="C674" i="27" s="1"/>
  <c r="C675" i="27" s="1"/>
  <c r="C676" i="27" s="1"/>
  <c r="C677" i="27" s="1"/>
  <c r="C678" i="27" s="1"/>
  <c r="C679" i="27" s="1"/>
  <c r="C680" i="27" s="1"/>
  <c r="C681" i="27" s="1"/>
  <c r="C682" i="27" s="1"/>
  <c r="C683" i="27" s="1"/>
  <c r="C684" i="27" s="1"/>
  <c r="C685" i="27" s="1"/>
  <c r="C686" i="27" s="1"/>
  <c r="C687" i="27" s="1"/>
  <c r="C688" i="27" s="1"/>
  <c r="C689" i="27" s="1"/>
  <c r="C690" i="27" s="1"/>
  <c r="C691" i="27" s="1"/>
  <c r="C692" i="27" s="1"/>
  <c r="C693" i="27" s="1"/>
  <c r="C694" i="27" s="1"/>
  <c r="C695" i="27" s="1"/>
  <c r="C696" i="27" s="1"/>
  <c r="C697" i="27" s="1"/>
  <c r="C698" i="27" s="1"/>
  <c r="C699" i="27" s="1"/>
  <c r="C700" i="27" s="1"/>
  <c r="C701" i="27" s="1"/>
  <c r="C702" i="27" s="1"/>
  <c r="C703" i="27" s="1"/>
  <c r="C704" i="27" s="1"/>
  <c r="C705" i="27" s="1"/>
  <c r="C706" i="27" s="1"/>
  <c r="C707" i="27" s="1"/>
  <c r="C708" i="27" s="1"/>
  <c r="C709" i="27" s="1"/>
  <c r="C710" i="27" s="1"/>
  <c r="C711" i="27" s="1"/>
  <c r="C712" i="27" s="1"/>
  <c r="C713" i="27" s="1"/>
  <c r="C714" i="27" s="1"/>
  <c r="C715" i="27" s="1"/>
  <c r="C716" i="27" s="1"/>
  <c r="C717" i="27" s="1"/>
  <c r="C718" i="27" s="1"/>
  <c r="C719" i="27" s="1"/>
  <c r="C720" i="27" s="1"/>
  <c r="C721" i="27" s="1"/>
  <c r="C722" i="27" s="1"/>
  <c r="C723" i="27" s="1"/>
  <c r="C724" i="27" s="1"/>
  <c r="C725" i="27" s="1"/>
  <c r="C726" i="27" s="1"/>
  <c r="C727" i="27" s="1"/>
  <c r="C728" i="27" s="1"/>
  <c r="C729" i="27" s="1"/>
  <c r="C730" i="27" s="1"/>
  <c r="C731" i="27" s="1"/>
  <c r="C732" i="27" s="1"/>
  <c r="C733" i="27" s="1"/>
  <c r="C734" i="27" s="1"/>
  <c r="C735" i="27" s="1"/>
  <c r="C736" i="27" s="1"/>
  <c r="C737" i="27" s="1"/>
  <c r="C738" i="27" s="1"/>
  <c r="C739" i="27" s="1"/>
  <c r="C740" i="27" s="1"/>
  <c r="C741" i="27" s="1"/>
  <c r="C742" i="27" s="1"/>
  <c r="C743" i="27" s="1"/>
  <c r="C744" i="27" s="1"/>
  <c r="C745" i="27" s="1"/>
  <c r="C746" i="27" s="1"/>
  <c r="C747" i="27" s="1"/>
  <c r="C748" i="27" s="1"/>
  <c r="C749" i="27" s="1"/>
  <c r="C750" i="27" s="1"/>
  <c r="C751" i="27" s="1"/>
  <c r="C752" i="27" s="1"/>
  <c r="C753" i="27" s="1"/>
  <c r="C754" i="27" s="1"/>
  <c r="C755" i="27" s="1"/>
  <c r="C756" i="27" s="1"/>
  <c r="C757" i="27" s="1"/>
  <c r="C758" i="27" s="1"/>
  <c r="C759" i="27" s="1"/>
  <c r="C760" i="27" s="1"/>
  <c r="C761" i="27" s="1"/>
  <c r="C762" i="27" s="1"/>
  <c r="C763" i="27" s="1"/>
  <c r="C764" i="27" s="1"/>
  <c r="C765" i="27" s="1"/>
  <c r="C766" i="27" s="1"/>
  <c r="C767" i="27" s="1"/>
  <c r="C768" i="27" s="1"/>
  <c r="C769" i="27" s="1"/>
  <c r="C770" i="27" s="1"/>
  <c r="C771" i="27" s="1"/>
  <c r="C772" i="27" s="1"/>
  <c r="C773" i="27" s="1"/>
  <c r="C774" i="27" s="1"/>
  <c r="C775" i="27" s="1"/>
  <c r="C776" i="27" s="1"/>
  <c r="C777" i="27" s="1"/>
  <c r="C778" i="27" s="1"/>
  <c r="C779" i="27" s="1"/>
  <c r="C780" i="27" s="1"/>
  <c r="C781" i="27" s="1"/>
  <c r="C782" i="27" s="1"/>
  <c r="C783" i="27" s="1"/>
  <c r="C784" i="27" s="1"/>
  <c r="C785" i="27" s="1"/>
  <c r="C786" i="27" s="1"/>
  <c r="C787" i="27" s="1"/>
  <c r="C788" i="27" s="1"/>
  <c r="C789" i="27" s="1"/>
  <c r="C790" i="27" s="1"/>
  <c r="C791" i="27" s="1"/>
  <c r="C792" i="27" s="1"/>
  <c r="C793" i="27" s="1"/>
  <c r="C794" i="27" s="1"/>
  <c r="C795" i="27" s="1"/>
  <c r="C796" i="27" s="1"/>
  <c r="C797" i="27" s="1"/>
  <c r="C798" i="27" s="1"/>
  <c r="C799" i="27" s="1"/>
  <c r="C800" i="27" s="1"/>
  <c r="C801" i="27" s="1"/>
  <c r="C802" i="27" s="1"/>
  <c r="C25" i="27"/>
  <c r="C24" i="27"/>
  <c r="D82" i="27"/>
  <c r="D83" i="27" s="1"/>
  <c r="D84" i="27" s="1"/>
  <c r="D85" i="27" s="1"/>
  <c r="D86" i="27" s="1"/>
  <c r="D87" i="27" s="1"/>
  <c r="D88" i="27" s="1"/>
  <c r="D89" i="27" s="1"/>
  <c r="D90" i="27" s="1"/>
  <c r="D91" i="27" s="1"/>
  <c r="D92" i="27" s="1"/>
  <c r="D93" i="27" s="1"/>
  <c r="D94" i="27" s="1"/>
  <c r="D95" i="27" s="1"/>
  <c r="D96" i="27" s="1"/>
  <c r="D97" i="27" s="1"/>
  <c r="D98" i="27" s="1"/>
  <c r="D99" i="27" s="1"/>
  <c r="D100" i="27" s="1"/>
  <c r="D101" i="27" s="1"/>
  <c r="D102" i="27" s="1"/>
  <c r="D103" i="27" s="1"/>
  <c r="D104" i="27" s="1"/>
  <c r="D105" i="27" s="1"/>
  <c r="D106" i="27" s="1"/>
  <c r="D107" i="27" s="1"/>
  <c r="D108" i="27" s="1"/>
  <c r="D109" i="27" s="1"/>
  <c r="D110" i="27" s="1"/>
  <c r="D111" i="27" s="1"/>
  <c r="D112" i="27" s="1"/>
  <c r="D113" i="27" s="1"/>
  <c r="D114" i="27" s="1"/>
  <c r="D115" i="27" s="1"/>
  <c r="D116" i="27" s="1"/>
  <c r="D117" i="27" s="1"/>
  <c r="D118" i="27" s="1"/>
  <c r="D119" i="27" s="1"/>
  <c r="D120" i="27" s="1"/>
  <c r="D121" i="27" s="1"/>
  <c r="D122" i="27" s="1"/>
  <c r="D123" i="27" s="1"/>
  <c r="D124" i="27" s="1"/>
  <c r="D125" i="27" s="1"/>
  <c r="D126" i="27" s="1"/>
  <c r="D127" i="27" s="1"/>
  <c r="D128" i="27" s="1"/>
  <c r="D129" i="27" s="1"/>
  <c r="D130" i="27" s="1"/>
  <c r="D131" i="27" s="1"/>
  <c r="D132" i="27" s="1"/>
  <c r="D133" i="27" s="1"/>
  <c r="D134" i="27" s="1"/>
  <c r="D135" i="27" s="1"/>
  <c r="D136" i="27" s="1"/>
  <c r="D137" i="27" s="1"/>
  <c r="D138" i="27" s="1"/>
  <c r="D139" i="27" s="1"/>
  <c r="D140" i="27" s="1"/>
  <c r="D141" i="27" s="1"/>
  <c r="D142" i="27" s="1"/>
  <c r="D143" i="27" s="1"/>
  <c r="D144" i="27" s="1"/>
  <c r="D145" i="27" s="1"/>
  <c r="D146" i="27" s="1"/>
  <c r="D147" i="27" s="1"/>
  <c r="D148" i="27" s="1"/>
  <c r="D149" i="27" s="1"/>
  <c r="D150" i="27" s="1"/>
  <c r="D151" i="27" s="1"/>
  <c r="D152" i="27" s="1"/>
  <c r="D153" i="27" s="1"/>
  <c r="D154" i="27" s="1"/>
  <c r="D155" i="27" s="1"/>
  <c r="D156" i="27" s="1"/>
  <c r="D157" i="27" s="1"/>
  <c r="D158" i="27" s="1"/>
  <c r="D159" i="27" s="1"/>
  <c r="D160" i="27" s="1"/>
  <c r="D161" i="27" s="1"/>
  <c r="D162" i="27" s="1"/>
  <c r="D163" i="27" s="1"/>
  <c r="D164" i="27" s="1"/>
  <c r="D165" i="27" s="1"/>
  <c r="D166" i="27" s="1"/>
  <c r="D167" i="27" s="1"/>
  <c r="D168" i="27" s="1"/>
  <c r="D169" i="27" s="1"/>
  <c r="D170" i="27" s="1"/>
  <c r="D171" i="27" s="1"/>
  <c r="D172" i="27" s="1"/>
  <c r="D173" i="27" s="1"/>
  <c r="D174" i="27" s="1"/>
  <c r="D175" i="27" s="1"/>
  <c r="D176" i="27" s="1"/>
  <c r="D177" i="27" s="1"/>
  <c r="D178" i="27" s="1"/>
  <c r="D179" i="27" s="1"/>
  <c r="D180" i="27" s="1"/>
  <c r="D181" i="27" s="1"/>
  <c r="D182" i="27" s="1"/>
  <c r="D183" i="27" s="1"/>
  <c r="D184" i="27" s="1"/>
  <c r="D185" i="27" s="1"/>
  <c r="D186" i="27" s="1"/>
  <c r="D187" i="27" s="1"/>
  <c r="D188" i="27" s="1"/>
  <c r="D189" i="27" s="1"/>
  <c r="D190" i="27" s="1"/>
  <c r="D191" i="27" s="1"/>
  <c r="D192" i="27" s="1"/>
  <c r="D193" i="27" s="1"/>
  <c r="D194" i="27" s="1"/>
  <c r="D195" i="27" s="1"/>
  <c r="D196" i="27" s="1"/>
  <c r="D197" i="27" s="1"/>
  <c r="D198" i="27" s="1"/>
  <c r="D199" i="27" s="1"/>
  <c r="D200" i="27" s="1"/>
  <c r="D201" i="27" s="1"/>
  <c r="D202" i="27" s="1"/>
  <c r="D203" i="27" s="1"/>
  <c r="D204" i="27" s="1"/>
  <c r="D205" i="27" s="1"/>
  <c r="D206" i="27" s="1"/>
  <c r="D207" i="27" s="1"/>
  <c r="D208" i="27" s="1"/>
  <c r="D209" i="27" s="1"/>
  <c r="D210" i="27" s="1"/>
  <c r="D211" i="27" s="1"/>
  <c r="D212" i="27" s="1"/>
  <c r="D213" i="27" s="1"/>
  <c r="D214" i="27" s="1"/>
  <c r="D215" i="27" s="1"/>
  <c r="D216" i="27" s="1"/>
  <c r="D217" i="27" s="1"/>
  <c r="D218" i="27" s="1"/>
  <c r="D219" i="27" s="1"/>
  <c r="D220" i="27" s="1"/>
  <c r="D221" i="27" s="1"/>
  <c r="D222" i="27" s="1"/>
  <c r="D223" i="27" s="1"/>
  <c r="D224" i="27" s="1"/>
  <c r="D225" i="27" s="1"/>
  <c r="D226" i="27" s="1"/>
  <c r="D227" i="27" s="1"/>
  <c r="D228" i="27" s="1"/>
  <c r="D229" i="27" s="1"/>
  <c r="D230" i="27" s="1"/>
  <c r="D231" i="27" s="1"/>
  <c r="D232" i="27" s="1"/>
  <c r="D233" i="27" s="1"/>
  <c r="D234" i="27" s="1"/>
  <c r="D235" i="27" s="1"/>
  <c r="D236" i="27" s="1"/>
  <c r="D237" i="27" s="1"/>
  <c r="D238" i="27" s="1"/>
  <c r="D239" i="27" s="1"/>
  <c r="D240" i="27" s="1"/>
  <c r="D241" i="27" s="1"/>
  <c r="D242" i="27" s="1"/>
  <c r="D243" i="27" s="1"/>
  <c r="D244" i="27" s="1"/>
  <c r="D245" i="27" s="1"/>
  <c r="D246" i="27" s="1"/>
  <c r="D247" i="27" s="1"/>
  <c r="D248" i="27" s="1"/>
  <c r="D249" i="27" s="1"/>
  <c r="D250" i="27" s="1"/>
  <c r="D251" i="27" s="1"/>
  <c r="D252" i="27" s="1"/>
  <c r="D253" i="27" s="1"/>
  <c r="D254" i="27" s="1"/>
  <c r="D255" i="27" s="1"/>
  <c r="D256" i="27" s="1"/>
  <c r="D257" i="27" s="1"/>
  <c r="D258" i="27" s="1"/>
  <c r="D259" i="27" s="1"/>
  <c r="D260" i="27" s="1"/>
  <c r="D261" i="27" s="1"/>
  <c r="D262" i="27" s="1"/>
  <c r="D263" i="27" s="1"/>
  <c r="D264" i="27" s="1"/>
  <c r="D265" i="27" s="1"/>
  <c r="D266" i="27" s="1"/>
  <c r="D267" i="27" s="1"/>
  <c r="D268" i="27" s="1"/>
  <c r="D269" i="27" s="1"/>
  <c r="D270" i="27" s="1"/>
  <c r="D271" i="27" s="1"/>
  <c r="D272" i="27" s="1"/>
  <c r="D273" i="27" s="1"/>
  <c r="D274" i="27" s="1"/>
  <c r="D275" i="27" s="1"/>
  <c r="D276" i="27" s="1"/>
  <c r="D277" i="27" s="1"/>
  <c r="D278" i="27" s="1"/>
  <c r="D279" i="27" s="1"/>
  <c r="D280" i="27" s="1"/>
  <c r="D281" i="27" s="1"/>
  <c r="D282" i="27" s="1"/>
  <c r="D283" i="27" s="1"/>
  <c r="D284" i="27" s="1"/>
  <c r="D285" i="27" s="1"/>
  <c r="D286" i="27" s="1"/>
  <c r="D287" i="27" s="1"/>
  <c r="D288" i="27" s="1"/>
  <c r="D289" i="27" s="1"/>
  <c r="D290" i="27" s="1"/>
  <c r="D291" i="27" s="1"/>
  <c r="D292" i="27" s="1"/>
  <c r="D293" i="27" s="1"/>
  <c r="D294" i="27" s="1"/>
  <c r="D295" i="27" s="1"/>
  <c r="D296" i="27" s="1"/>
  <c r="D297" i="27" s="1"/>
  <c r="D298" i="27" s="1"/>
  <c r="D299" i="27" s="1"/>
  <c r="D300" i="27" s="1"/>
  <c r="D301" i="27" s="1"/>
  <c r="D302" i="27" s="1"/>
  <c r="D303" i="27" s="1"/>
  <c r="D304" i="27" s="1"/>
  <c r="D305" i="27" s="1"/>
  <c r="D306" i="27" s="1"/>
  <c r="D307" i="27" s="1"/>
  <c r="D308" i="27" s="1"/>
  <c r="D309" i="27" s="1"/>
  <c r="D310" i="27" s="1"/>
  <c r="D311" i="27" s="1"/>
  <c r="D312" i="27" s="1"/>
  <c r="D313" i="27" s="1"/>
  <c r="D314" i="27" s="1"/>
  <c r="D315" i="27" s="1"/>
  <c r="D316" i="27" s="1"/>
  <c r="D317" i="27" s="1"/>
  <c r="D318" i="27" s="1"/>
  <c r="D319" i="27" s="1"/>
  <c r="D320" i="27" s="1"/>
  <c r="D321" i="27" s="1"/>
  <c r="D322" i="27" s="1"/>
  <c r="D323" i="27" s="1"/>
  <c r="D324" i="27" s="1"/>
  <c r="D325" i="27" s="1"/>
  <c r="D326" i="27" s="1"/>
  <c r="D327" i="27" s="1"/>
  <c r="D328" i="27" s="1"/>
  <c r="D329" i="27" s="1"/>
  <c r="D330" i="27" s="1"/>
  <c r="D331" i="27" s="1"/>
  <c r="D332" i="27" s="1"/>
  <c r="D333" i="27" s="1"/>
  <c r="D334" i="27" s="1"/>
  <c r="D335" i="27" s="1"/>
  <c r="D336" i="27" s="1"/>
  <c r="D337" i="27" s="1"/>
  <c r="D338" i="27" s="1"/>
  <c r="D339" i="27" s="1"/>
  <c r="D340" i="27" s="1"/>
  <c r="D341" i="27" s="1"/>
  <c r="D342" i="27" s="1"/>
  <c r="D343" i="27" s="1"/>
  <c r="D344" i="27" s="1"/>
  <c r="D345" i="27" s="1"/>
  <c r="D346" i="27" s="1"/>
  <c r="D347" i="27" s="1"/>
  <c r="D348" i="27" s="1"/>
  <c r="D349" i="27" s="1"/>
  <c r="D350" i="27" s="1"/>
  <c r="D351" i="27" s="1"/>
  <c r="D352" i="27" s="1"/>
  <c r="D353" i="27" s="1"/>
  <c r="D354" i="27" s="1"/>
  <c r="D355" i="27" s="1"/>
  <c r="D356" i="27" s="1"/>
  <c r="D357" i="27" s="1"/>
  <c r="D358" i="27" s="1"/>
  <c r="D359" i="27" s="1"/>
  <c r="D360" i="27" s="1"/>
  <c r="D361" i="27" s="1"/>
  <c r="D362" i="27" s="1"/>
  <c r="D363" i="27" s="1"/>
  <c r="D364" i="27" s="1"/>
  <c r="D365" i="27" s="1"/>
  <c r="D366" i="27" s="1"/>
  <c r="D367" i="27" s="1"/>
  <c r="D368" i="27" s="1"/>
  <c r="D369" i="27" s="1"/>
  <c r="D370" i="27" s="1"/>
  <c r="D371" i="27" s="1"/>
  <c r="D372" i="27" s="1"/>
  <c r="D373" i="27" s="1"/>
  <c r="D374" i="27" s="1"/>
  <c r="D375" i="27" s="1"/>
  <c r="D376" i="27" s="1"/>
  <c r="D377" i="27" s="1"/>
  <c r="D378" i="27" s="1"/>
  <c r="D379" i="27" s="1"/>
  <c r="D380" i="27" s="1"/>
  <c r="D381" i="27" s="1"/>
  <c r="D382" i="27" s="1"/>
  <c r="D383" i="27" s="1"/>
  <c r="D384" i="27" s="1"/>
  <c r="D385" i="27" s="1"/>
  <c r="D386" i="27" s="1"/>
  <c r="D387" i="27" s="1"/>
  <c r="D388" i="27" s="1"/>
  <c r="D389" i="27" s="1"/>
  <c r="D390" i="27" s="1"/>
  <c r="D391" i="27" s="1"/>
  <c r="D392" i="27" s="1"/>
  <c r="D393" i="27" s="1"/>
  <c r="D394" i="27" s="1"/>
  <c r="D395" i="27" s="1"/>
  <c r="D396" i="27" s="1"/>
  <c r="D397" i="27" s="1"/>
  <c r="D398" i="27" s="1"/>
  <c r="D399" i="27" s="1"/>
  <c r="D400" i="27" s="1"/>
  <c r="D401" i="27" s="1"/>
  <c r="D402" i="27" s="1"/>
  <c r="D403" i="27" s="1"/>
  <c r="D404" i="27" s="1"/>
  <c r="D405" i="27" s="1"/>
  <c r="D406" i="27" s="1"/>
  <c r="D407" i="27" s="1"/>
  <c r="D408" i="27" s="1"/>
  <c r="D409" i="27" s="1"/>
  <c r="D410" i="27" s="1"/>
  <c r="D411" i="27" s="1"/>
  <c r="D412" i="27" s="1"/>
  <c r="D413" i="27" s="1"/>
  <c r="D414" i="27" s="1"/>
  <c r="D415" i="27" s="1"/>
  <c r="D416" i="27" s="1"/>
  <c r="D417" i="27" s="1"/>
  <c r="D418" i="27" s="1"/>
  <c r="D419" i="27" s="1"/>
  <c r="D420" i="27" s="1"/>
  <c r="D421" i="27" s="1"/>
  <c r="D422" i="27" s="1"/>
  <c r="D423" i="27" s="1"/>
  <c r="D424" i="27" s="1"/>
  <c r="D425" i="27" s="1"/>
  <c r="D426" i="27" s="1"/>
  <c r="D427" i="27" s="1"/>
  <c r="D428" i="27" s="1"/>
  <c r="D429" i="27" s="1"/>
  <c r="D430" i="27" s="1"/>
  <c r="D431" i="27" s="1"/>
  <c r="D432" i="27" s="1"/>
  <c r="D433" i="27" s="1"/>
  <c r="D434" i="27" s="1"/>
  <c r="D435" i="27" s="1"/>
  <c r="D436" i="27" s="1"/>
  <c r="D437" i="27" s="1"/>
  <c r="D438" i="27" s="1"/>
  <c r="D439" i="27" s="1"/>
  <c r="D440" i="27" s="1"/>
  <c r="D441" i="27" s="1"/>
  <c r="D442" i="27" s="1"/>
  <c r="D443" i="27" s="1"/>
  <c r="D444" i="27" s="1"/>
  <c r="D445" i="27" s="1"/>
  <c r="D446" i="27" s="1"/>
  <c r="D447" i="27" s="1"/>
  <c r="D448" i="27" s="1"/>
  <c r="D449" i="27" s="1"/>
  <c r="D450" i="27" s="1"/>
  <c r="D451" i="27" s="1"/>
  <c r="D452" i="27" s="1"/>
  <c r="D453" i="27" s="1"/>
  <c r="D454" i="27" s="1"/>
  <c r="D455" i="27" s="1"/>
  <c r="D456" i="27" s="1"/>
  <c r="D457" i="27" s="1"/>
  <c r="D458" i="27" s="1"/>
  <c r="D459" i="27" s="1"/>
  <c r="D460" i="27" s="1"/>
  <c r="D461" i="27" s="1"/>
  <c r="D462" i="27" s="1"/>
  <c r="D463" i="27" s="1"/>
  <c r="D464" i="27" s="1"/>
  <c r="D465" i="27" s="1"/>
  <c r="D466" i="27" s="1"/>
  <c r="D467" i="27" s="1"/>
  <c r="D468" i="27" s="1"/>
  <c r="D469" i="27" s="1"/>
  <c r="D470" i="27" s="1"/>
  <c r="D471" i="27" s="1"/>
  <c r="D472" i="27" s="1"/>
  <c r="D473" i="27" s="1"/>
  <c r="D474" i="27" s="1"/>
  <c r="D475" i="27" s="1"/>
  <c r="D476" i="27" s="1"/>
  <c r="D477" i="27" s="1"/>
  <c r="D478" i="27" s="1"/>
  <c r="D479" i="27" s="1"/>
  <c r="D480" i="27" s="1"/>
  <c r="D481" i="27" s="1"/>
  <c r="D482" i="27" s="1"/>
  <c r="D483" i="27" s="1"/>
  <c r="D484" i="27" s="1"/>
  <c r="D485" i="27" s="1"/>
  <c r="D486" i="27" s="1"/>
  <c r="D487" i="27" s="1"/>
  <c r="D488" i="27" s="1"/>
  <c r="D489" i="27" s="1"/>
  <c r="D490" i="27" s="1"/>
  <c r="D491" i="27" s="1"/>
  <c r="D492" i="27" s="1"/>
  <c r="D493" i="27" s="1"/>
  <c r="D494" i="27" s="1"/>
  <c r="D495" i="27" s="1"/>
  <c r="D496" i="27" s="1"/>
  <c r="D497" i="27" s="1"/>
  <c r="D498" i="27" s="1"/>
  <c r="D499" i="27" s="1"/>
  <c r="D500" i="27" s="1"/>
  <c r="D501" i="27" s="1"/>
  <c r="D502" i="27" s="1"/>
  <c r="D503" i="27" s="1"/>
  <c r="D504" i="27" s="1"/>
  <c r="D505" i="27" s="1"/>
  <c r="D506" i="27" s="1"/>
  <c r="D507" i="27" s="1"/>
  <c r="D508" i="27" s="1"/>
  <c r="D509" i="27" s="1"/>
  <c r="D510" i="27" s="1"/>
  <c r="D511" i="27" s="1"/>
  <c r="D512" i="27" s="1"/>
  <c r="D513" i="27" s="1"/>
  <c r="D514" i="27" s="1"/>
  <c r="D515" i="27" s="1"/>
  <c r="D516" i="27" s="1"/>
  <c r="D517" i="27" s="1"/>
  <c r="D518" i="27" s="1"/>
  <c r="D519" i="27" s="1"/>
  <c r="D520" i="27" s="1"/>
  <c r="D521" i="27" s="1"/>
  <c r="D522" i="27" s="1"/>
  <c r="D523" i="27" s="1"/>
  <c r="D524" i="27" s="1"/>
  <c r="D525" i="27" s="1"/>
  <c r="D526" i="27" s="1"/>
  <c r="D527" i="27" s="1"/>
  <c r="D528" i="27" s="1"/>
  <c r="D529" i="27" s="1"/>
  <c r="D530" i="27" s="1"/>
  <c r="D531" i="27" s="1"/>
  <c r="D532" i="27" s="1"/>
  <c r="D533" i="27" s="1"/>
  <c r="D534" i="27" s="1"/>
  <c r="D535" i="27" s="1"/>
  <c r="D536" i="27" s="1"/>
  <c r="D537" i="27" s="1"/>
  <c r="D538" i="27" s="1"/>
  <c r="D539" i="27" s="1"/>
  <c r="D540" i="27" s="1"/>
  <c r="D541" i="27" s="1"/>
  <c r="D542" i="27" s="1"/>
  <c r="D543" i="27" s="1"/>
  <c r="D544" i="27" s="1"/>
  <c r="D545" i="27" s="1"/>
  <c r="D546" i="27" s="1"/>
  <c r="D547" i="27" s="1"/>
  <c r="D548" i="27" s="1"/>
  <c r="D549" i="27" s="1"/>
  <c r="D550" i="27" s="1"/>
  <c r="D551" i="27" s="1"/>
  <c r="D552" i="27" s="1"/>
  <c r="D553" i="27" s="1"/>
  <c r="D554" i="27" s="1"/>
  <c r="D555" i="27" s="1"/>
  <c r="D556" i="27" s="1"/>
  <c r="D557" i="27" s="1"/>
  <c r="D558" i="27" s="1"/>
  <c r="D559" i="27" s="1"/>
  <c r="D560" i="27" s="1"/>
  <c r="D561" i="27" s="1"/>
  <c r="D562" i="27" s="1"/>
  <c r="D563" i="27" s="1"/>
  <c r="D564" i="27" s="1"/>
  <c r="D565" i="27" s="1"/>
  <c r="D566" i="27" s="1"/>
  <c r="D567" i="27" s="1"/>
  <c r="D568" i="27" s="1"/>
  <c r="D569" i="27" s="1"/>
  <c r="D570" i="27" s="1"/>
  <c r="D571" i="27" s="1"/>
  <c r="D572" i="27" s="1"/>
  <c r="D573" i="27" s="1"/>
  <c r="D574" i="27" s="1"/>
  <c r="D575" i="27" s="1"/>
  <c r="D576" i="27" s="1"/>
  <c r="D577" i="27" s="1"/>
  <c r="D578" i="27" s="1"/>
  <c r="D579" i="27" s="1"/>
  <c r="D580" i="27" s="1"/>
  <c r="D581" i="27" s="1"/>
  <c r="D582" i="27" s="1"/>
  <c r="D583" i="27" s="1"/>
  <c r="D584" i="27" s="1"/>
  <c r="D585" i="27" s="1"/>
  <c r="D586" i="27" s="1"/>
  <c r="D587" i="27" s="1"/>
  <c r="D588" i="27" s="1"/>
  <c r="D589" i="27" s="1"/>
  <c r="D590" i="27" s="1"/>
  <c r="D591" i="27" s="1"/>
  <c r="D592" i="27" s="1"/>
  <c r="D593" i="27" s="1"/>
  <c r="D594" i="27" s="1"/>
  <c r="D595" i="27" s="1"/>
  <c r="D596" i="27" s="1"/>
  <c r="D597" i="27" s="1"/>
  <c r="D598" i="27" s="1"/>
  <c r="D599" i="27" s="1"/>
  <c r="D600" i="27" s="1"/>
  <c r="D601" i="27" s="1"/>
  <c r="D602" i="27" s="1"/>
  <c r="D603" i="27" s="1"/>
  <c r="D604" i="27" s="1"/>
  <c r="D605" i="27" s="1"/>
  <c r="D606" i="27" s="1"/>
  <c r="D607" i="27" s="1"/>
  <c r="D608" i="27" s="1"/>
  <c r="D609" i="27" s="1"/>
  <c r="D610" i="27" s="1"/>
  <c r="D611" i="27" s="1"/>
  <c r="D612" i="27" s="1"/>
  <c r="D613" i="27" s="1"/>
  <c r="D614" i="27" s="1"/>
  <c r="D615" i="27" s="1"/>
  <c r="D616" i="27" s="1"/>
  <c r="D617" i="27" s="1"/>
  <c r="D618" i="27" s="1"/>
  <c r="D619" i="27" s="1"/>
  <c r="D620" i="27" s="1"/>
  <c r="D621" i="27" s="1"/>
  <c r="D622" i="27" s="1"/>
  <c r="D623" i="27" s="1"/>
  <c r="D624" i="27" s="1"/>
  <c r="D625" i="27" s="1"/>
  <c r="D626" i="27" s="1"/>
  <c r="D627" i="27" s="1"/>
  <c r="D628" i="27" s="1"/>
  <c r="D629" i="27" s="1"/>
  <c r="D630" i="27" s="1"/>
  <c r="D631" i="27" s="1"/>
  <c r="D632" i="27" s="1"/>
  <c r="D633" i="27" s="1"/>
  <c r="D634" i="27" s="1"/>
  <c r="D635" i="27" s="1"/>
  <c r="D636" i="27" s="1"/>
  <c r="D637" i="27" s="1"/>
  <c r="D638" i="27" s="1"/>
  <c r="D639" i="27" s="1"/>
  <c r="D640" i="27" s="1"/>
  <c r="D641" i="27" s="1"/>
  <c r="D642" i="27" s="1"/>
  <c r="D643" i="27" s="1"/>
  <c r="D644" i="27" s="1"/>
  <c r="D645" i="27" s="1"/>
  <c r="D646" i="27" s="1"/>
  <c r="D647" i="27" s="1"/>
  <c r="D648" i="27" s="1"/>
  <c r="D649" i="27" s="1"/>
  <c r="D650" i="27" s="1"/>
  <c r="D651" i="27" s="1"/>
  <c r="D652" i="27" s="1"/>
  <c r="D653" i="27" s="1"/>
  <c r="D654" i="27" s="1"/>
  <c r="D655" i="27" s="1"/>
  <c r="D656" i="27" s="1"/>
  <c r="D657" i="27" s="1"/>
  <c r="D658" i="27" s="1"/>
  <c r="D659" i="27" s="1"/>
  <c r="D660" i="27" s="1"/>
  <c r="D661" i="27" s="1"/>
  <c r="D662" i="27" s="1"/>
  <c r="D663" i="27" s="1"/>
  <c r="D664" i="27" s="1"/>
  <c r="D665" i="27" s="1"/>
  <c r="D666" i="27" s="1"/>
  <c r="D667" i="27" s="1"/>
  <c r="D668" i="27" s="1"/>
  <c r="D669" i="27" s="1"/>
  <c r="D670" i="27" s="1"/>
  <c r="D671" i="27" s="1"/>
  <c r="D672" i="27" s="1"/>
  <c r="D673" i="27" s="1"/>
  <c r="D674" i="27" s="1"/>
  <c r="D675" i="27" s="1"/>
  <c r="D676" i="27" s="1"/>
  <c r="D677" i="27" s="1"/>
  <c r="D678" i="27" s="1"/>
  <c r="D679" i="27" s="1"/>
  <c r="D680" i="27" s="1"/>
  <c r="D681" i="27" s="1"/>
  <c r="D682" i="27" s="1"/>
  <c r="D683" i="27" s="1"/>
  <c r="D684" i="27" s="1"/>
  <c r="D685" i="27" s="1"/>
  <c r="D686" i="27" s="1"/>
  <c r="D687" i="27" s="1"/>
  <c r="D688" i="27" s="1"/>
  <c r="D689" i="27" s="1"/>
  <c r="D690" i="27" s="1"/>
  <c r="D691" i="27" s="1"/>
  <c r="D692" i="27" s="1"/>
  <c r="D693" i="27" s="1"/>
  <c r="D694" i="27" s="1"/>
  <c r="D695" i="27" s="1"/>
  <c r="D696" i="27" s="1"/>
  <c r="D697" i="27" s="1"/>
  <c r="D698" i="27" s="1"/>
  <c r="D699" i="27" s="1"/>
  <c r="D700" i="27" s="1"/>
  <c r="D701" i="27" s="1"/>
  <c r="D702" i="27" s="1"/>
  <c r="D703" i="27" s="1"/>
  <c r="D704" i="27" s="1"/>
  <c r="D705" i="27" s="1"/>
  <c r="D706" i="27" s="1"/>
  <c r="D707" i="27" s="1"/>
  <c r="D708" i="27" s="1"/>
  <c r="D709" i="27" s="1"/>
  <c r="D710" i="27" s="1"/>
  <c r="D711" i="27" s="1"/>
  <c r="D712" i="27" s="1"/>
  <c r="D713" i="27" s="1"/>
  <c r="D714" i="27" s="1"/>
  <c r="D715" i="27" s="1"/>
  <c r="D716" i="27" s="1"/>
  <c r="D717" i="27" s="1"/>
  <c r="D718" i="27" s="1"/>
  <c r="D719" i="27" s="1"/>
  <c r="D720" i="27" s="1"/>
  <c r="D721" i="27" s="1"/>
  <c r="D722" i="27" s="1"/>
  <c r="D723" i="27" s="1"/>
  <c r="D724" i="27" s="1"/>
  <c r="D725" i="27" s="1"/>
  <c r="D726" i="27" s="1"/>
  <c r="D727" i="27" s="1"/>
  <c r="D728" i="27" s="1"/>
  <c r="D729" i="27" s="1"/>
  <c r="D730" i="27" s="1"/>
  <c r="D731" i="27" s="1"/>
  <c r="D732" i="27" s="1"/>
  <c r="D733" i="27" s="1"/>
  <c r="D734" i="27" s="1"/>
  <c r="D735" i="27" s="1"/>
  <c r="D736" i="27" s="1"/>
  <c r="D737" i="27" s="1"/>
  <c r="D738" i="27" s="1"/>
  <c r="D739" i="27" s="1"/>
  <c r="D740" i="27" s="1"/>
  <c r="D741" i="27" s="1"/>
  <c r="D742" i="27" s="1"/>
  <c r="D743" i="27" s="1"/>
  <c r="D744" i="27" s="1"/>
  <c r="D745" i="27" s="1"/>
  <c r="D746" i="27" s="1"/>
  <c r="D747" i="27" s="1"/>
  <c r="D748" i="27" s="1"/>
  <c r="D749" i="27" s="1"/>
  <c r="D750" i="27" s="1"/>
  <c r="D751" i="27" s="1"/>
  <c r="D752" i="27" s="1"/>
  <c r="D753" i="27" s="1"/>
  <c r="D754" i="27" s="1"/>
  <c r="D755" i="27" s="1"/>
  <c r="D756" i="27" s="1"/>
  <c r="D757" i="27" s="1"/>
  <c r="D758" i="27" s="1"/>
  <c r="D759" i="27" s="1"/>
  <c r="D760" i="27" s="1"/>
  <c r="D761" i="27" s="1"/>
  <c r="D762" i="27" s="1"/>
  <c r="D763" i="27" s="1"/>
  <c r="D764" i="27" s="1"/>
  <c r="D765" i="27" s="1"/>
  <c r="D766" i="27" s="1"/>
  <c r="D767" i="27" s="1"/>
  <c r="D768" i="27" s="1"/>
  <c r="D769" i="27" s="1"/>
  <c r="D770" i="27" s="1"/>
  <c r="D771" i="27" s="1"/>
  <c r="D772" i="27" s="1"/>
  <c r="D773" i="27" s="1"/>
  <c r="D774" i="27" s="1"/>
  <c r="D775" i="27" s="1"/>
  <c r="D776" i="27" s="1"/>
  <c r="D777" i="27" s="1"/>
  <c r="D778" i="27" s="1"/>
  <c r="D779" i="27" s="1"/>
  <c r="D780" i="27" s="1"/>
  <c r="D781" i="27" s="1"/>
  <c r="D782" i="27" s="1"/>
  <c r="D783" i="27" s="1"/>
  <c r="D784" i="27" s="1"/>
  <c r="D785" i="27" s="1"/>
  <c r="D786" i="27" s="1"/>
  <c r="D787" i="27" s="1"/>
  <c r="D788" i="27" s="1"/>
  <c r="D789" i="27" s="1"/>
  <c r="D790" i="27" s="1"/>
  <c r="D791" i="27" s="1"/>
  <c r="D792" i="27" s="1"/>
  <c r="D793" i="27" s="1"/>
  <c r="D794" i="27" s="1"/>
  <c r="D795" i="27" s="1"/>
  <c r="D796" i="27" s="1"/>
  <c r="D797" i="27" s="1"/>
  <c r="D798" i="27" s="1"/>
  <c r="D799" i="27" s="1"/>
  <c r="D800" i="27" s="1"/>
  <c r="D801" i="27" s="1"/>
  <c r="D802" i="27" s="1"/>
  <c r="C28" i="27"/>
  <c r="C23" i="27"/>
  <c r="L60" i="32" l="1"/>
  <c r="L61" i="32" s="1"/>
  <c r="L62" i="32" s="1"/>
  <c r="L63" i="32" s="1"/>
  <c r="L64" i="32" s="1"/>
  <c r="L65" i="32" s="1"/>
  <c r="L66" i="32" s="1"/>
  <c r="L67" i="32" s="1"/>
  <c r="L68" i="32" s="1"/>
  <c r="L69" i="32" s="1"/>
  <c r="L70" i="32" s="1"/>
  <c r="L71" i="32" s="1"/>
  <c r="E42" i="30"/>
  <c r="F42" i="30" s="1"/>
  <c r="K63" i="32"/>
  <c r="K64" i="32" s="1"/>
  <c r="K65" i="32" s="1"/>
  <c r="K66" i="32" s="1"/>
  <c r="K67" i="32" s="1"/>
  <c r="K68" i="32" s="1"/>
  <c r="K69" i="32" s="1"/>
  <c r="K70" i="32" s="1"/>
  <c r="K71" i="32" s="1"/>
  <c r="K72" i="32" s="1"/>
  <c r="K73" i="32" s="1"/>
  <c r="K74" i="32" s="1"/>
  <c r="K75" i="32" s="1"/>
  <c r="K76" i="32" s="1"/>
  <c r="K77" i="32" s="1"/>
  <c r="K78" i="32" s="1"/>
  <c r="E41" i="30"/>
  <c r="F41" i="30" s="1"/>
  <c r="L72" i="32"/>
  <c r="L73" i="32" s="1"/>
  <c r="L74" i="32" s="1"/>
  <c r="L75" i="32" s="1"/>
  <c r="L76" i="32" s="1"/>
  <c r="L77" i="32" s="1"/>
  <c r="L78" i="32" s="1"/>
  <c r="L79" i="32" s="1"/>
  <c r="L80" i="32" s="1"/>
  <c r="L81" i="32" s="1"/>
  <c r="L82" i="32" s="1"/>
  <c r="L83" i="32" s="1"/>
  <c r="L84" i="32" s="1"/>
  <c r="L85" i="32" s="1"/>
  <c r="L86" i="32" s="1"/>
  <c r="L87" i="32" s="1"/>
  <c r="L88" i="32" s="1"/>
  <c r="L89" i="32" s="1"/>
  <c r="L90" i="32" s="1"/>
  <c r="L91" i="32" s="1"/>
  <c r="L92" i="32" s="1"/>
  <c r="L93" i="32" s="1"/>
  <c r="L94" i="32" s="1"/>
  <c r="L95" i="32" s="1"/>
  <c r="L96" i="32" s="1"/>
  <c r="L97" i="32" s="1"/>
  <c r="L98" i="32" s="1"/>
  <c r="L99" i="32" s="1"/>
  <c r="L100" i="32" s="1"/>
  <c r="L101" i="32" s="1"/>
  <c r="L102" i="32" s="1"/>
  <c r="L103" i="32" s="1"/>
  <c r="L104" i="32" s="1"/>
  <c r="L105" i="32" s="1"/>
  <c r="L106" i="32" s="1"/>
  <c r="L107" i="32" s="1"/>
  <c r="L108" i="32" s="1"/>
  <c r="L109" i="32" s="1"/>
  <c r="L110" i="32" s="1"/>
  <c r="L111" i="32" s="1"/>
  <c r="L112" i="32" s="1"/>
  <c r="L113" i="32" s="1"/>
  <c r="L114" i="32" s="1"/>
  <c r="L115" i="32" s="1"/>
  <c r="L116" i="32" s="1"/>
  <c r="L117" i="32" s="1"/>
  <c r="L118" i="32" s="1"/>
  <c r="L119" i="32" s="1"/>
  <c r="L120" i="32" s="1"/>
  <c r="L121" i="32" s="1"/>
  <c r="L122" i="32" s="1"/>
  <c r="L123" i="32" s="1"/>
  <c r="L124" i="32" s="1"/>
  <c r="L125" i="32" s="1"/>
  <c r="L126" i="32" s="1"/>
  <c r="L127" i="32" s="1"/>
  <c r="L128" i="32" s="1"/>
  <c r="L129" i="32" s="1"/>
  <c r="L130" i="32" s="1"/>
  <c r="L131" i="32" s="1"/>
  <c r="L132" i="32" s="1"/>
  <c r="L133" i="32" s="1"/>
  <c r="L134" i="32" s="1"/>
  <c r="L135" i="32" s="1"/>
  <c r="L136" i="32" s="1"/>
  <c r="L137" i="32" s="1"/>
  <c r="L138" i="32" s="1"/>
  <c r="L139" i="32" s="1"/>
  <c r="L140" i="32" s="1"/>
  <c r="L141" i="32" s="1"/>
  <c r="L142" i="32" s="1"/>
  <c r="L143" i="32" s="1"/>
  <c r="L144" i="32" s="1"/>
  <c r="L145" i="32" s="1"/>
  <c r="L146" i="32" s="1"/>
  <c r="L147" i="32" s="1"/>
  <c r="L148" i="32" s="1"/>
  <c r="L149" i="32" s="1"/>
  <c r="L150" i="32" s="1"/>
  <c r="L151" i="32" s="1"/>
  <c r="L152" i="32" s="1"/>
  <c r="L153" i="32" s="1"/>
  <c r="L154" i="32" s="1"/>
  <c r="L155" i="32" s="1"/>
  <c r="L156" i="32" s="1"/>
  <c r="L157" i="32" s="1"/>
  <c r="L158" i="32" s="1"/>
  <c r="L159" i="32" s="1"/>
  <c r="L160" i="32" s="1"/>
  <c r="L161" i="32" s="1"/>
  <c r="L162" i="32" s="1"/>
  <c r="L163" i="32" s="1"/>
  <c r="L164" i="32" s="1"/>
  <c r="L165" i="32" s="1"/>
  <c r="L166" i="32" s="1"/>
  <c r="L167" i="32" s="1"/>
  <c r="L168" i="32" s="1"/>
  <c r="L169" i="32" s="1"/>
  <c r="L170" i="32" s="1"/>
  <c r="L171" i="32" s="1"/>
  <c r="L172" i="32" s="1"/>
  <c r="L173" i="32" s="1"/>
  <c r="L174" i="32" s="1"/>
  <c r="L175" i="32" s="1"/>
  <c r="L176" i="32" s="1"/>
  <c r="L177" i="32" s="1"/>
  <c r="L178" i="32" s="1"/>
  <c r="L179" i="32" s="1"/>
  <c r="L180" i="32" s="1"/>
  <c r="L181" i="32" s="1"/>
  <c r="L182" i="32" s="1"/>
  <c r="L183" i="32" s="1"/>
  <c r="L184" i="32" s="1"/>
  <c r="L185" i="32" s="1"/>
  <c r="L186" i="32" s="1"/>
  <c r="L187" i="32" s="1"/>
  <c r="L188" i="32" s="1"/>
  <c r="L189" i="32" s="1"/>
  <c r="L190" i="32" s="1"/>
  <c r="L191" i="32" s="1"/>
  <c r="L192" i="32" s="1"/>
  <c r="L193" i="32" s="1"/>
  <c r="L194" i="32" s="1"/>
  <c r="L195" i="32" s="1"/>
  <c r="L196" i="32" s="1"/>
  <c r="L197" i="32" s="1"/>
  <c r="L198" i="32" s="1"/>
  <c r="L199" i="32" s="1"/>
  <c r="L200" i="32" s="1"/>
  <c r="L201" i="32" s="1"/>
  <c r="L202" i="32" s="1"/>
  <c r="L203" i="32" s="1"/>
  <c r="L204" i="32" s="1"/>
  <c r="L205" i="32" s="1"/>
  <c r="L206" i="32" s="1"/>
  <c r="L207" i="32" s="1"/>
  <c r="L208" i="32" s="1"/>
  <c r="L209" i="32" s="1"/>
  <c r="L210" i="32" s="1"/>
  <c r="L211" i="32" s="1"/>
  <c r="L212" i="32" s="1"/>
  <c r="L213" i="32" s="1"/>
  <c r="L214" i="32" s="1"/>
  <c r="L215" i="32" s="1"/>
  <c r="L216" i="32" s="1"/>
  <c r="L217" i="32" s="1"/>
  <c r="L218" i="32" s="1"/>
  <c r="L219" i="32" s="1"/>
  <c r="L220" i="32" s="1"/>
  <c r="L221" i="32" s="1"/>
  <c r="L222" i="32" s="1"/>
  <c r="L223" i="32" s="1"/>
  <c r="L224" i="32" s="1"/>
  <c r="L225" i="32" s="1"/>
  <c r="L226" i="32" s="1"/>
  <c r="L227" i="32" s="1"/>
  <c r="L228" i="32" s="1"/>
  <c r="L229" i="32" s="1"/>
  <c r="L230" i="32" s="1"/>
  <c r="L231" i="32" s="1"/>
  <c r="L232" i="32" s="1"/>
  <c r="L233" i="32" s="1"/>
  <c r="L234" i="32" s="1"/>
  <c r="L235" i="32" s="1"/>
  <c r="L236" i="32" s="1"/>
  <c r="L237" i="32" s="1"/>
  <c r="L238" i="32" s="1"/>
  <c r="L239" i="32" s="1"/>
  <c r="L240" i="32" s="1"/>
  <c r="L241" i="32" s="1"/>
  <c r="L242" i="32" s="1"/>
  <c r="L243" i="32" s="1"/>
  <c r="L244" i="32" s="1"/>
  <c r="L245" i="32" s="1"/>
  <c r="L246" i="32" s="1"/>
  <c r="L247" i="32" s="1"/>
  <c r="L248" i="32" s="1"/>
  <c r="L249" i="32" s="1"/>
  <c r="L250" i="32" s="1"/>
  <c r="L251" i="32" s="1"/>
  <c r="L252" i="32" s="1"/>
  <c r="L253" i="32" s="1"/>
  <c r="L254" i="32" s="1"/>
  <c r="L255" i="32" s="1"/>
  <c r="L256" i="32" s="1"/>
  <c r="L257" i="32" s="1"/>
  <c r="L258" i="32" s="1"/>
  <c r="L259" i="32" s="1"/>
  <c r="L260" i="32" s="1"/>
  <c r="L261" i="32" s="1"/>
  <c r="L262" i="32" s="1"/>
  <c r="L263" i="32" s="1"/>
  <c r="L264" i="32" s="1"/>
  <c r="L265" i="32" s="1"/>
  <c r="L266" i="32" s="1"/>
  <c r="L267" i="32" s="1"/>
  <c r="L268" i="32" s="1"/>
  <c r="L269" i="32" s="1"/>
  <c r="L270" i="32" s="1"/>
  <c r="L271" i="32" s="1"/>
  <c r="L272" i="32" s="1"/>
  <c r="L273" i="32" s="1"/>
  <c r="L274" i="32" s="1"/>
  <c r="L275" i="32" s="1"/>
  <c r="L276" i="32" s="1"/>
  <c r="L277" i="32" s="1"/>
  <c r="L278" i="32" s="1"/>
  <c r="L279" i="32" s="1"/>
  <c r="L280" i="32" s="1"/>
  <c r="L281" i="32" s="1"/>
  <c r="L282" i="32" s="1"/>
  <c r="L283" i="32" s="1"/>
  <c r="L284" i="32" s="1"/>
  <c r="L285" i="32" s="1"/>
  <c r="L286" i="32" s="1"/>
  <c r="L287" i="32" s="1"/>
  <c r="L288" i="32" s="1"/>
  <c r="L289" i="32" s="1"/>
  <c r="L290" i="32" s="1"/>
  <c r="L291" i="32" s="1"/>
  <c r="L292" i="32" s="1"/>
  <c r="L293" i="32" s="1"/>
  <c r="L294" i="32" s="1"/>
  <c r="L295" i="32" s="1"/>
  <c r="L296" i="32" s="1"/>
  <c r="L297" i="32" s="1"/>
  <c r="L298" i="32" s="1"/>
  <c r="L299" i="32" s="1"/>
  <c r="L300" i="32" s="1"/>
  <c r="L301" i="32" s="1"/>
  <c r="L302" i="32" s="1"/>
  <c r="L303" i="32" s="1"/>
  <c r="L304" i="32" s="1"/>
  <c r="L305" i="32" s="1"/>
  <c r="L306" i="32" s="1"/>
  <c r="L307" i="32" s="1"/>
  <c r="L308" i="32" s="1"/>
  <c r="L309" i="32" s="1"/>
  <c r="L310" i="32" s="1"/>
  <c r="L311" i="32" s="1"/>
  <c r="L312" i="32" s="1"/>
  <c r="L313" i="32" s="1"/>
  <c r="L314" i="32" s="1"/>
  <c r="L315" i="32" s="1"/>
  <c r="L316" i="32" s="1"/>
  <c r="L317" i="32" s="1"/>
  <c r="L318" i="32" s="1"/>
  <c r="L319" i="32" s="1"/>
  <c r="L320" i="32" s="1"/>
  <c r="L321" i="32" s="1"/>
  <c r="L322" i="32" s="1"/>
  <c r="L323" i="32" s="1"/>
  <c r="L324" i="32" s="1"/>
  <c r="L325" i="32" s="1"/>
  <c r="L326" i="32" s="1"/>
  <c r="L327" i="32" s="1"/>
  <c r="L328" i="32" s="1"/>
  <c r="L329" i="32" s="1"/>
  <c r="L330" i="32" s="1"/>
  <c r="L331" i="32" s="1"/>
  <c r="L332" i="32" s="1"/>
  <c r="L333" i="32" s="1"/>
  <c r="L334" i="32" s="1"/>
  <c r="L335" i="32" s="1"/>
  <c r="L336" i="32" s="1"/>
  <c r="L337" i="32" s="1"/>
  <c r="L338" i="32" s="1"/>
  <c r="L339" i="32" s="1"/>
  <c r="L340" i="32" s="1"/>
  <c r="L341" i="32" s="1"/>
  <c r="L342" i="32" s="1"/>
  <c r="L343" i="32" s="1"/>
  <c r="L344" i="32" s="1"/>
  <c r="L345" i="32" s="1"/>
  <c r="L346" i="32" s="1"/>
  <c r="L347" i="32" s="1"/>
  <c r="L348" i="32" s="1"/>
  <c r="L349" i="32" s="1"/>
  <c r="L350" i="32" s="1"/>
  <c r="L351" i="32" s="1"/>
  <c r="L352" i="32" s="1"/>
  <c r="L353" i="32" s="1"/>
  <c r="L354" i="32" s="1"/>
  <c r="L355" i="32" s="1"/>
  <c r="L356" i="32" s="1"/>
  <c r="L357" i="32" s="1"/>
  <c r="L358" i="32" s="1"/>
  <c r="L359" i="32" s="1"/>
  <c r="L360" i="32" s="1"/>
  <c r="L361" i="32" s="1"/>
  <c r="L362" i="32" s="1"/>
  <c r="L363" i="32" s="1"/>
  <c r="L364" i="32" s="1"/>
  <c r="L365" i="32" s="1"/>
  <c r="L366" i="32" s="1"/>
  <c r="L367" i="32" s="1"/>
  <c r="L368" i="32" s="1"/>
  <c r="L369" i="32" s="1"/>
  <c r="L370" i="32" s="1"/>
  <c r="L371" i="32" s="1"/>
  <c r="L372" i="32" s="1"/>
  <c r="L373" i="32" s="1"/>
  <c r="L374" i="32" s="1"/>
  <c r="L375" i="32" s="1"/>
  <c r="L376" i="32" s="1"/>
  <c r="L377" i="32" s="1"/>
  <c r="L378" i="32" s="1"/>
  <c r="L379" i="32" s="1"/>
  <c r="L380" i="32" s="1"/>
  <c r="L381" i="32" s="1"/>
  <c r="L382" i="32" s="1"/>
  <c r="L383" i="32" s="1"/>
  <c r="L384" i="32" s="1"/>
  <c r="L385" i="32" s="1"/>
  <c r="L386" i="32" s="1"/>
  <c r="L387" i="32" s="1"/>
  <c r="L388" i="32" s="1"/>
  <c r="L389" i="32" s="1"/>
  <c r="L390" i="32" s="1"/>
  <c r="L391" i="32" s="1"/>
  <c r="L392" i="32" s="1"/>
  <c r="L393" i="32" s="1"/>
  <c r="L394" i="32" s="1"/>
  <c r="L395" i="32" s="1"/>
  <c r="L396" i="32" s="1"/>
  <c r="L397" i="32" s="1"/>
  <c r="L398" i="32" s="1"/>
  <c r="L399" i="32" s="1"/>
  <c r="L400" i="32" s="1"/>
  <c r="L401" i="32" s="1"/>
  <c r="L402" i="32" s="1"/>
  <c r="L403" i="32" s="1"/>
  <c r="L404" i="32" s="1"/>
  <c r="L405" i="32" s="1"/>
  <c r="L406" i="32" s="1"/>
  <c r="L407" i="32" s="1"/>
  <c r="L408" i="32" s="1"/>
  <c r="L409" i="32" s="1"/>
  <c r="L410" i="32" s="1"/>
  <c r="L411" i="32" s="1"/>
  <c r="L412" i="32" s="1"/>
  <c r="L413" i="32" s="1"/>
  <c r="L414" i="32" s="1"/>
  <c r="L415" i="32" s="1"/>
  <c r="L416" i="32" s="1"/>
  <c r="L417" i="32" s="1"/>
  <c r="L418" i="32" s="1"/>
  <c r="L419" i="32" s="1"/>
  <c r="L420" i="32" s="1"/>
  <c r="L421" i="32" s="1"/>
  <c r="L422" i="32" s="1"/>
  <c r="L423" i="32" s="1"/>
  <c r="L424" i="32" s="1"/>
  <c r="L425" i="32" s="1"/>
  <c r="L426" i="32" s="1"/>
  <c r="L427" i="32" s="1"/>
  <c r="L428" i="32" s="1"/>
  <c r="L429" i="32" s="1"/>
  <c r="L430" i="32" s="1"/>
  <c r="L431" i="32" s="1"/>
  <c r="L432" i="32" s="1"/>
  <c r="L433" i="32" s="1"/>
  <c r="L434" i="32" s="1"/>
  <c r="L435" i="32" s="1"/>
  <c r="L436" i="32" s="1"/>
  <c r="L437" i="32" s="1"/>
  <c r="L438" i="32" s="1"/>
  <c r="L439" i="32" s="1"/>
  <c r="L440" i="32" s="1"/>
  <c r="L441" i="32" s="1"/>
  <c r="L442" i="32" s="1"/>
  <c r="L443" i="32" s="1"/>
  <c r="L444" i="32" s="1"/>
  <c r="L445" i="32" s="1"/>
  <c r="L446" i="32" s="1"/>
  <c r="L447" i="32" s="1"/>
  <c r="L448" i="32" s="1"/>
  <c r="L449" i="32" s="1"/>
  <c r="L450" i="32" s="1"/>
  <c r="L451" i="32" s="1"/>
  <c r="L452" i="32" s="1"/>
  <c r="L453" i="32" s="1"/>
  <c r="L454" i="32" s="1"/>
  <c r="L455" i="32" s="1"/>
  <c r="L456" i="32" s="1"/>
  <c r="L457" i="32" s="1"/>
  <c r="L458" i="32" s="1"/>
  <c r="L459" i="32" s="1"/>
  <c r="L460" i="32" s="1"/>
  <c r="L461" i="32" s="1"/>
  <c r="L462" i="32" s="1"/>
  <c r="L463" i="32" s="1"/>
  <c r="L464" i="32" s="1"/>
  <c r="L465" i="32" s="1"/>
  <c r="L466" i="32" s="1"/>
  <c r="L467" i="32" s="1"/>
  <c r="L468" i="32" s="1"/>
  <c r="L469" i="32" s="1"/>
  <c r="L470" i="32" s="1"/>
  <c r="L471" i="32" s="1"/>
  <c r="L472" i="32" s="1"/>
  <c r="L473" i="32" s="1"/>
  <c r="L474" i="32" s="1"/>
  <c r="L475" i="32" s="1"/>
  <c r="L476" i="32" s="1"/>
  <c r="L477" i="32" s="1"/>
  <c r="L478" i="32" s="1"/>
  <c r="L479" i="32" s="1"/>
  <c r="L480" i="32" s="1"/>
  <c r="L481" i="32" s="1"/>
  <c r="L482" i="32" s="1"/>
  <c r="L483" i="32" s="1"/>
  <c r="L484" i="32" s="1"/>
  <c r="L485" i="32" s="1"/>
  <c r="L486" i="32" s="1"/>
  <c r="L487" i="32" s="1"/>
  <c r="L488" i="32" s="1"/>
  <c r="L489" i="32" s="1"/>
  <c r="L490" i="32" s="1"/>
  <c r="L491" i="32" s="1"/>
  <c r="L492" i="32" s="1"/>
  <c r="L493" i="32" s="1"/>
  <c r="L494" i="32" s="1"/>
  <c r="L495" i="32" s="1"/>
  <c r="L496" i="32" s="1"/>
  <c r="L497" i="32" s="1"/>
  <c r="L498" i="32" s="1"/>
  <c r="L499" i="32" s="1"/>
  <c r="L500" i="32" s="1"/>
  <c r="L501" i="32" s="1"/>
  <c r="L502" i="32" s="1"/>
  <c r="L503" i="32" s="1"/>
  <c r="L504" i="32" s="1"/>
  <c r="L505" i="32" s="1"/>
  <c r="L506" i="32" s="1"/>
  <c r="L507" i="32" s="1"/>
  <c r="L508" i="32" s="1"/>
  <c r="L509" i="32" s="1"/>
  <c r="L510" i="32" s="1"/>
  <c r="L511" i="32" s="1"/>
  <c r="L512" i="32" s="1"/>
  <c r="L513" i="32" s="1"/>
  <c r="L514" i="32" s="1"/>
  <c r="L515" i="32" s="1"/>
  <c r="L516" i="32" s="1"/>
  <c r="L517" i="32" s="1"/>
  <c r="L518" i="32" s="1"/>
  <c r="L519" i="32" s="1"/>
  <c r="L520" i="32" s="1"/>
  <c r="L521" i="32" s="1"/>
  <c r="L522" i="32" s="1"/>
  <c r="L523" i="32" s="1"/>
  <c r="L524" i="32" s="1"/>
  <c r="L525" i="32" s="1"/>
  <c r="L526" i="32" s="1"/>
  <c r="L527" i="32" s="1"/>
  <c r="L528" i="32" s="1"/>
  <c r="L529" i="32" s="1"/>
  <c r="L530" i="32" s="1"/>
  <c r="L531" i="32" s="1"/>
  <c r="L532" i="32" s="1"/>
  <c r="L533" i="32" s="1"/>
  <c r="L534" i="32" s="1"/>
  <c r="L535" i="32" s="1"/>
  <c r="L536" i="32" s="1"/>
  <c r="L537" i="32" s="1"/>
  <c r="L538" i="32" s="1"/>
  <c r="L539" i="32" s="1"/>
  <c r="L540" i="32" s="1"/>
  <c r="L541" i="32" s="1"/>
  <c r="L542" i="32" s="1"/>
  <c r="L543" i="32" s="1"/>
  <c r="L544" i="32" s="1"/>
  <c r="L545" i="32" s="1"/>
  <c r="L546" i="32" s="1"/>
  <c r="L547" i="32" s="1"/>
  <c r="L548" i="32" s="1"/>
  <c r="L549" i="32" s="1"/>
  <c r="L550" i="32" s="1"/>
  <c r="L551" i="32" s="1"/>
  <c r="L552" i="32" s="1"/>
  <c r="L553" i="32" s="1"/>
  <c r="L554" i="32" s="1"/>
  <c r="L555" i="32" s="1"/>
  <c r="L556" i="32" s="1"/>
  <c r="L557" i="32" s="1"/>
  <c r="L558" i="32" s="1"/>
  <c r="L559" i="32" s="1"/>
  <c r="L560" i="32" s="1"/>
  <c r="L561" i="32" s="1"/>
  <c r="L562" i="32" s="1"/>
  <c r="L563" i="32" s="1"/>
  <c r="L564" i="32" s="1"/>
  <c r="L565" i="32" s="1"/>
  <c r="L566" i="32" s="1"/>
  <c r="L567" i="32" s="1"/>
  <c r="L568" i="32" s="1"/>
  <c r="L569" i="32" s="1"/>
  <c r="L570" i="32" s="1"/>
  <c r="L571" i="32" s="1"/>
  <c r="L572" i="32" s="1"/>
  <c r="L573" i="32" s="1"/>
  <c r="L574" i="32" s="1"/>
  <c r="L575" i="32" s="1"/>
  <c r="L576" i="32" s="1"/>
  <c r="L577" i="32" s="1"/>
  <c r="L578" i="32" s="1"/>
  <c r="L579" i="32" s="1"/>
  <c r="L580" i="32" s="1"/>
  <c r="L581" i="32" s="1"/>
  <c r="L582" i="32" s="1"/>
  <c r="L583" i="32" s="1"/>
  <c r="L584" i="32" s="1"/>
  <c r="L585" i="32" s="1"/>
  <c r="L586" i="32" s="1"/>
  <c r="L587" i="32" s="1"/>
  <c r="L588" i="32" s="1"/>
  <c r="L589" i="32" s="1"/>
  <c r="L590" i="32" s="1"/>
  <c r="L591" i="32" s="1"/>
  <c r="L592" i="32" s="1"/>
  <c r="L593" i="32" s="1"/>
  <c r="L594" i="32" s="1"/>
  <c r="L595" i="32" s="1"/>
  <c r="L596" i="32" s="1"/>
  <c r="L597" i="32" s="1"/>
  <c r="L598" i="32" s="1"/>
  <c r="L599" i="32" s="1"/>
  <c r="L600" i="32" s="1"/>
  <c r="L601" i="32" s="1"/>
  <c r="L602" i="32" s="1"/>
  <c r="L603" i="32" s="1"/>
  <c r="L604" i="32" s="1"/>
  <c r="L605" i="32" s="1"/>
  <c r="L606" i="32" s="1"/>
  <c r="L607" i="32" s="1"/>
  <c r="L608" i="32" s="1"/>
  <c r="L609" i="32" s="1"/>
  <c r="L610" i="32" s="1"/>
  <c r="L611" i="32" s="1"/>
  <c r="L612" i="32" s="1"/>
  <c r="L613" i="32" s="1"/>
  <c r="L614" i="32" s="1"/>
  <c r="L615" i="32" s="1"/>
  <c r="L616" i="32" s="1"/>
  <c r="L617" i="32" s="1"/>
  <c r="L618" i="32" s="1"/>
  <c r="L619" i="32" s="1"/>
  <c r="L620" i="32" s="1"/>
  <c r="L621" i="32" s="1"/>
  <c r="L622" i="32" s="1"/>
  <c r="L623" i="32" s="1"/>
  <c r="L624" i="32" s="1"/>
  <c r="L625" i="32" s="1"/>
  <c r="L626" i="32" s="1"/>
  <c r="L627" i="32" s="1"/>
  <c r="L628" i="32" s="1"/>
  <c r="L629" i="32" s="1"/>
  <c r="L630" i="32" s="1"/>
  <c r="L631" i="32" s="1"/>
  <c r="L632" i="32" s="1"/>
  <c r="L633" i="32" s="1"/>
  <c r="L634" i="32" s="1"/>
  <c r="L635" i="32" s="1"/>
  <c r="L636" i="32" s="1"/>
  <c r="L637" i="32" s="1"/>
  <c r="L638" i="32" s="1"/>
  <c r="L639" i="32" s="1"/>
  <c r="L640" i="32" s="1"/>
  <c r="L641" i="32" s="1"/>
  <c r="L642" i="32" s="1"/>
  <c r="L643" i="32" s="1"/>
  <c r="L644" i="32" s="1"/>
  <c r="L645" i="32" s="1"/>
  <c r="L646" i="32" s="1"/>
  <c r="L647" i="32" s="1"/>
  <c r="L648" i="32" s="1"/>
  <c r="L649" i="32" s="1"/>
  <c r="L650" i="32" s="1"/>
  <c r="L651" i="32" s="1"/>
  <c r="L652" i="32" s="1"/>
  <c r="L653" i="32" s="1"/>
  <c r="L654" i="32" s="1"/>
  <c r="L655" i="32" s="1"/>
  <c r="L656" i="32" s="1"/>
  <c r="L657" i="32" s="1"/>
  <c r="L658" i="32" s="1"/>
  <c r="L659" i="32" s="1"/>
  <c r="L660" i="32" s="1"/>
  <c r="L661" i="32" s="1"/>
  <c r="L662" i="32" s="1"/>
  <c r="L663" i="32" s="1"/>
  <c r="L664" i="32" s="1"/>
  <c r="L665" i="32" s="1"/>
  <c r="L666" i="32" s="1"/>
  <c r="L667" i="32" s="1"/>
  <c r="L668" i="32" s="1"/>
  <c r="L669" i="32" s="1"/>
  <c r="L670" i="32" s="1"/>
  <c r="L671" i="32" s="1"/>
  <c r="L672" i="32" s="1"/>
  <c r="L673" i="32" s="1"/>
  <c r="L674" i="32" s="1"/>
  <c r="L675" i="32" s="1"/>
  <c r="L676" i="32" s="1"/>
  <c r="L677" i="32" s="1"/>
  <c r="L678" i="32" s="1"/>
  <c r="L679" i="32" s="1"/>
  <c r="L680" i="32" s="1"/>
  <c r="L681" i="32" s="1"/>
  <c r="L682" i="32" s="1"/>
  <c r="L683" i="32" s="1"/>
  <c r="L684" i="32" s="1"/>
  <c r="L685" i="32" s="1"/>
  <c r="L686" i="32" s="1"/>
  <c r="L687" i="32" s="1"/>
  <c r="L688" i="32" s="1"/>
  <c r="L689" i="32" s="1"/>
  <c r="L690" i="32" s="1"/>
  <c r="L691" i="32" s="1"/>
  <c r="L692" i="32" s="1"/>
  <c r="L693" i="32" s="1"/>
  <c r="L694" i="32" s="1"/>
  <c r="L695" i="32" s="1"/>
  <c r="L696" i="32" s="1"/>
  <c r="L697" i="32" s="1"/>
  <c r="L698" i="32" s="1"/>
  <c r="L699" i="32" s="1"/>
  <c r="L700" i="32" s="1"/>
  <c r="L701" i="32" s="1"/>
  <c r="L702" i="32" s="1"/>
  <c r="L703" i="32" s="1"/>
  <c r="L704" i="32" s="1"/>
  <c r="L705" i="32" s="1"/>
  <c r="L706" i="32" s="1"/>
  <c r="L707" i="32" s="1"/>
  <c r="L708" i="32" s="1"/>
  <c r="L709" i="32" s="1"/>
  <c r="L710" i="32" s="1"/>
  <c r="L711" i="32" s="1"/>
  <c r="L712" i="32" s="1"/>
  <c r="L713" i="32" s="1"/>
  <c r="L714" i="32" s="1"/>
  <c r="L715" i="32" s="1"/>
  <c r="L716" i="32" s="1"/>
  <c r="L717" i="32" s="1"/>
  <c r="L718" i="32" s="1"/>
  <c r="L719" i="32" s="1"/>
  <c r="L720" i="32" s="1"/>
  <c r="L721" i="32" s="1"/>
  <c r="L722" i="32" s="1"/>
  <c r="L723" i="32" s="1"/>
  <c r="L724" i="32" s="1"/>
  <c r="L725" i="32" s="1"/>
  <c r="L726" i="32" s="1"/>
  <c r="L727" i="32" s="1"/>
  <c r="L728" i="32" s="1"/>
  <c r="L729" i="32" s="1"/>
  <c r="L730" i="32" s="1"/>
  <c r="L731" i="32" s="1"/>
  <c r="L732" i="32" s="1"/>
  <c r="L733" i="32" s="1"/>
  <c r="L734" i="32" s="1"/>
  <c r="L735" i="32" s="1"/>
  <c r="L736" i="32" s="1"/>
  <c r="L737" i="32" s="1"/>
  <c r="L738" i="32" s="1"/>
  <c r="L739" i="32" s="1"/>
  <c r="L740" i="32" s="1"/>
  <c r="L741" i="32" s="1"/>
  <c r="L742" i="32" s="1"/>
  <c r="L743" i="32" s="1"/>
  <c r="L744" i="32" s="1"/>
  <c r="L745" i="32" s="1"/>
  <c r="L746" i="32" s="1"/>
  <c r="L747" i="32" s="1"/>
  <c r="L748" i="32" s="1"/>
  <c r="L749" i="32" s="1"/>
  <c r="L750" i="32" s="1"/>
  <c r="L751" i="32" s="1"/>
  <c r="L752" i="32" s="1"/>
  <c r="L753" i="32" s="1"/>
  <c r="L754" i="32" s="1"/>
  <c r="L755" i="32" s="1"/>
  <c r="L756" i="32" s="1"/>
  <c r="L757" i="32" s="1"/>
  <c r="L758" i="32" s="1"/>
  <c r="L759" i="32" s="1"/>
  <c r="L760" i="32" s="1"/>
  <c r="L761" i="32" s="1"/>
  <c r="L762" i="32" s="1"/>
  <c r="L763" i="32" s="1"/>
  <c r="L764" i="32" s="1"/>
  <c r="L765" i="32" s="1"/>
  <c r="L766" i="32" s="1"/>
  <c r="L767" i="32" s="1"/>
  <c r="L768" i="32" s="1"/>
  <c r="L769" i="32" s="1"/>
  <c r="L770" i="32" s="1"/>
  <c r="L771" i="32" s="1"/>
  <c r="L772" i="32" s="1"/>
  <c r="L773" i="32" s="1"/>
  <c r="L774" i="32" s="1"/>
  <c r="L775" i="32" s="1"/>
  <c r="L776" i="32" s="1"/>
  <c r="L777" i="32" s="1"/>
  <c r="L778" i="32" s="1"/>
  <c r="N42" i="30" s="1"/>
  <c r="K79" i="32"/>
  <c r="K80" i="32" s="1"/>
  <c r="K81" i="32" s="1"/>
  <c r="K82" i="32" s="1"/>
  <c r="K83" i="32" s="1"/>
  <c r="K84" i="32" s="1"/>
  <c r="K85" i="32" s="1"/>
  <c r="K86" i="32" s="1"/>
  <c r="K87" i="32" s="1"/>
  <c r="K88" i="32" s="1"/>
  <c r="K89" i="32" s="1"/>
  <c r="K90" i="32" s="1"/>
  <c r="K91" i="32" s="1"/>
  <c r="K92" i="32" s="1"/>
  <c r="K93" i="32" s="1"/>
  <c r="K94" i="32" s="1"/>
  <c r="K95" i="32" s="1"/>
  <c r="K96" i="32" s="1"/>
  <c r="K97" i="32" s="1"/>
  <c r="K98" i="32" s="1"/>
  <c r="K99" i="32" s="1"/>
  <c r="K100" i="32" s="1"/>
  <c r="K101" i="32" s="1"/>
  <c r="K102" i="32" s="1"/>
  <c r="K103" i="32" s="1"/>
  <c r="K104" i="32" s="1"/>
  <c r="K105" i="32" s="1"/>
  <c r="K106" i="32" s="1"/>
  <c r="K107" i="32" s="1"/>
  <c r="K108" i="32" s="1"/>
  <c r="K109" i="32" s="1"/>
  <c r="K110" i="32" s="1"/>
  <c r="K111" i="32" s="1"/>
  <c r="K112" i="32" s="1"/>
  <c r="K113" i="32" s="1"/>
  <c r="K114" i="32" s="1"/>
  <c r="K115" i="32" s="1"/>
  <c r="K116" i="32" s="1"/>
  <c r="K117" i="32" s="1"/>
  <c r="K118" i="32" s="1"/>
  <c r="K119" i="32" s="1"/>
  <c r="K120" i="32" s="1"/>
  <c r="K121" i="32" s="1"/>
  <c r="K122" i="32" s="1"/>
  <c r="K123" i="32" s="1"/>
  <c r="K124" i="32" s="1"/>
  <c r="K125" i="32" s="1"/>
  <c r="K126" i="32" s="1"/>
  <c r="K127" i="32" s="1"/>
  <c r="K128" i="32" s="1"/>
  <c r="K129" i="32" s="1"/>
  <c r="K130" i="32" s="1"/>
  <c r="K131" i="32" s="1"/>
  <c r="K132" i="32" s="1"/>
  <c r="K133" i="32" s="1"/>
  <c r="K134" i="32" s="1"/>
  <c r="K135" i="32" s="1"/>
  <c r="K136" i="32" s="1"/>
  <c r="K137" i="32" s="1"/>
  <c r="K138" i="32" s="1"/>
  <c r="K139" i="32" s="1"/>
  <c r="K140" i="32" s="1"/>
  <c r="K141" i="32" s="1"/>
  <c r="K142" i="32" s="1"/>
  <c r="K143" i="32" s="1"/>
  <c r="K144" i="32" s="1"/>
  <c r="K145" i="32" s="1"/>
  <c r="K146" i="32" s="1"/>
  <c r="K147" i="32" s="1"/>
  <c r="K148" i="32" s="1"/>
  <c r="K149" i="32" s="1"/>
  <c r="K150" i="32" s="1"/>
  <c r="K151" i="32" s="1"/>
  <c r="K152" i="32" s="1"/>
  <c r="K153" i="32" s="1"/>
  <c r="K154" i="32" s="1"/>
  <c r="K155" i="32" s="1"/>
  <c r="K156" i="32" s="1"/>
  <c r="K157" i="32" s="1"/>
  <c r="K158" i="32" s="1"/>
  <c r="K159" i="32" s="1"/>
  <c r="K160" i="32" s="1"/>
  <c r="K161" i="32" s="1"/>
  <c r="K162" i="32" s="1"/>
  <c r="K163" i="32" s="1"/>
  <c r="K164" i="32" s="1"/>
  <c r="K165" i="32" s="1"/>
  <c r="K166" i="32" s="1"/>
  <c r="K167" i="32" s="1"/>
  <c r="K168" i="32" s="1"/>
  <c r="K169" i="32" s="1"/>
  <c r="K170" i="32" s="1"/>
  <c r="K171" i="32" s="1"/>
  <c r="K172" i="32" s="1"/>
  <c r="K173" i="32" s="1"/>
  <c r="K174" i="32" s="1"/>
  <c r="K175" i="32" s="1"/>
  <c r="K176" i="32" s="1"/>
  <c r="K177" i="32" s="1"/>
  <c r="K178" i="32" s="1"/>
  <c r="K179" i="32" s="1"/>
  <c r="K180" i="32" s="1"/>
  <c r="K181" i="32" s="1"/>
  <c r="K182" i="32" s="1"/>
  <c r="K183" i="32" s="1"/>
  <c r="K184" i="32" s="1"/>
  <c r="K185" i="32" s="1"/>
  <c r="K186" i="32" s="1"/>
  <c r="K187" i="32" s="1"/>
  <c r="K188" i="32" s="1"/>
  <c r="K189" i="32" s="1"/>
  <c r="K190" i="32" s="1"/>
  <c r="K191" i="32" s="1"/>
  <c r="K192" i="32" s="1"/>
  <c r="K193" i="32" s="1"/>
  <c r="K194" i="32" s="1"/>
  <c r="K195" i="32" s="1"/>
  <c r="K196" i="32" s="1"/>
  <c r="K197" i="32" s="1"/>
  <c r="K198" i="32" s="1"/>
  <c r="K199" i="32" s="1"/>
  <c r="K200" i="32" s="1"/>
  <c r="K201" i="32" s="1"/>
  <c r="K202" i="32" s="1"/>
  <c r="K203" i="32" s="1"/>
  <c r="K204" i="32" s="1"/>
  <c r="K205" i="32" s="1"/>
  <c r="K206" i="32" s="1"/>
  <c r="K207" i="32" s="1"/>
  <c r="K208" i="32" s="1"/>
  <c r="K209" i="32" s="1"/>
  <c r="K210" i="32" s="1"/>
  <c r="K211" i="32" s="1"/>
  <c r="K212" i="32" s="1"/>
  <c r="K213" i="32" s="1"/>
  <c r="K214" i="32" s="1"/>
  <c r="K215" i="32" s="1"/>
  <c r="K216" i="32" s="1"/>
  <c r="K217" i="32" s="1"/>
  <c r="K218" i="32" s="1"/>
  <c r="K219" i="32" s="1"/>
  <c r="K220" i="32" s="1"/>
  <c r="K221" i="32" s="1"/>
  <c r="K222" i="32" s="1"/>
  <c r="K223" i="32" s="1"/>
  <c r="K224" i="32" s="1"/>
  <c r="K225" i="32" s="1"/>
  <c r="K226" i="32" s="1"/>
  <c r="K227" i="32" s="1"/>
  <c r="K228" i="32" s="1"/>
  <c r="K229" i="32" s="1"/>
  <c r="K230" i="32" s="1"/>
  <c r="K231" i="32" s="1"/>
  <c r="K232" i="32" s="1"/>
  <c r="K233" i="32" s="1"/>
  <c r="K234" i="32" s="1"/>
  <c r="K235" i="32" s="1"/>
  <c r="K236" i="32" s="1"/>
  <c r="K237" i="32" s="1"/>
  <c r="K238" i="32" s="1"/>
  <c r="K239" i="32" s="1"/>
  <c r="K240" i="32" s="1"/>
  <c r="K241" i="32" s="1"/>
  <c r="K242" i="32" s="1"/>
  <c r="K243" i="32" s="1"/>
  <c r="K244" i="32" s="1"/>
  <c r="K245" i="32" s="1"/>
  <c r="K246" i="32" s="1"/>
  <c r="K247" i="32" s="1"/>
  <c r="K248" i="32" s="1"/>
  <c r="K249" i="32" s="1"/>
  <c r="K250" i="32" s="1"/>
  <c r="K251" i="32" s="1"/>
  <c r="K252" i="32" s="1"/>
  <c r="K253" i="32" s="1"/>
  <c r="K254" i="32" s="1"/>
  <c r="K255" i="32" s="1"/>
  <c r="K256" i="32" s="1"/>
  <c r="K257" i="32" s="1"/>
  <c r="K258" i="32" s="1"/>
  <c r="K259" i="32" s="1"/>
  <c r="K260" i="32" s="1"/>
  <c r="K261" i="32" s="1"/>
  <c r="K262" i="32" s="1"/>
  <c r="K263" i="32" s="1"/>
  <c r="K264" i="32" s="1"/>
  <c r="K265" i="32" s="1"/>
  <c r="K266" i="32" s="1"/>
  <c r="K267" i="32" s="1"/>
  <c r="K268" i="32" s="1"/>
  <c r="K269" i="32" s="1"/>
  <c r="K270" i="32" s="1"/>
  <c r="K271" i="32" s="1"/>
  <c r="K272" i="32" s="1"/>
  <c r="K273" i="32" s="1"/>
  <c r="K274" i="32" s="1"/>
  <c r="K275" i="32" s="1"/>
  <c r="K276" i="32" s="1"/>
  <c r="K277" i="32" s="1"/>
  <c r="K278" i="32" s="1"/>
  <c r="K279" i="32" s="1"/>
  <c r="K280" i="32" s="1"/>
  <c r="K281" i="32" s="1"/>
  <c r="K282" i="32" s="1"/>
  <c r="K283" i="32" s="1"/>
  <c r="K284" i="32" s="1"/>
  <c r="K285" i="32" s="1"/>
  <c r="K286" i="32" s="1"/>
  <c r="K287" i="32" s="1"/>
  <c r="K288" i="32" s="1"/>
  <c r="K289" i="32" s="1"/>
  <c r="K290" i="32" s="1"/>
  <c r="K291" i="32" s="1"/>
  <c r="K292" i="32" s="1"/>
  <c r="K293" i="32" s="1"/>
  <c r="K294" i="32" s="1"/>
  <c r="K295" i="32" s="1"/>
  <c r="K296" i="32" s="1"/>
  <c r="K297" i="32" s="1"/>
  <c r="K298" i="32" s="1"/>
  <c r="K299" i="32" s="1"/>
  <c r="K300" i="32" s="1"/>
  <c r="K301" i="32" s="1"/>
  <c r="K302" i="32" s="1"/>
  <c r="K303" i="32" s="1"/>
  <c r="K304" i="32" s="1"/>
  <c r="K305" i="32" s="1"/>
  <c r="K306" i="32" s="1"/>
  <c r="K307" i="32" s="1"/>
  <c r="K308" i="32" s="1"/>
  <c r="K309" i="32" s="1"/>
  <c r="K310" i="32" s="1"/>
  <c r="K311" i="32" s="1"/>
  <c r="K312" i="32" s="1"/>
  <c r="K313" i="32" s="1"/>
  <c r="K314" i="32" s="1"/>
  <c r="K315" i="32" s="1"/>
  <c r="K316" i="32" s="1"/>
  <c r="K317" i="32" s="1"/>
  <c r="K318" i="32" s="1"/>
  <c r="K319" i="32" s="1"/>
  <c r="K320" i="32" s="1"/>
  <c r="K321" i="32" s="1"/>
  <c r="K322" i="32" s="1"/>
  <c r="K323" i="32" s="1"/>
  <c r="K324" i="32" s="1"/>
  <c r="K325" i="32" s="1"/>
  <c r="K326" i="32" s="1"/>
  <c r="K327" i="32" s="1"/>
  <c r="K328" i="32" s="1"/>
  <c r="K329" i="32" s="1"/>
  <c r="K330" i="32" s="1"/>
  <c r="K331" i="32" s="1"/>
  <c r="K332" i="32" s="1"/>
  <c r="K333" i="32" s="1"/>
  <c r="K334" i="32" s="1"/>
  <c r="K335" i="32" s="1"/>
  <c r="K336" i="32" s="1"/>
  <c r="K337" i="32" s="1"/>
  <c r="K338" i="32" s="1"/>
  <c r="K339" i="32" s="1"/>
  <c r="K340" i="32" s="1"/>
  <c r="K341" i="32" s="1"/>
  <c r="K342" i="32" s="1"/>
  <c r="K343" i="32" s="1"/>
  <c r="K344" i="32" s="1"/>
  <c r="K345" i="32" s="1"/>
  <c r="K346" i="32" s="1"/>
  <c r="K347" i="32" s="1"/>
  <c r="K348" i="32" s="1"/>
  <c r="K349" i="32" s="1"/>
  <c r="K350" i="32" s="1"/>
  <c r="K351" i="32" s="1"/>
  <c r="K352" i="32" s="1"/>
  <c r="K353" i="32" s="1"/>
  <c r="K354" i="32" s="1"/>
  <c r="K355" i="32" s="1"/>
  <c r="K356" i="32" s="1"/>
  <c r="K357" i="32" s="1"/>
  <c r="K358" i="32" s="1"/>
  <c r="K359" i="32" s="1"/>
  <c r="K360" i="32" s="1"/>
  <c r="K361" i="32" s="1"/>
  <c r="K362" i="32" s="1"/>
  <c r="K363" i="32" s="1"/>
  <c r="K364" i="32" s="1"/>
  <c r="K365" i="32" s="1"/>
  <c r="K366" i="32" s="1"/>
  <c r="K367" i="32" s="1"/>
  <c r="K368" i="32" s="1"/>
  <c r="K369" i="32" s="1"/>
  <c r="K370" i="32" s="1"/>
  <c r="K371" i="32" s="1"/>
  <c r="K372" i="32" s="1"/>
  <c r="K373" i="32" s="1"/>
  <c r="K374" i="32" s="1"/>
  <c r="K375" i="32" s="1"/>
  <c r="K376" i="32" s="1"/>
  <c r="K377" i="32" s="1"/>
  <c r="K378" i="32" s="1"/>
  <c r="K379" i="32" s="1"/>
  <c r="K380" i="32" s="1"/>
  <c r="K381" i="32" s="1"/>
  <c r="K382" i="32" s="1"/>
  <c r="K383" i="32" s="1"/>
  <c r="K384" i="32" s="1"/>
  <c r="K385" i="32" s="1"/>
  <c r="K386" i="32" s="1"/>
  <c r="K387" i="32" s="1"/>
  <c r="K388" i="32" s="1"/>
  <c r="K389" i="32" s="1"/>
  <c r="K390" i="32" s="1"/>
  <c r="K391" i="32" s="1"/>
  <c r="K392" i="32" s="1"/>
  <c r="K393" i="32" s="1"/>
  <c r="K394" i="32" s="1"/>
  <c r="K395" i="32" s="1"/>
  <c r="K396" i="32" s="1"/>
  <c r="K397" i="32" s="1"/>
  <c r="K398" i="32" s="1"/>
  <c r="K399" i="32" s="1"/>
  <c r="K400" i="32" s="1"/>
  <c r="K401" i="32" s="1"/>
  <c r="K402" i="32" s="1"/>
  <c r="K403" i="32" s="1"/>
  <c r="K404" i="32" s="1"/>
  <c r="K405" i="32" s="1"/>
  <c r="K406" i="32" s="1"/>
  <c r="K407" i="32" s="1"/>
  <c r="K408" i="32" s="1"/>
  <c r="K409" i="32" s="1"/>
  <c r="K410" i="32" s="1"/>
  <c r="K411" i="32" s="1"/>
  <c r="K412" i="32" s="1"/>
  <c r="K413" i="32" s="1"/>
  <c r="K414" i="32" s="1"/>
  <c r="K415" i="32" s="1"/>
  <c r="K416" i="32" s="1"/>
  <c r="K417" i="32" s="1"/>
  <c r="K418" i="32" s="1"/>
  <c r="K419" i="32" s="1"/>
  <c r="K420" i="32" s="1"/>
  <c r="K421" i="32" s="1"/>
  <c r="K422" i="32" s="1"/>
  <c r="K423" i="32" s="1"/>
  <c r="K424" i="32" s="1"/>
  <c r="K425" i="32" s="1"/>
  <c r="K426" i="32" s="1"/>
  <c r="K427" i="32" s="1"/>
  <c r="K428" i="32" s="1"/>
  <c r="K429" i="32" s="1"/>
  <c r="K430" i="32" s="1"/>
  <c r="K431" i="32" s="1"/>
  <c r="K432" i="32" s="1"/>
  <c r="K433" i="32" s="1"/>
  <c r="K434" i="32" s="1"/>
  <c r="K435" i="32" s="1"/>
  <c r="K436" i="32" s="1"/>
  <c r="K437" i="32" s="1"/>
  <c r="K438" i="32" s="1"/>
  <c r="K439" i="32" s="1"/>
  <c r="K440" i="32" s="1"/>
  <c r="K441" i="32" s="1"/>
  <c r="K442" i="32" s="1"/>
  <c r="K443" i="32" s="1"/>
  <c r="K444" i="32" s="1"/>
  <c r="K445" i="32" s="1"/>
  <c r="K446" i="32" s="1"/>
  <c r="K447" i="32" s="1"/>
  <c r="K448" i="32" s="1"/>
  <c r="K449" i="32" s="1"/>
  <c r="K450" i="32" s="1"/>
  <c r="K451" i="32" s="1"/>
  <c r="K452" i="32" s="1"/>
  <c r="K453" i="32" s="1"/>
  <c r="K454" i="32" s="1"/>
  <c r="K455" i="32" s="1"/>
  <c r="K456" i="32" s="1"/>
  <c r="K457" i="32" s="1"/>
  <c r="K458" i="32" s="1"/>
  <c r="K459" i="32" s="1"/>
  <c r="K460" i="32" s="1"/>
  <c r="K461" i="32" s="1"/>
  <c r="K462" i="32" s="1"/>
  <c r="K463" i="32" s="1"/>
  <c r="K464" i="32" s="1"/>
  <c r="K465" i="32" s="1"/>
  <c r="K466" i="32" s="1"/>
  <c r="K467" i="32" s="1"/>
  <c r="K468" i="32" s="1"/>
  <c r="K469" i="32" s="1"/>
  <c r="K470" i="32" s="1"/>
  <c r="K471" i="32" s="1"/>
  <c r="K472" i="32" s="1"/>
  <c r="K473" i="32" s="1"/>
  <c r="K474" i="32" s="1"/>
  <c r="K475" i="32" s="1"/>
  <c r="K476" i="32" s="1"/>
  <c r="K477" i="32" s="1"/>
  <c r="K478" i="32" s="1"/>
  <c r="K479" i="32" s="1"/>
  <c r="K480" i="32" s="1"/>
  <c r="K481" i="32" s="1"/>
  <c r="K482" i="32" s="1"/>
  <c r="K483" i="32" s="1"/>
  <c r="K484" i="32" s="1"/>
  <c r="K485" i="32" s="1"/>
  <c r="K486" i="32" s="1"/>
  <c r="K487" i="32" s="1"/>
  <c r="K488" i="32" s="1"/>
  <c r="K489" i="32" s="1"/>
  <c r="K490" i="32" s="1"/>
  <c r="K491" i="32" s="1"/>
  <c r="K492" i="32" s="1"/>
  <c r="K493" i="32" s="1"/>
  <c r="K494" i="32" s="1"/>
  <c r="K495" i="32" s="1"/>
  <c r="K496" i="32" s="1"/>
  <c r="K497" i="32" s="1"/>
  <c r="K498" i="32" s="1"/>
  <c r="K499" i="32" s="1"/>
  <c r="K500" i="32" s="1"/>
  <c r="K501" i="32" s="1"/>
  <c r="K502" i="32" s="1"/>
  <c r="K503" i="32" s="1"/>
  <c r="K504" i="32" s="1"/>
  <c r="K505" i="32" s="1"/>
  <c r="K506" i="32" s="1"/>
  <c r="K507" i="32" s="1"/>
  <c r="K508" i="32" s="1"/>
  <c r="K509" i="32" s="1"/>
  <c r="K510" i="32" s="1"/>
  <c r="K511" i="32" s="1"/>
  <c r="K512" i="32" s="1"/>
  <c r="K513" i="32" s="1"/>
  <c r="K514" i="32" s="1"/>
  <c r="K515" i="32" s="1"/>
  <c r="K516" i="32" s="1"/>
  <c r="K517" i="32" s="1"/>
  <c r="K518" i="32" s="1"/>
  <c r="K519" i="32" s="1"/>
  <c r="K520" i="32" s="1"/>
  <c r="K521" i="32" s="1"/>
  <c r="K522" i="32" s="1"/>
  <c r="K523" i="32" s="1"/>
  <c r="K524" i="32" s="1"/>
  <c r="K525" i="32" s="1"/>
  <c r="K526" i="32" s="1"/>
  <c r="K527" i="32" s="1"/>
  <c r="K528" i="32" s="1"/>
  <c r="K529" i="32" s="1"/>
  <c r="K530" i="32" s="1"/>
  <c r="K531" i="32" s="1"/>
  <c r="K532" i="32" s="1"/>
  <c r="K533" i="32" s="1"/>
  <c r="K534" i="32" s="1"/>
  <c r="K535" i="32" s="1"/>
  <c r="K536" i="32" s="1"/>
  <c r="K537" i="32" s="1"/>
  <c r="K538" i="32" s="1"/>
  <c r="K539" i="32" s="1"/>
  <c r="K540" i="32" s="1"/>
  <c r="K541" i="32" s="1"/>
  <c r="K542" i="32" s="1"/>
  <c r="K543" i="32" s="1"/>
  <c r="K544" i="32" s="1"/>
  <c r="K545" i="32" s="1"/>
  <c r="K546" i="32" s="1"/>
  <c r="K547" i="32" s="1"/>
  <c r="K548" i="32" s="1"/>
  <c r="K549" i="32" s="1"/>
  <c r="K550" i="32" s="1"/>
  <c r="K551" i="32" s="1"/>
  <c r="K552" i="32" s="1"/>
  <c r="K553" i="32" s="1"/>
  <c r="K554" i="32" s="1"/>
  <c r="K555" i="32" s="1"/>
  <c r="K556" i="32" s="1"/>
  <c r="K557" i="32" s="1"/>
  <c r="K558" i="32" s="1"/>
  <c r="K559" i="32" s="1"/>
  <c r="K560" i="32" s="1"/>
  <c r="K561" i="32" s="1"/>
  <c r="K562" i="32" s="1"/>
  <c r="K563" i="32" s="1"/>
  <c r="K564" i="32" s="1"/>
  <c r="K565" i="32" s="1"/>
  <c r="K566" i="32" s="1"/>
  <c r="K567" i="32" s="1"/>
  <c r="K568" i="32" s="1"/>
  <c r="K569" i="32" s="1"/>
  <c r="K570" i="32" s="1"/>
  <c r="K571" i="32" s="1"/>
  <c r="K572" i="32" s="1"/>
  <c r="K573" i="32" s="1"/>
  <c r="K574" i="32" s="1"/>
  <c r="K575" i="32" s="1"/>
  <c r="K576" i="32" s="1"/>
  <c r="K577" i="32" s="1"/>
  <c r="K578" i="32" s="1"/>
  <c r="K579" i="32" s="1"/>
  <c r="K580" i="32" s="1"/>
  <c r="K581" i="32" s="1"/>
  <c r="K582" i="32" s="1"/>
  <c r="K583" i="32" s="1"/>
  <c r="K584" i="32" s="1"/>
  <c r="K585" i="32" s="1"/>
  <c r="K586" i="32" s="1"/>
  <c r="K587" i="32" s="1"/>
  <c r="K588" i="32" s="1"/>
  <c r="K589" i="32" s="1"/>
  <c r="K590" i="32" s="1"/>
  <c r="K591" i="32" s="1"/>
  <c r="K592" i="32" s="1"/>
  <c r="K593" i="32" s="1"/>
  <c r="K594" i="32" s="1"/>
  <c r="K595" i="32" s="1"/>
  <c r="K596" i="32" s="1"/>
  <c r="K597" i="32" s="1"/>
  <c r="K598" i="32" s="1"/>
  <c r="K599" i="32" s="1"/>
  <c r="K600" i="32" s="1"/>
  <c r="K601" i="32" s="1"/>
  <c r="K602" i="32" s="1"/>
  <c r="K603" i="32" s="1"/>
  <c r="K604" i="32" s="1"/>
  <c r="K605" i="32" s="1"/>
  <c r="K606" i="32" s="1"/>
  <c r="K607" i="32" s="1"/>
  <c r="K608" i="32" s="1"/>
  <c r="K609" i="32" s="1"/>
  <c r="K610" i="32" s="1"/>
  <c r="K611" i="32" s="1"/>
  <c r="K612" i="32" s="1"/>
  <c r="K613" i="32" s="1"/>
  <c r="K614" i="32" s="1"/>
  <c r="K615" i="32" s="1"/>
  <c r="K616" i="32" s="1"/>
  <c r="K617" i="32" s="1"/>
  <c r="K618" i="32" s="1"/>
  <c r="K619" i="32" s="1"/>
  <c r="K620" i="32" s="1"/>
  <c r="K621" i="32" s="1"/>
  <c r="K622" i="32" s="1"/>
  <c r="K623" i="32" s="1"/>
  <c r="K624" i="32" s="1"/>
  <c r="K625" i="32" s="1"/>
  <c r="K626" i="32" s="1"/>
  <c r="K627" i="32" s="1"/>
  <c r="K628" i="32" s="1"/>
  <c r="K629" i="32" s="1"/>
  <c r="K630" i="32" s="1"/>
  <c r="K631" i="32" s="1"/>
  <c r="K632" i="32" s="1"/>
  <c r="K633" i="32" s="1"/>
  <c r="K634" i="32" s="1"/>
  <c r="K635" i="32" s="1"/>
  <c r="K636" i="32" s="1"/>
  <c r="K637" i="32" s="1"/>
  <c r="K638" i="32" s="1"/>
  <c r="K639" i="32" s="1"/>
  <c r="K640" i="32" s="1"/>
  <c r="K641" i="32" s="1"/>
  <c r="K642" i="32" s="1"/>
  <c r="K643" i="32" s="1"/>
  <c r="K644" i="32" s="1"/>
  <c r="K645" i="32" s="1"/>
  <c r="K646" i="32" s="1"/>
  <c r="K647" i="32" s="1"/>
  <c r="K648" i="32" s="1"/>
  <c r="K649" i="32" s="1"/>
  <c r="K650" i="32" s="1"/>
  <c r="K651" i="32" s="1"/>
  <c r="K652" i="32" s="1"/>
  <c r="K653" i="32" s="1"/>
  <c r="K654" i="32" s="1"/>
  <c r="K655" i="32" s="1"/>
  <c r="K656" i="32" s="1"/>
  <c r="K657" i="32" s="1"/>
  <c r="K658" i="32" s="1"/>
  <c r="K659" i="32" s="1"/>
  <c r="K660" i="32" s="1"/>
  <c r="K661" i="32" s="1"/>
  <c r="K662" i="32" s="1"/>
  <c r="K663" i="32" s="1"/>
  <c r="K664" i="32" s="1"/>
  <c r="K665" i="32" s="1"/>
  <c r="K666" i="32" s="1"/>
  <c r="K667" i="32" s="1"/>
  <c r="K668" i="32" s="1"/>
  <c r="K669" i="32" s="1"/>
  <c r="K670" i="32" s="1"/>
  <c r="K671" i="32" s="1"/>
  <c r="K672" i="32" s="1"/>
  <c r="K673" i="32" s="1"/>
  <c r="K674" i="32" s="1"/>
  <c r="K675" i="32" s="1"/>
  <c r="K676" i="32" s="1"/>
  <c r="K677" i="32" s="1"/>
  <c r="K678" i="32" s="1"/>
  <c r="K679" i="32" s="1"/>
  <c r="K680" i="32" s="1"/>
  <c r="K681" i="32" s="1"/>
  <c r="K682" i="32" s="1"/>
  <c r="K683" i="32" s="1"/>
  <c r="K684" i="32" s="1"/>
  <c r="K685" i="32" s="1"/>
  <c r="K686" i="32" s="1"/>
  <c r="K687" i="32" s="1"/>
  <c r="K688" i="32" s="1"/>
  <c r="K689" i="32" s="1"/>
  <c r="K690" i="32" s="1"/>
  <c r="K691" i="32" s="1"/>
  <c r="K692" i="32" s="1"/>
  <c r="K693" i="32" s="1"/>
  <c r="K694" i="32" s="1"/>
  <c r="K695" i="32" s="1"/>
  <c r="K696" i="32" s="1"/>
  <c r="K697" i="32" s="1"/>
  <c r="K698" i="32" s="1"/>
  <c r="K699" i="32" s="1"/>
  <c r="K700" i="32" s="1"/>
  <c r="K701" i="32" s="1"/>
  <c r="K702" i="32" s="1"/>
  <c r="K703" i="32" s="1"/>
  <c r="K704" i="32" s="1"/>
  <c r="K705" i="32" s="1"/>
  <c r="K706" i="32" s="1"/>
  <c r="K707" i="32" s="1"/>
  <c r="K708" i="32" s="1"/>
  <c r="K709" i="32" s="1"/>
  <c r="K710" i="32" s="1"/>
  <c r="K711" i="32" s="1"/>
  <c r="K712" i="32" s="1"/>
  <c r="K713" i="32" s="1"/>
  <c r="K714" i="32" s="1"/>
  <c r="K715" i="32" s="1"/>
  <c r="K716" i="32" s="1"/>
  <c r="K717" i="32" s="1"/>
  <c r="K718" i="32" s="1"/>
  <c r="K719" i="32" s="1"/>
  <c r="K720" i="32" s="1"/>
  <c r="K721" i="32" s="1"/>
  <c r="K722" i="32" s="1"/>
  <c r="K723" i="32" s="1"/>
  <c r="K724" i="32" s="1"/>
  <c r="K725" i="32" s="1"/>
  <c r="K726" i="32" s="1"/>
  <c r="K727" i="32" s="1"/>
  <c r="K728" i="32" s="1"/>
  <c r="K729" i="32" s="1"/>
  <c r="K730" i="32" s="1"/>
  <c r="K731" i="32" s="1"/>
  <c r="K732" i="32" s="1"/>
  <c r="K733" i="32" s="1"/>
  <c r="K734" i="32" s="1"/>
  <c r="K735" i="32" s="1"/>
  <c r="K736" i="32" s="1"/>
  <c r="K737" i="32" s="1"/>
  <c r="K738" i="32" s="1"/>
  <c r="K739" i="32" s="1"/>
  <c r="K740" i="32" s="1"/>
  <c r="K741" i="32" s="1"/>
  <c r="K742" i="32" s="1"/>
  <c r="K743" i="32" s="1"/>
  <c r="K744" i="32" s="1"/>
  <c r="K745" i="32" s="1"/>
  <c r="K746" i="32" s="1"/>
  <c r="K747" i="32" s="1"/>
  <c r="K748" i="32" s="1"/>
  <c r="K749" i="32" s="1"/>
  <c r="K750" i="32" s="1"/>
  <c r="K751" i="32" s="1"/>
  <c r="K752" i="32" s="1"/>
  <c r="K753" i="32" s="1"/>
  <c r="K754" i="32" s="1"/>
  <c r="K755" i="32" s="1"/>
  <c r="K756" i="32" s="1"/>
  <c r="K757" i="32" s="1"/>
  <c r="K758" i="32" s="1"/>
  <c r="K759" i="32" s="1"/>
  <c r="K760" i="32" s="1"/>
  <c r="K761" i="32" s="1"/>
  <c r="K762" i="32" s="1"/>
  <c r="K763" i="32" s="1"/>
  <c r="K764" i="32" s="1"/>
  <c r="K765" i="32" s="1"/>
  <c r="K766" i="32" s="1"/>
  <c r="K767" i="32" s="1"/>
  <c r="K768" i="32" s="1"/>
  <c r="K769" i="32" s="1"/>
  <c r="K770" i="32" s="1"/>
  <c r="K771" i="32" s="1"/>
  <c r="K772" i="32" s="1"/>
  <c r="K773" i="32" s="1"/>
  <c r="K774" i="32" s="1"/>
  <c r="K775" i="32" s="1"/>
  <c r="K776" i="32" s="1"/>
  <c r="K777" i="32" s="1"/>
  <c r="K778" i="32" s="1"/>
  <c r="N41" i="30" s="1"/>
  <c r="C778" i="31"/>
  <c r="C775" i="31"/>
  <c r="C772" i="31"/>
  <c r="C769" i="31"/>
  <c r="C766" i="31"/>
  <c r="C763" i="31"/>
  <c r="C760" i="31"/>
  <c r="C757" i="31"/>
  <c r="C754" i="31"/>
  <c r="C751" i="31"/>
  <c r="C748" i="31"/>
  <c r="C745" i="31"/>
  <c r="C742" i="31"/>
  <c r="C739" i="31"/>
  <c r="C736" i="31"/>
  <c r="C733" i="31"/>
  <c r="C730" i="31"/>
  <c r="C727" i="31"/>
  <c r="C724" i="31"/>
  <c r="C721" i="31"/>
  <c r="C718" i="31"/>
  <c r="C715" i="31"/>
  <c r="C712" i="31"/>
  <c r="C709" i="31"/>
  <c r="C706" i="31"/>
  <c r="C703" i="31"/>
  <c r="C700" i="31"/>
  <c r="C697" i="31"/>
  <c r="C779" i="31"/>
  <c r="C773" i="31"/>
  <c r="C767" i="31"/>
  <c r="C761" i="31"/>
  <c r="C755" i="31"/>
  <c r="C749" i="31"/>
  <c r="C743" i="31"/>
  <c r="C737" i="31"/>
  <c r="C731" i="31"/>
  <c r="C725" i="31"/>
  <c r="C719" i="31"/>
  <c r="C713" i="31"/>
  <c r="C707" i="31"/>
  <c r="C701" i="31"/>
  <c r="C695" i="31"/>
  <c r="C692" i="31"/>
  <c r="C689" i="31"/>
  <c r="C686" i="31"/>
  <c r="C683" i="31"/>
  <c r="C680" i="31"/>
  <c r="C677" i="31"/>
  <c r="C674" i="31"/>
  <c r="C671" i="31"/>
  <c r="C668" i="31"/>
  <c r="C665" i="31"/>
  <c r="C662" i="31"/>
  <c r="C659" i="31"/>
  <c r="C656" i="31"/>
  <c r="C653" i="31"/>
  <c r="C650" i="31"/>
  <c r="C647" i="31"/>
  <c r="C644" i="31"/>
  <c r="C641" i="31"/>
  <c r="C777" i="31"/>
  <c r="C771" i="31"/>
  <c r="C765" i="31"/>
  <c r="C759" i="31"/>
  <c r="C753" i="31"/>
  <c r="C747" i="31"/>
  <c r="C741" i="31"/>
  <c r="C735" i="31"/>
  <c r="C729" i="31"/>
  <c r="C723" i="31"/>
  <c r="C717" i="31"/>
  <c r="C711" i="31"/>
  <c r="C705" i="31"/>
  <c r="C699" i="31"/>
  <c r="C638" i="31"/>
  <c r="C637" i="31"/>
  <c r="C636" i="31"/>
  <c r="C635" i="31"/>
  <c r="C634" i="31"/>
  <c r="C633" i="31"/>
  <c r="C632" i="31"/>
  <c r="C631" i="31"/>
  <c r="C630" i="31"/>
  <c r="C629" i="31"/>
  <c r="C628" i="31"/>
  <c r="C627" i="31"/>
  <c r="C626" i="31"/>
  <c r="C625" i="31"/>
  <c r="C624" i="31"/>
  <c r="C623" i="31"/>
  <c r="C622" i="31"/>
  <c r="C621" i="31"/>
  <c r="C620" i="31"/>
  <c r="C619" i="31"/>
  <c r="C618" i="31"/>
  <c r="C617" i="31"/>
  <c r="C616" i="31"/>
  <c r="C615" i="31"/>
  <c r="C614" i="31"/>
  <c r="C613" i="31"/>
  <c r="C612" i="31"/>
  <c r="C611" i="31"/>
  <c r="C610" i="31"/>
  <c r="C609" i="31"/>
  <c r="C608" i="31"/>
  <c r="C607" i="31"/>
  <c r="C606" i="31"/>
  <c r="C605" i="31"/>
  <c r="C604" i="31"/>
  <c r="C603" i="31"/>
  <c r="C602" i="31"/>
  <c r="C601" i="31"/>
  <c r="C600" i="31"/>
  <c r="C599" i="31"/>
  <c r="C598" i="31"/>
  <c r="C597" i="31"/>
  <c r="C596" i="31"/>
  <c r="C595" i="31"/>
  <c r="C594" i="31"/>
  <c r="C593" i="31"/>
  <c r="C592" i="31"/>
  <c r="C591" i="31"/>
  <c r="C590" i="31"/>
  <c r="C589" i="31"/>
  <c r="C588" i="31"/>
  <c r="C587" i="31"/>
  <c r="C586" i="31"/>
  <c r="C585" i="31"/>
  <c r="C584" i="31"/>
  <c r="C583" i="31"/>
  <c r="C582" i="31"/>
  <c r="C693" i="31"/>
  <c r="C690" i="31"/>
  <c r="C687" i="31"/>
  <c r="C684" i="31"/>
  <c r="C681" i="31"/>
  <c r="C678" i="31"/>
  <c r="C675" i="31"/>
  <c r="C672" i="31"/>
  <c r="C669" i="31"/>
  <c r="C666" i="31"/>
  <c r="C663" i="31"/>
  <c r="C660" i="31"/>
  <c r="C682" i="31"/>
  <c r="C664" i="31"/>
  <c r="C579" i="31"/>
  <c r="C573" i="31"/>
  <c r="C567" i="31"/>
  <c r="C561" i="31"/>
  <c r="C555" i="31"/>
  <c r="C549" i="31"/>
  <c r="C548" i="31"/>
  <c r="C547" i="31"/>
  <c r="C546" i="31"/>
  <c r="C545" i="31"/>
  <c r="C544" i="31"/>
  <c r="C543" i="31"/>
  <c r="C542" i="31"/>
  <c r="C541" i="31"/>
  <c r="C540" i="31"/>
  <c r="C539" i="31"/>
  <c r="C538" i="31"/>
  <c r="C537" i="31"/>
  <c r="C536" i="31"/>
  <c r="C535" i="31"/>
  <c r="C534" i="31"/>
  <c r="C533" i="31"/>
  <c r="C532" i="31"/>
  <c r="C531" i="31"/>
  <c r="C530" i="31"/>
  <c r="C529" i="31"/>
  <c r="C528" i="31"/>
  <c r="C527" i="31"/>
  <c r="C526" i="31"/>
  <c r="C525" i="31"/>
  <c r="C524" i="31"/>
  <c r="C523" i="31"/>
  <c r="C522" i="31"/>
  <c r="C521" i="31"/>
  <c r="C520" i="31"/>
  <c r="C519" i="31"/>
  <c r="C518" i="31"/>
  <c r="C517" i="31"/>
  <c r="C516" i="31"/>
  <c r="C515" i="31"/>
  <c r="C514" i="31"/>
  <c r="C513" i="31"/>
  <c r="C512" i="31"/>
  <c r="C511" i="31"/>
  <c r="C510" i="31"/>
  <c r="C509" i="31"/>
  <c r="C508" i="31"/>
  <c r="C507" i="31"/>
  <c r="C506" i="31"/>
  <c r="C505" i="31"/>
  <c r="C504" i="31"/>
  <c r="C503" i="31"/>
  <c r="C502" i="31"/>
  <c r="C501" i="31"/>
  <c r="C500" i="31"/>
  <c r="C499" i="31"/>
  <c r="C498" i="31"/>
  <c r="C497" i="31"/>
  <c r="C496" i="31"/>
  <c r="C495" i="31"/>
  <c r="C494" i="31"/>
  <c r="C493" i="31"/>
  <c r="C492" i="31"/>
  <c r="C491" i="31"/>
  <c r="C490" i="31"/>
  <c r="C489" i="31"/>
  <c r="C488" i="31"/>
  <c r="C487" i="31"/>
  <c r="C486" i="31"/>
  <c r="C485" i="31"/>
  <c r="C484" i="31"/>
  <c r="C483" i="31"/>
  <c r="C482" i="31"/>
  <c r="C481" i="31"/>
  <c r="C480" i="31"/>
  <c r="C479" i="31"/>
  <c r="C478" i="31"/>
  <c r="C477" i="31"/>
  <c r="C476" i="31"/>
  <c r="C475" i="31"/>
  <c r="C474" i="31"/>
  <c r="C473" i="31"/>
  <c r="C472" i="31"/>
  <c r="C471" i="31"/>
  <c r="C470" i="31"/>
  <c r="C469" i="31"/>
  <c r="C468" i="31"/>
  <c r="C467" i="31"/>
  <c r="C466" i="31"/>
  <c r="C465" i="31"/>
  <c r="C464" i="31"/>
  <c r="C463" i="31"/>
  <c r="C462" i="31"/>
  <c r="C461" i="31"/>
  <c r="C460" i="31"/>
  <c r="C459" i="31"/>
  <c r="C458" i="31"/>
  <c r="C457" i="31"/>
  <c r="C456" i="31"/>
  <c r="C455" i="31"/>
  <c r="C454" i="31"/>
  <c r="C453" i="31"/>
  <c r="C452" i="31"/>
  <c r="C451" i="31"/>
  <c r="C450" i="31"/>
  <c r="C449" i="31"/>
  <c r="C448" i="31"/>
  <c r="C447" i="31"/>
  <c r="C446" i="31"/>
  <c r="C445" i="31"/>
  <c r="C444" i="31"/>
  <c r="C443" i="31"/>
  <c r="C442" i="31"/>
  <c r="C441" i="31"/>
  <c r="C440" i="31"/>
  <c r="C439" i="31"/>
  <c r="C438" i="31"/>
  <c r="C437" i="31"/>
  <c r="C436" i="31"/>
  <c r="C435" i="31"/>
  <c r="C434" i="31"/>
  <c r="C433" i="31"/>
  <c r="C432" i="31"/>
  <c r="C431" i="31"/>
  <c r="C430" i="31"/>
  <c r="C429" i="31"/>
  <c r="C428" i="31"/>
  <c r="C427" i="31"/>
  <c r="C426" i="31"/>
  <c r="C425" i="31"/>
  <c r="C424" i="31"/>
  <c r="C423" i="31"/>
  <c r="C422" i="31"/>
  <c r="C421" i="31"/>
  <c r="C420" i="31"/>
  <c r="C419" i="31"/>
  <c r="C418" i="31"/>
  <c r="C417" i="31"/>
  <c r="C416" i="31"/>
  <c r="C415" i="31"/>
  <c r="C414" i="31"/>
  <c r="C413" i="31"/>
  <c r="C412" i="31"/>
  <c r="C411" i="31"/>
  <c r="C410" i="31"/>
  <c r="C409" i="31"/>
  <c r="C408" i="31"/>
  <c r="C407" i="31"/>
  <c r="C406" i="31"/>
  <c r="C405" i="31"/>
  <c r="C404" i="31"/>
  <c r="C403" i="31"/>
  <c r="C402" i="31"/>
  <c r="C401" i="31"/>
  <c r="C400" i="31"/>
  <c r="C399" i="31"/>
  <c r="C398" i="31"/>
  <c r="C397" i="31"/>
  <c r="C396" i="31"/>
  <c r="C395" i="31"/>
  <c r="C394" i="31"/>
  <c r="C393" i="31"/>
  <c r="C392" i="31"/>
  <c r="C391" i="31"/>
  <c r="C390" i="31"/>
  <c r="C389" i="31"/>
  <c r="C388" i="31"/>
  <c r="C387" i="31"/>
  <c r="C386" i="31"/>
  <c r="C385" i="31"/>
  <c r="C384" i="31"/>
  <c r="C383" i="31"/>
  <c r="C382" i="31"/>
  <c r="C381" i="31"/>
  <c r="C380" i="31"/>
  <c r="C379" i="31"/>
  <c r="C378" i="31"/>
  <c r="C377" i="31"/>
  <c r="C376" i="31"/>
  <c r="C375" i="31"/>
  <c r="C374" i="31"/>
  <c r="C373" i="31"/>
  <c r="C372" i="31"/>
  <c r="C371" i="31"/>
  <c r="C370" i="31"/>
  <c r="C369" i="31"/>
  <c r="C368" i="31"/>
  <c r="C367" i="31"/>
  <c r="C366" i="31"/>
  <c r="C365" i="31"/>
  <c r="C364" i="31"/>
  <c r="C363" i="31"/>
  <c r="C362" i="31"/>
  <c r="C361" i="31"/>
  <c r="C360" i="31"/>
  <c r="C359" i="31"/>
  <c r="C358" i="31"/>
  <c r="C357" i="31"/>
  <c r="C356" i="31"/>
  <c r="C355" i="31"/>
  <c r="C354" i="31"/>
  <c r="C353" i="31"/>
  <c r="C352" i="31"/>
  <c r="C351" i="31"/>
  <c r="C350" i="31"/>
  <c r="C349" i="31"/>
  <c r="C348" i="31"/>
  <c r="C347" i="31"/>
  <c r="C346" i="31"/>
  <c r="C345" i="31"/>
  <c r="C344" i="31"/>
  <c r="C343" i="31"/>
  <c r="C342" i="31"/>
  <c r="C341" i="31"/>
  <c r="C340" i="31"/>
  <c r="C339" i="31"/>
  <c r="C338" i="31"/>
  <c r="C337" i="31"/>
  <c r="C336" i="31"/>
  <c r="C335" i="31"/>
  <c r="C334" i="31"/>
  <c r="C333" i="31"/>
  <c r="C332" i="31"/>
  <c r="C331" i="31"/>
  <c r="C330" i="31"/>
  <c r="C329" i="31"/>
  <c r="C328" i="31"/>
  <c r="C327" i="31"/>
  <c r="C326" i="31"/>
  <c r="C325" i="31"/>
  <c r="C324" i="31"/>
  <c r="C323" i="31"/>
  <c r="C322" i="31"/>
  <c r="C321" i="31"/>
  <c r="C320" i="31"/>
  <c r="C319" i="31"/>
  <c r="C318" i="31"/>
  <c r="C317" i="31"/>
  <c r="C316" i="31"/>
  <c r="C315" i="31"/>
  <c r="C314" i="31"/>
  <c r="C313" i="31"/>
  <c r="C312" i="31"/>
  <c r="C311" i="31"/>
  <c r="C310" i="31"/>
  <c r="C309" i="31"/>
  <c r="C308" i="31"/>
  <c r="C307" i="31"/>
  <c r="C306" i="31"/>
  <c r="C305" i="31"/>
  <c r="C304" i="31"/>
  <c r="C303" i="31"/>
  <c r="C302" i="31"/>
  <c r="C301" i="31"/>
  <c r="C300" i="31"/>
  <c r="C299" i="31"/>
  <c r="C298" i="31"/>
  <c r="C297" i="31"/>
  <c r="C296" i="31"/>
  <c r="C295" i="31"/>
  <c r="C294" i="31"/>
  <c r="C293" i="31"/>
  <c r="C292" i="31"/>
  <c r="C291" i="31"/>
  <c r="C290" i="31"/>
  <c r="C289" i="31"/>
  <c r="C288" i="31"/>
  <c r="C287" i="31"/>
  <c r="C286" i="31"/>
  <c r="C285" i="31"/>
  <c r="C284" i="31"/>
  <c r="C283" i="31"/>
  <c r="C282" i="31"/>
  <c r="C281" i="31"/>
  <c r="C280" i="31"/>
  <c r="C279" i="31"/>
  <c r="C278" i="31"/>
  <c r="C277" i="31"/>
  <c r="C276" i="31"/>
  <c r="C275" i="31"/>
  <c r="C274" i="31"/>
  <c r="C273" i="31"/>
  <c r="C272" i="31"/>
  <c r="C271" i="31"/>
  <c r="C270" i="31"/>
  <c r="C679" i="31"/>
  <c r="C661" i="31"/>
  <c r="C654" i="31"/>
  <c r="C648" i="31"/>
  <c r="C642" i="31"/>
  <c r="C580" i="31"/>
  <c r="C574" i="31"/>
  <c r="C568" i="31"/>
  <c r="C562" i="31"/>
  <c r="C556" i="31"/>
  <c r="C550" i="31"/>
  <c r="C694" i="31"/>
  <c r="C676" i="31"/>
  <c r="C658" i="31"/>
  <c r="C652" i="31"/>
  <c r="C646" i="31"/>
  <c r="C640" i="31"/>
  <c r="C581" i="31"/>
  <c r="C575" i="31"/>
  <c r="C569" i="31"/>
  <c r="C563" i="31"/>
  <c r="C557" i="31"/>
  <c r="C551" i="31"/>
  <c r="C691" i="31"/>
  <c r="C774" i="31"/>
  <c r="C768" i="31"/>
  <c r="C762" i="31"/>
  <c r="C756" i="31"/>
  <c r="C750" i="31"/>
  <c r="C744" i="31"/>
  <c r="C738" i="31"/>
  <c r="C732" i="31"/>
  <c r="C726" i="31"/>
  <c r="C720" i="31"/>
  <c r="C714" i="31"/>
  <c r="C708" i="31"/>
  <c r="C702" i="31"/>
  <c r="C696" i="31"/>
  <c r="C688" i="31"/>
  <c r="C776" i="31"/>
  <c r="C770" i="31"/>
  <c r="C764" i="31"/>
  <c r="C758" i="31"/>
  <c r="C752" i="31"/>
  <c r="C746" i="31"/>
  <c r="C740" i="31"/>
  <c r="C734" i="31"/>
  <c r="C728" i="31"/>
  <c r="C722" i="31"/>
  <c r="C716" i="31"/>
  <c r="C710" i="31"/>
  <c r="C704" i="31"/>
  <c r="C685" i="31"/>
  <c r="C655" i="31"/>
  <c r="C649" i="31"/>
  <c r="C643" i="31"/>
  <c r="C577" i="31"/>
  <c r="C571" i="31"/>
  <c r="C565" i="31"/>
  <c r="C559" i="31"/>
  <c r="C553" i="31"/>
  <c r="C657" i="31"/>
  <c r="C651" i="31"/>
  <c r="C645" i="31"/>
  <c r="C639" i="31"/>
  <c r="C578" i="31"/>
  <c r="C570" i="31"/>
  <c r="C560" i="31"/>
  <c r="C552" i="31"/>
  <c r="C670" i="31"/>
  <c r="C673" i="31"/>
  <c r="C572" i="31"/>
  <c r="C564" i="31"/>
  <c r="C554" i="31"/>
  <c r="C698" i="31"/>
  <c r="C576" i="31"/>
  <c r="C566" i="31"/>
  <c r="C558" i="31"/>
  <c r="C667" i="31"/>
  <c r="C268" i="31"/>
  <c r="C266" i="31"/>
  <c r="C264" i="31"/>
  <c r="C262" i="31"/>
  <c r="C260" i="31"/>
  <c r="C258" i="31"/>
  <c r="D60" i="31"/>
  <c r="D61" i="31" s="1"/>
  <c r="D62" i="31" s="1"/>
  <c r="D63" i="31" s="1"/>
  <c r="D64" i="31" s="1"/>
  <c r="D65" i="31" s="1"/>
  <c r="D66" i="31" s="1"/>
  <c r="D67" i="31" s="1"/>
  <c r="D68" i="31" s="1"/>
  <c r="D69" i="31" s="1"/>
  <c r="D70" i="31" s="1"/>
  <c r="D71" i="31" s="1"/>
  <c r="D72" i="31" s="1"/>
  <c r="D73" i="31" s="1"/>
  <c r="D74" i="31" s="1"/>
  <c r="D75" i="31" s="1"/>
  <c r="D76" i="31" s="1"/>
  <c r="D77" i="31" s="1"/>
  <c r="D78" i="31" s="1"/>
  <c r="D79" i="31" s="1"/>
  <c r="D80" i="31" s="1"/>
  <c r="D81" i="31" s="1"/>
  <c r="D82" i="31" s="1"/>
  <c r="D83" i="31" s="1"/>
  <c r="D84" i="31" s="1"/>
  <c r="D85" i="31" s="1"/>
  <c r="D86" i="31" s="1"/>
  <c r="D87" i="31" s="1"/>
  <c r="D88" i="31" s="1"/>
  <c r="D89" i="31" s="1"/>
  <c r="D90" i="31" s="1"/>
  <c r="D91" i="31" s="1"/>
  <c r="D92" i="31" s="1"/>
  <c r="D93" i="31" s="1"/>
  <c r="D94" i="31" s="1"/>
  <c r="D95" i="31" s="1"/>
  <c r="D96" i="31" s="1"/>
  <c r="D97" i="31" s="1"/>
  <c r="D98" i="31" s="1"/>
  <c r="D99" i="31" s="1"/>
  <c r="D100" i="31" s="1"/>
  <c r="D101" i="31" s="1"/>
  <c r="D102" i="31" s="1"/>
  <c r="D103" i="31" s="1"/>
  <c r="D104" i="31" s="1"/>
  <c r="D105" i="31" s="1"/>
  <c r="D106" i="31" s="1"/>
  <c r="D107" i="31" s="1"/>
  <c r="D108" i="31" s="1"/>
  <c r="D109" i="31" s="1"/>
  <c r="D110" i="31" s="1"/>
  <c r="D111" i="31" s="1"/>
  <c r="D112" i="31" s="1"/>
  <c r="D113" i="31" s="1"/>
  <c r="D114" i="31" s="1"/>
  <c r="D115" i="31" s="1"/>
  <c r="D116" i="31" s="1"/>
  <c r="D117" i="31" s="1"/>
  <c r="D118" i="31" s="1"/>
  <c r="D119" i="31" s="1"/>
  <c r="D120" i="31" s="1"/>
  <c r="D121" i="31" s="1"/>
  <c r="D122" i="31" s="1"/>
  <c r="D123" i="31" s="1"/>
  <c r="D124" i="31" s="1"/>
  <c r="D125" i="31" s="1"/>
  <c r="D126" i="31" s="1"/>
  <c r="D127" i="31" s="1"/>
  <c r="D128" i="31" s="1"/>
  <c r="D129" i="31" s="1"/>
  <c r="D130" i="31" s="1"/>
  <c r="D131" i="31" s="1"/>
  <c r="D132" i="31" s="1"/>
  <c r="D133" i="31" s="1"/>
  <c r="D134" i="31" s="1"/>
  <c r="D135" i="31" s="1"/>
  <c r="D136" i="31" s="1"/>
  <c r="D137" i="31" s="1"/>
  <c r="D138" i="31" s="1"/>
  <c r="D139" i="31" s="1"/>
  <c r="D140" i="31" s="1"/>
  <c r="D141" i="31" s="1"/>
  <c r="D142" i="31" s="1"/>
  <c r="D143" i="31" s="1"/>
  <c r="D144" i="31" s="1"/>
  <c r="D145" i="31" s="1"/>
  <c r="D146" i="31" s="1"/>
  <c r="D147" i="31" s="1"/>
  <c r="D148" i="31" s="1"/>
  <c r="D149" i="31" s="1"/>
  <c r="D150" i="31" s="1"/>
  <c r="D151" i="31" s="1"/>
  <c r="D152" i="31" s="1"/>
  <c r="D153" i="31" s="1"/>
  <c r="D154" i="31" s="1"/>
  <c r="D155" i="31" s="1"/>
  <c r="D156" i="31" s="1"/>
  <c r="D157" i="31" s="1"/>
  <c r="D158" i="31" s="1"/>
  <c r="D159" i="31" s="1"/>
  <c r="D160" i="31" s="1"/>
  <c r="D161" i="31" s="1"/>
  <c r="D162" i="31" s="1"/>
  <c r="D163" i="31" s="1"/>
  <c r="D164" i="31" s="1"/>
  <c r="D165" i="31" s="1"/>
  <c r="D166" i="31" s="1"/>
  <c r="D167" i="31" s="1"/>
  <c r="D168" i="31" s="1"/>
  <c r="D169" i="31" s="1"/>
  <c r="D170" i="31" s="1"/>
  <c r="D171" i="31" s="1"/>
  <c r="D172" i="31" s="1"/>
  <c r="D173" i="31" s="1"/>
  <c r="D174" i="31" s="1"/>
  <c r="D175" i="31" s="1"/>
  <c r="D176" i="31" s="1"/>
  <c r="D177" i="31" s="1"/>
  <c r="D178" i="31" s="1"/>
  <c r="D179" i="31" s="1"/>
  <c r="D180" i="31" s="1"/>
  <c r="D181" i="31" s="1"/>
  <c r="D182" i="31" s="1"/>
  <c r="D183" i="31" s="1"/>
  <c r="D184" i="31" s="1"/>
  <c r="D185" i="31" s="1"/>
  <c r="D186" i="31" s="1"/>
  <c r="D187" i="31" s="1"/>
  <c r="D188" i="31" s="1"/>
  <c r="D189" i="31" s="1"/>
  <c r="D190" i="31" s="1"/>
  <c r="D191" i="31" s="1"/>
  <c r="D192" i="31" s="1"/>
  <c r="D193" i="31" s="1"/>
  <c r="D194" i="31" s="1"/>
  <c r="D195" i="31" s="1"/>
  <c r="D196" i="31" s="1"/>
  <c r="D197" i="31" s="1"/>
  <c r="D198" i="31" s="1"/>
  <c r="D199" i="31" s="1"/>
  <c r="D200" i="31" s="1"/>
  <c r="D201" i="31" s="1"/>
  <c r="D202" i="31" s="1"/>
  <c r="D203" i="31" s="1"/>
  <c r="D204" i="31" s="1"/>
  <c r="D205" i="31" s="1"/>
  <c r="D206" i="31" s="1"/>
  <c r="D207" i="31" s="1"/>
  <c r="D208" i="31" s="1"/>
  <c r="D209" i="31" s="1"/>
  <c r="D210" i="31" s="1"/>
  <c r="D211" i="31" s="1"/>
  <c r="D212" i="31" s="1"/>
  <c r="D213" i="31" s="1"/>
  <c r="D214" i="31" s="1"/>
  <c r="D215" i="31" s="1"/>
  <c r="D216" i="31" s="1"/>
  <c r="D217" i="31" s="1"/>
  <c r="D218" i="31" s="1"/>
  <c r="D219" i="31" s="1"/>
  <c r="D220" i="31" s="1"/>
  <c r="D221" i="31" s="1"/>
  <c r="D222" i="31" s="1"/>
  <c r="D223" i="31" s="1"/>
  <c r="D224" i="31" s="1"/>
  <c r="D225" i="31" s="1"/>
  <c r="D226" i="31" s="1"/>
  <c r="D227" i="31" s="1"/>
  <c r="D228" i="31" s="1"/>
  <c r="D229" i="31" s="1"/>
  <c r="D230" i="31" s="1"/>
  <c r="D231" i="31" s="1"/>
  <c r="D232" i="31" s="1"/>
  <c r="D233" i="31" s="1"/>
  <c r="D234" i="31" s="1"/>
  <c r="D235" i="31" s="1"/>
  <c r="D236" i="31" s="1"/>
  <c r="D237" i="31" s="1"/>
  <c r="D238" i="31" s="1"/>
  <c r="D239" i="31" s="1"/>
  <c r="D240" i="31" s="1"/>
  <c r="D241" i="31" s="1"/>
  <c r="D242" i="31" s="1"/>
  <c r="D243" i="31" s="1"/>
  <c r="D244" i="31" s="1"/>
  <c r="D245" i="31" s="1"/>
  <c r="D246" i="31" s="1"/>
  <c r="D247" i="31" s="1"/>
  <c r="D248" i="31" s="1"/>
  <c r="D249" i="31" s="1"/>
  <c r="D250" i="31" s="1"/>
  <c r="D251" i="31" s="1"/>
  <c r="D252" i="31" s="1"/>
  <c r="D253" i="31" s="1"/>
  <c r="D254" i="31" s="1"/>
  <c r="D255" i="31" s="1"/>
  <c r="D256" i="31" s="1"/>
  <c r="D257" i="31" s="1"/>
  <c r="D258" i="31" s="1"/>
  <c r="D259" i="31" s="1"/>
  <c r="D260" i="31" s="1"/>
  <c r="D261" i="31" s="1"/>
  <c r="D262" i="31" s="1"/>
  <c r="D263" i="31" s="1"/>
  <c r="D264" i="31" s="1"/>
  <c r="D265" i="31" s="1"/>
  <c r="D266" i="31" s="1"/>
  <c r="D267" i="31" s="1"/>
  <c r="D268" i="31" s="1"/>
  <c r="D269" i="31" s="1"/>
  <c r="D270" i="31" s="1"/>
  <c r="D271" i="31" s="1"/>
  <c r="D272" i="31" s="1"/>
  <c r="D273" i="31" s="1"/>
  <c r="D274" i="31" s="1"/>
  <c r="D275" i="31" s="1"/>
  <c r="D276" i="31" s="1"/>
  <c r="D277" i="31" s="1"/>
  <c r="D278" i="31" s="1"/>
  <c r="D279" i="31" s="1"/>
  <c r="D280" i="31" s="1"/>
  <c r="D281" i="31" s="1"/>
  <c r="D282" i="31" s="1"/>
  <c r="D283" i="31" s="1"/>
  <c r="D284" i="31" s="1"/>
  <c r="D285" i="31" s="1"/>
  <c r="D286" i="31" s="1"/>
  <c r="D287" i="31" s="1"/>
  <c r="D288" i="31" s="1"/>
  <c r="D289" i="31" s="1"/>
  <c r="D290" i="31" s="1"/>
  <c r="D291" i="31" s="1"/>
  <c r="D292" i="31" s="1"/>
  <c r="D293" i="31" s="1"/>
  <c r="D294" i="31" s="1"/>
  <c r="D295" i="31" s="1"/>
  <c r="D296" i="31" s="1"/>
  <c r="D297" i="31" s="1"/>
  <c r="D298" i="31" s="1"/>
  <c r="D299" i="31" s="1"/>
  <c r="D300" i="31" s="1"/>
  <c r="D301" i="31" s="1"/>
  <c r="D302" i="31" s="1"/>
  <c r="D303" i="31" s="1"/>
  <c r="D304" i="31" s="1"/>
  <c r="D305" i="31" s="1"/>
  <c r="D306" i="31" s="1"/>
  <c r="D307" i="31" s="1"/>
  <c r="D308" i="31" s="1"/>
  <c r="D309" i="31" s="1"/>
  <c r="D310" i="31" s="1"/>
  <c r="D311" i="31" s="1"/>
  <c r="D312" i="31" s="1"/>
  <c r="D313" i="31" s="1"/>
  <c r="D314" i="31" s="1"/>
  <c r="D315" i="31" s="1"/>
  <c r="D316" i="31" s="1"/>
  <c r="D317" i="31" s="1"/>
  <c r="D318" i="31" s="1"/>
  <c r="D319" i="31" s="1"/>
  <c r="D320" i="31" s="1"/>
  <c r="D321" i="31" s="1"/>
  <c r="D322" i="31" s="1"/>
  <c r="D323" i="31" s="1"/>
  <c r="D324" i="31" s="1"/>
  <c r="D325" i="31" s="1"/>
  <c r="D326" i="31" s="1"/>
  <c r="D327" i="31" s="1"/>
  <c r="D328" i="31" s="1"/>
  <c r="D329" i="31" s="1"/>
  <c r="D330" i="31" s="1"/>
  <c r="D331" i="31" s="1"/>
  <c r="D332" i="31" s="1"/>
  <c r="D333" i="31" s="1"/>
  <c r="D334" i="31" s="1"/>
  <c r="D335" i="31" s="1"/>
  <c r="D336" i="31" s="1"/>
  <c r="D337" i="31" s="1"/>
  <c r="D338" i="31" s="1"/>
  <c r="D339" i="31" s="1"/>
  <c r="D340" i="31" s="1"/>
  <c r="D341" i="31" s="1"/>
  <c r="D342" i="31" s="1"/>
  <c r="D343" i="31" s="1"/>
  <c r="D344" i="31" s="1"/>
  <c r="D345" i="31" s="1"/>
  <c r="D346" i="31" s="1"/>
  <c r="D347" i="31" s="1"/>
  <c r="D348" i="31" s="1"/>
  <c r="D349" i="31" s="1"/>
  <c r="D350" i="31" s="1"/>
  <c r="D351" i="31" s="1"/>
  <c r="D352" i="31" s="1"/>
  <c r="D353" i="31" s="1"/>
  <c r="D354" i="31" s="1"/>
  <c r="D355" i="31" s="1"/>
  <c r="D356" i="31" s="1"/>
  <c r="D357" i="31" s="1"/>
  <c r="D358" i="31" s="1"/>
  <c r="D359" i="31" s="1"/>
  <c r="D360" i="31" s="1"/>
  <c r="D361" i="31" s="1"/>
  <c r="D362" i="31" s="1"/>
  <c r="D363" i="31" s="1"/>
  <c r="D364" i="31" s="1"/>
  <c r="D365" i="31" s="1"/>
  <c r="D366" i="31" s="1"/>
  <c r="D367" i="31" s="1"/>
  <c r="D368" i="31" s="1"/>
  <c r="D369" i="31" s="1"/>
  <c r="D370" i="31" s="1"/>
  <c r="D371" i="31" s="1"/>
  <c r="D372" i="31" s="1"/>
  <c r="D373" i="31" s="1"/>
  <c r="D374" i="31" s="1"/>
  <c r="D375" i="31" s="1"/>
  <c r="D376" i="31" s="1"/>
  <c r="D377" i="31" s="1"/>
  <c r="D378" i="31" s="1"/>
  <c r="D379" i="31" s="1"/>
  <c r="D380" i="31" s="1"/>
  <c r="D381" i="31" s="1"/>
  <c r="D382" i="31" s="1"/>
  <c r="D383" i="31" s="1"/>
  <c r="D384" i="31" s="1"/>
  <c r="D385" i="31" s="1"/>
  <c r="D386" i="31" s="1"/>
  <c r="D387" i="31" s="1"/>
  <c r="D388" i="31" s="1"/>
  <c r="D389" i="31" s="1"/>
  <c r="D390" i="31" s="1"/>
  <c r="D391" i="31" s="1"/>
  <c r="D392" i="31" s="1"/>
  <c r="D393" i="31" s="1"/>
  <c r="D394" i="31" s="1"/>
  <c r="D395" i="31" s="1"/>
  <c r="D396" i="31" s="1"/>
  <c r="D397" i="31" s="1"/>
  <c r="D398" i="31" s="1"/>
  <c r="D399" i="31" s="1"/>
  <c r="D400" i="31" s="1"/>
  <c r="D401" i="31" s="1"/>
  <c r="D402" i="31" s="1"/>
  <c r="D403" i="31" s="1"/>
  <c r="D404" i="31" s="1"/>
  <c r="D405" i="31" s="1"/>
  <c r="D406" i="31" s="1"/>
  <c r="D407" i="31" s="1"/>
  <c r="D408" i="31" s="1"/>
  <c r="D409" i="31" s="1"/>
  <c r="D410" i="31" s="1"/>
  <c r="D411" i="31" s="1"/>
  <c r="D412" i="31" s="1"/>
  <c r="D413" i="31" s="1"/>
  <c r="D414" i="31" s="1"/>
  <c r="D415" i="31" s="1"/>
  <c r="D416" i="31" s="1"/>
  <c r="D417" i="31" s="1"/>
  <c r="D418" i="31" s="1"/>
  <c r="D419" i="31" s="1"/>
  <c r="D420" i="31" s="1"/>
  <c r="D421" i="31" s="1"/>
  <c r="D422" i="31" s="1"/>
  <c r="D423" i="31" s="1"/>
  <c r="D424" i="31" s="1"/>
  <c r="D425" i="31" s="1"/>
  <c r="D426" i="31" s="1"/>
  <c r="D427" i="31" s="1"/>
  <c r="D428" i="31" s="1"/>
  <c r="D429" i="31" s="1"/>
  <c r="D430" i="31" s="1"/>
  <c r="D431" i="31" s="1"/>
  <c r="D432" i="31" s="1"/>
  <c r="D433" i="31" s="1"/>
  <c r="D434" i="31" s="1"/>
  <c r="D435" i="31" s="1"/>
  <c r="D436" i="31" s="1"/>
  <c r="D437" i="31" s="1"/>
  <c r="D438" i="31" s="1"/>
  <c r="D439" i="31" s="1"/>
  <c r="D440" i="31" s="1"/>
  <c r="D441" i="31" s="1"/>
  <c r="D442" i="31" s="1"/>
  <c r="D443" i="31" s="1"/>
  <c r="D444" i="31" s="1"/>
  <c r="D445" i="31" s="1"/>
  <c r="D446" i="31" s="1"/>
  <c r="D447" i="31" s="1"/>
  <c r="D448" i="31" s="1"/>
  <c r="D449" i="31" s="1"/>
  <c r="D450" i="31" s="1"/>
  <c r="D451" i="31" s="1"/>
  <c r="D452" i="31" s="1"/>
  <c r="D453" i="31" s="1"/>
  <c r="D454" i="31" s="1"/>
  <c r="D455" i="31" s="1"/>
  <c r="D456" i="31" s="1"/>
  <c r="D457" i="31" s="1"/>
  <c r="D458" i="31" s="1"/>
  <c r="D459" i="31" s="1"/>
  <c r="D460" i="31" s="1"/>
  <c r="D461" i="31" s="1"/>
  <c r="D462" i="31" s="1"/>
  <c r="D463" i="31" s="1"/>
  <c r="D464" i="31" s="1"/>
  <c r="D465" i="31" s="1"/>
  <c r="D466" i="31" s="1"/>
  <c r="D467" i="31" s="1"/>
  <c r="D468" i="31" s="1"/>
  <c r="D469" i="31" s="1"/>
  <c r="D470" i="31" s="1"/>
  <c r="D471" i="31" s="1"/>
  <c r="D472" i="31" s="1"/>
  <c r="D473" i="31" s="1"/>
  <c r="D474" i="31" s="1"/>
  <c r="D475" i="31" s="1"/>
  <c r="D476" i="31" s="1"/>
  <c r="D477" i="31" s="1"/>
  <c r="D478" i="31" s="1"/>
  <c r="D479" i="31" s="1"/>
  <c r="D480" i="31" s="1"/>
  <c r="D481" i="31" s="1"/>
  <c r="D482" i="31" s="1"/>
  <c r="D483" i="31" s="1"/>
  <c r="D484" i="31" s="1"/>
  <c r="D485" i="31" s="1"/>
  <c r="D486" i="31" s="1"/>
  <c r="D487" i="31" s="1"/>
  <c r="D488" i="31" s="1"/>
  <c r="D489" i="31" s="1"/>
  <c r="D490" i="31" s="1"/>
  <c r="D491" i="31" s="1"/>
  <c r="D492" i="31" s="1"/>
  <c r="D493" i="31" s="1"/>
  <c r="D494" i="31" s="1"/>
  <c r="D495" i="31" s="1"/>
  <c r="D496" i="31" s="1"/>
  <c r="D497" i="31" s="1"/>
  <c r="D498" i="31" s="1"/>
  <c r="D499" i="31" s="1"/>
  <c r="D500" i="31" s="1"/>
  <c r="D501" i="31" s="1"/>
  <c r="D502" i="31" s="1"/>
  <c r="D503" i="31" s="1"/>
  <c r="D504" i="31" s="1"/>
  <c r="D505" i="31" s="1"/>
  <c r="D506" i="31" s="1"/>
  <c r="D507" i="31" s="1"/>
  <c r="D508" i="31" s="1"/>
  <c r="D509" i="31" s="1"/>
  <c r="D510" i="31" s="1"/>
  <c r="D511" i="31" s="1"/>
  <c r="D512" i="31" s="1"/>
  <c r="D513" i="31" s="1"/>
  <c r="D514" i="31" s="1"/>
  <c r="D515" i="31" s="1"/>
  <c r="D516" i="31" s="1"/>
  <c r="D517" i="31" s="1"/>
  <c r="D518" i="31" s="1"/>
  <c r="D519" i="31" s="1"/>
  <c r="D520" i="31" s="1"/>
  <c r="D521" i="31" s="1"/>
  <c r="D522" i="31" s="1"/>
  <c r="D523" i="31" s="1"/>
  <c r="D524" i="31" s="1"/>
  <c r="D525" i="31" s="1"/>
  <c r="D526" i="31" s="1"/>
  <c r="D527" i="31" s="1"/>
  <c r="D528" i="31" s="1"/>
  <c r="D529" i="31" s="1"/>
  <c r="D530" i="31" s="1"/>
  <c r="D531" i="31" s="1"/>
  <c r="D532" i="31" s="1"/>
  <c r="D533" i="31" s="1"/>
  <c r="D534" i="31" s="1"/>
  <c r="D535" i="31" s="1"/>
  <c r="D536" i="31" s="1"/>
  <c r="D537" i="31" s="1"/>
  <c r="D538" i="31" s="1"/>
  <c r="D539" i="31" s="1"/>
  <c r="D540" i="31" s="1"/>
  <c r="D541" i="31" s="1"/>
  <c r="D542" i="31" s="1"/>
  <c r="D543" i="31" s="1"/>
  <c r="D544" i="31" s="1"/>
  <c r="D545" i="31" s="1"/>
  <c r="D546" i="31" s="1"/>
  <c r="D547" i="31" s="1"/>
  <c r="D548" i="31" s="1"/>
  <c r="D549" i="31" s="1"/>
  <c r="D550" i="31" s="1"/>
  <c r="D551" i="31" s="1"/>
  <c r="D552" i="31" s="1"/>
  <c r="D553" i="31" s="1"/>
  <c r="D554" i="31" s="1"/>
  <c r="D555" i="31" s="1"/>
  <c r="D556" i="31" s="1"/>
  <c r="D557" i="31" s="1"/>
  <c r="D558" i="31" s="1"/>
  <c r="D559" i="31" s="1"/>
  <c r="D560" i="31" s="1"/>
  <c r="D561" i="31" s="1"/>
  <c r="D562" i="31" s="1"/>
  <c r="D563" i="31" s="1"/>
  <c r="D564" i="31" s="1"/>
  <c r="D565" i="31" s="1"/>
  <c r="D566" i="31" s="1"/>
  <c r="D567" i="31" s="1"/>
  <c r="D568" i="31" s="1"/>
  <c r="D569" i="31" s="1"/>
  <c r="D570" i="31" s="1"/>
  <c r="D571" i="31" s="1"/>
  <c r="D572" i="31" s="1"/>
  <c r="D573" i="31" s="1"/>
  <c r="D574" i="31" s="1"/>
  <c r="D575" i="31" s="1"/>
  <c r="D576" i="31" s="1"/>
  <c r="D577" i="31" s="1"/>
  <c r="D578" i="31" s="1"/>
  <c r="D579" i="31" s="1"/>
  <c r="D580" i="31" s="1"/>
  <c r="D581" i="31" s="1"/>
  <c r="D582" i="31" s="1"/>
  <c r="D583" i="31" s="1"/>
  <c r="D584" i="31" s="1"/>
  <c r="D585" i="31" s="1"/>
  <c r="D586" i="31" s="1"/>
  <c r="D587" i="31" s="1"/>
  <c r="D588" i="31" s="1"/>
  <c r="D589" i="31" s="1"/>
  <c r="D590" i="31" s="1"/>
  <c r="D591" i="31" s="1"/>
  <c r="D592" i="31" s="1"/>
  <c r="D593" i="31" s="1"/>
  <c r="D594" i="31" s="1"/>
  <c r="D595" i="31" s="1"/>
  <c r="D596" i="31" s="1"/>
  <c r="D597" i="31" s="1"/>
  <c r="D598" i="31" s="1"/>
  <c r="D599" i="31" s="1"/>
  <c r="D600" i="31" s="1"/>
  <c r="D601" i="31" s="1"/>
  <c r="D602" i="31" s="1"/>
  <c r="D603" i="31" s="1"/>
  <c r="D604" i="31" s="1"/>
  <c r="D605" i="31" s="1"/>
  <c r="D606" i="31" s="1"/>
  <c r="D607" i="31" s="1"/>
  <c r="D608" i="31" s="1"/>
  <c r="D609" i="31" s="1"/>
  <c r="D610" i="31" s="1"/>
  <c r="D611" i="31" s="1"/>
  <c r="D612" i="31" s="1"/>
  <c r="D613" i="31" s="1"/>
  <c r="D614" i="31" s="1"/>
  <c r="D615" i="31" s="1"/>
  <c r="D616" i="31" s="1"/>
  <c r="D617" i="31" s="1"/>
  <c r="D618" i="31" s="1"/>
  <c r="D619" i="31" s="1"/>
  <c r="D620" i="31" s="1"/>
  <c r="D621" i="31" s="1"/>
  <c r="D622" i="31" s="1"/>
  <c r="D623" i="31" s="1"/>
  <c r="D624" i="31" s="1"/>
  <c r="D625" i="31" s="1"/>
  <c r="D626" i="31" s="1"/>
  <c r="D627" i="31" s="1"/>
  <c r="D628" i="31" s="1"/>
  <c r="D629" i="31" s="1"/>
  <c r="D630" i="31" s="1"/>
  <c r="D631" i="31" s="1"/>
  <c r="D632" i="31" s="1"/>
  <c r="D633" i="31" s="1"/>
  <c r="D634" i="31" s="1"/>
  <c r="D635" i="31" s="1"/>
  <c r="D636" i="31" s="1"/>
  <c r="D637" i="31" s="1"/>
  <c r="D638" i="31" s="1"/>
  <c r="D639" i="31" s="1"/>
  <c r="D640" i="31" s="1"/>
  <c r="D641" i="31" s="1"/>
  <c r="D642" i="31" s="1"/>
  <c r="D643" i="31" s="1"/>
  <c r="D644" i="31" s="1"/>
  <c r="D645" i="31" s="1"/>
  <c r="D646" i="31" s="1"/>
  <c r="D647" i="31" s="1"/>
  <c r="D648" i="31" s="1"/>
  <c r="D649" i="31" s="1"/>
  <c r="D650" i="31" s="1"/>
  <c r="D651" i="31" s="1"/>
  <c r="D652" i="31" s="1"/>
  <c r="D653" i="31" s="1"/>
  <c r="D654" i="31" s="1"/>
  <c r="D655" i="31" s="1"/>
  <c r="D656" i="31" s="1"/>
  <c r="D657" i="31" s="1"/>
  <c r="D658" i="31" s="1"/>
  <c r="D659" i="31" s="1"/>
  <c r="D660" i="31" s="1"/>
  <c r="D661" i="31" s="1"/>
  <c r="D662" i="31" s="1"/>
  <c r="D663" i="31" s="1"/>
  <c r="D664" i="31" s="1"/>
  <c r="D665" i="31" s="1"/>
  <c r="D666" i="31" s="1"/>
  <c r="D667" i="31" s="1"/>
  <c r="D668" i="31" s="1"/>
  <c r="D669" i="31" s="1"/>
  <c r="D670" i="31" s="1"/>
  <c r="D671" i="31" s="1"/>
  <c r="D672" i="31" s="1"/>
  <c r="D673" i="31" s="1"/>
  <c r="D674" i="31" s="1"/>
  <c r="D675" i="31" s="1"/>
  <c r="D676" i="31" s="1"/>
  <c r="D677" i="31" s="1"/>
  <c r="D678" i="31" s="1"/>
  <c r="D679" i="31" s="1"/>
  <c r="D680" i="31" s="1"/>
  <c r="D681" i="31" s="1"/>
  <c r="D682" i="31" s="1"/>
  <c r="D683" i="31" s="1"/>
  <c r="D684" i="31" s="1"/>
  <c r="D685" i="31" s="1"/>
  <c r="D686" i="31" s="1"/>
  <c r="D687" i="31" s="1"/>
  <c r="D688" i="31" s="1"/>
  <c r="D689" i="31" s="1"/>
  <c r="D690" i="31" s="1"/>
  <c r="D691" i="31" s="1"/>
  <c r="D692" i="31" s="1"/>
  <c r="D693" i="31" s="1"/>
  <c r="D694" i="31" s="1"/>
  <c r="D695" i="31" s="1"/>
  <c r="D696" i="31" s="1"/>
  <c r="D697" i="31" s="1"/>
  <c r="D698" i="31" s="1"/>
  <c r="D699" i="31" s="1"/>
  <c r="D700" i="31" s="1"/>
  <c r="D701" i="31" s="1"/>
  <c r="D702" i="31" s="1"/>
  <c r="D703" i="31" s="1"/>
  <c r="D704" i="31" s="1"/>
  <c r="D705" i="31" s="1"/>
  <c r="D706" i="31" s="1"/>
  <c r="D707" i="31" s="1"/>
  <c r="D708" i="31" s="1"/>
  <c r="D709" i="31" s="1"/>
  <c r="D710" i="31" s="1"/>
  <c r="D711" i="31" s="1"/>
  <c r="D712" i="31" s="1"/>
  <c r="D713" i="31" s="1"/>
  <c r="D714" i="31" s="1"/>
  <c r="D715" i="31" s="1"/>
  <c r="D716" i="31" s="1"/>
  <c r="D717" i="31" s="1"/>
  <c r="D718" i="31" s="1"/>
  <c r="D719" i="31" s="1"/>
  <c r="D720" i="31" s="1"/>
  <c r="D721" i="31" s="1"/>
  <c r="D722" i="31" s="1"/>
  <c r="D723" i="31" s="1"/>
  <c r="D724" i="31" s="1"/>
  <c r="D725" i="31" s="1"/>
  <c r="D726" i="31" s="1"/>
  <c r="D727" i="31" s="1"/>
  <c r="D728" i="31" s="1"/>
  <c r="D729" i="31" s="1"/>
  <c r="D730" i="31" s="1"/>
  <c r="D731" i="31" s="1"/>
  <c r="D732" i="31" s="1"/>
  <c r="D733" i="31" s="1"/>
  <c r="D734" i="31" s="1"/>
  <c r="D735" i="31" s="1"/>
  <c r="D736" i="31" s="1"/>
  <c r="D737" i="31" s="1"/>
  <c r="D738" i="31" s="1"/>
  <c r="D739" i="31" s="1"/>
  <c r="D740" i="31" s="1"/>
  <c r="D741" i="31" s="1"/>
  <c r="D742" i="31" s="1"/>
  <c r="D743" i="31" s="1"/>
  <c r="D744" i="31" s="1"/>
  <c r="D745" i="31" s="1"/>
  <c r="D746" i="31" s="1"/>
  <c r="D747" i="31" s="1"/>
  <c r="D748" i="31" s="1"/>
  <c r="D749" i="31" s="1"/>
  <c r="D750" i="31" s="1"/>
  <c r="D751" i="31" s="1"/>
  <c r="D752" i="31" s="1"/>
  <c r="D753" i="31" s="1"/>
  <c r="D754" i="31" s="1"/>
  <c r="D755" i="31" s="1"/>
  <c r="D756" i="31" s="1"/>
  <c r="D757" i="31" s="1"/>
  <c r="D758" i="31" s="1"/>
  <c r="D759" i="31" s="1"/>
  <c r="D760" i="31" s="1"/>
  <c r="D761" i="31" s="1"/>
  <c r="D762" i="31" s="1"/>
  <c r="D763" i="31" s="1"/>
  <c r="D764" i="31" s="1"/>
  <c r="D765" i="31" s="1"/>
  <c r="D766" i="31" s="1"/>
  <c r="D767" i="31" s="1"/>
  <c r="D768" i="31" s="1"/>
  <c r="D769" i="31" s="1"/>
  <c r="D770" i="31" s="1"/>
  <c r="D771" i="31" s="1"/>
  <c r="D772" i="31" s="1"/>
  <c r="D773" i="31" s="1"/>
  <c r="D774" i="31" s="1"/>
  <c r="D775" i="31" s="1"/>
  <c r="D776" i="31" s="1"/>
  <c r="D777" i="31" s="1"/>
  <c r="D778" i="31" s="1"/>
  <c r="D779" i="31" s="1"/>
  <c r="C256" i="31"/>
  <c r="C253" i="31"/>
  <c r="C250" i="31"/>
  <c r="C247" i="31"/>
  <c r="C244" i="31"/>
  <c r="C241" i="31"/>
  <c r="C238" i="31"/>
  <c r="C235" i="31"/>
  <c r="C232" i="31"/>
  <c r="C229" i="31"/>
  <c r="C226" i="31"/>
  <c r="C223" i="31"/>
  <c r="C220" i="31"/>
  <c r="C217" i="31"/>
  <c r="C214" i="31"/>
  <c r="C211" i="31"/>
  <c r="C208" i="31"/>
  <c r="C205" i="31"/>
  <c r="C202" i="31"/>
  <c r="C199" i="31"/>
  <c r="C196" i="31"/>
  <c r="C193" i="31"/>
  <c r="C190" i="31"/>
  <c r="C187" i="31"/>
  <c r="C184" i="31"/>
  <c r="C181" i="31"/>
  <c r="C178" i="31"/>
  <c r="C175" i="31"/>
  <c r="C174" i="31"/>
  <c r="C173" i="31"/>
  <c r="C172" i="31"/>
  <c r="C171" i="31"/>
  <c r="C170" i="31"/>
  <c r="C169" i="31"/>
  <c r="C168" i="31"/>
  <c r="C167" i="31"/>
  <c r="C166" i="31"/>
  <c r="C165" i="31"/>
  <c r="C164" i="31"/>
  <c r="C163" i="31"/>
  <c r="C162" i="31"/>
  <c r="C161" i="31"/>
  <c r="C160" i="31"/>
  <c r="C159" i="31"/>
  <c r="C158" i="31"/>
  <c r="C157" i="31"/>
  <c r="C156" i="31"/>
  <c r="C155" i="31"/>
  <c r="C154" i="31"/>
  <c r="C153" i="31"/>
  <c r="C152" i="31"/>
  <c r="C151" i="31"/>
  <c r="C150" i="31"/>
  <c r="C149" i="31"/>
  <c r="C148" i="31"/>
  <c r="C147" i="31"/>
  <c r="C146" i="31"/>
  <c r="C145" i="31"/>
  <c r="C144" i="31"/>
  <c r="C143" i="31"/>
  <c r="C142" i="31"/>
  <c r="C141" i="31"/>
  <c r="C140" i="31"/>
  <c r="C139" i="31"/>
  <c r="C138" i="31"/>
  <c r="C137" i="31"/>
  <c r="C136" i="31"/>
  <c r="C135" i="31"/>
  <c r="C134" i="31"/>
  <c r="C133" i="31"/>
  <c r="C132" i="31"/>
  <c r="C131" i="31"/>
  <c r="C130" i="31"/>
  <c r="C129" i="31"/>
  <c r="C128" i="31"/>
  <c r="C127" i="31"/>
  <c r="C126" i="31"/>
  <c r="C125" i="31"/>
  <c r="C124" i="31"/>
  <c r="C123" i="31"/>
  <c r="C122" i="31"/>
  <c r="C121" i="31"/>
  <c r="C120" i="31"/>
  <c r="C119" i="31"/>
  <c r="C118" i="31"/>
  <c r="C117" i="31"/>
  <c r="C116" i="31"/>
  <c r="C115" i="31"/>
  <c r="C114" i="31"/>
  <c r="C113" i="31"/>
  <c r="C112" i="31"/>
  <c r="C111" i="31"/>
  <c r="C110" i="31"/>
  <c r="C109" i="31"/>
  <c r="C108" i="31"/>
  <c r="C107" i="31"/>
  <c r="C106" i="31"/>
  <c r="C105" i="31"/>
  <c r="C104" i="31"/>
  <c r="C103" i="31"/>
  <c r="C102" i="31"/>
  <c r="C101" i="31"/>
  <c r="C100" i="31"/>
  <c r="C99" i="31"/>
  <c r="C98" i="31"/>
  <c r="C97" i="31"/>
  <c r="C96" i="31"/>
  <c r="C95" i="31"/>
  <c r="C94" i="31"/>
  <c r="C93" i="31"/>
  <c r="C92" i="31"/>
  <c r="C91" i="31"/>
  <c r="C90" i="31"/>
  <c r="C89" i="31"/>
  <c r="C88" i="31"/>
  <c r="C87" i="31"/>
  <c r="C86" i="31"/>
  <c r="C85" i="31"/>
  <c r="C84" i="31"/>
  <c r="C83" i="31"/>
  <c r="C82" i="31"/>
  <c r="C81" i="31"/>
  <c r="C80" i="31"/>
  <c r="C79" i="31"/>
  <c r="C78" i="31"/>
  <c r="C77" i="31"/>
  <c r="C76" i="31"/>
  <c r="C75" i="31"/>
  <c r="C74" i="31"/>
  <c r="C73" i="31"/>
  <c r="C72" i="31"/>
  <c r="C71" i="31"/>
  <c r="C70" i="31"/>
  <c r="C69" i="31"/>
  <c r="C68" i="31"/>
  <c r="C67" i="31"/>
  <c r="C66" i="31"/>
  <c r="C65" i="31"/>
  <c r="C269" i="31"/>
  <c r="C267" i="31"/>
  <c r="C265" i="31"/>
  <c r="C263" i="31"/>
  <c r="C261" i="31"/>
  <c r="C259" i="31"/>
  <c r="C257" i="31"/>
  <c r="C254" i="31"/>
  <c r="C251" i="31"/>
  <c r="C248" i="31"/>
  <c r="C245" i="31"/>
  <c r="C242" i="31"/>
  <c r="C239" i="31"/>
  <c r="C236" i="31"/>
  <c r="C233" i="31"/>
  <c r="C230" i="31"/>
  <c r="C227" i="31"/>
  <c r="C224" i="31"/>
  <c r="C221" i="31"/>
  <c r="C218" i="31"/>
  <c r="C215" i="31"/>
  <c r="C212" i="31"/>
  <c r="C209" i="31"/>
  <c r="C206" i="31"/>
  <c r="C203" i="31"/>
  <c r="C200" i="31"/>
  <c r="C197" i="31"/>
  <c r="C194" i="31"/>
  <c r="C191" i="31"/>
  <c r="C188" i="31"/>
  <c r="C182" i="31"/>
  <c r="C180" i="31"/>
  <c r="C63" i="31"/>
  <c r="C255" i="31"/>
  <c r="C252" i="31"/>
  <c r="C249" i="31"/>
  <c r="C246" i="31"/>
  <c r="C243" i="31"/>
  <c r="C240" i="31"/>
  <c r="C237" i="31"/>
  <c r="C234" i="31"/>
  <c r="C231" i="31"/>
  <c r="C228" i="31"/>
  <c r="C225" i="31"/>
  <c r="C222" i="31"/>
  <c r="C219" i="31"/>
  <c r="C216" i="31"/>
  <c r="C213" i="31"/>
  <c r="C210" i="31"/>
  <c r="C207" i="31"/>
  <c r="C204" i="31"/>
  <c r="C201" i="31"/>
  <c r="C198" i="31"/>
  <c r="C195" i="31"/>
  <c r="C192" i="31"/>
  <c r="C189" i="31"/>
  <c r="C64" i="31"/>
  <c r="C186" i="31"/>
  <c r="C179" i="31"/>
  <c r="C177" i="31"/>
  <c r="E60" i="31"/>
  <c r="C60" i="31"/>
  <c r="C185" i="31"/>
  <c r="C183" i="31"/>
  <c r="C176" i="31"/>
  <c r="C62" i="31"/>
  <c r="C61" i="31"/>
  <c r="G443" i="30"/>
  <c r="G444" i="30" s="1"/>
  <c r="G445" i="30" s="1"/>
  <c r="G446" i="30" s="1"/>
  <c r="G447" i="30" s="1"/>
  <c r="G448" i="30" s="1"/>
  <c r="G449" i="30" s="1"/>
  <c r="G450" i="30" s="1"/>
  <c r="G451" i="30" s="1"/>
  <c r="G452" i="30" s="1"/>
  <c r="G453" i="30" s="1"/>
  <c r="G454" i="30" s="1"/>
  <c r="G455" i="30" s="1"/>
  <c r="G456" i="30" s="1"/>
  <c r="G457" i="30" s="1"/>
  <c r="G458" i="30" s="1"/>
  <c r="G459" i="30" s="1"/>
  <c r="G460" i="30" s="1"/>
  <c r="G461" i="30" s="1"/>
  <c r="G462" i="30" s="1"/>
  <c r="G463" i="30" s="1"/>
  <c r="G464" i="30" s="1"/>
  <c r="G465" i="30" s="1"/>
  <c r="G466" i="30" s="1"/>
  <c r="G467" i="30" s="1"/>
  <c r="G468" i="30" s="1"/>
  <c r="G469" i="30" s="1"/>
  <c r="G470" i="30" s="1"/>
  <c r="G471" i="30" s="1"/>
  <c r="G472" i="30" s="1"/>
  <c r="G473" i="30" s="1"/>
  <c r="G474" i="30" s="1"/>
  <c r="G475" i="30" s="1"/>
  <c r="G476" i="30" s="1"/>
  <c r="G477" i="30" s="1"/>
  <c r="G478" i="30" s="1"/>
  <c r="G479" i="30" s="1"/>
  <c r="G480" i="30" s="1"/>
  <c r="G481" i="30" s="1"/>
  <c r="G482" i="30" s="1"/>
  <c r="G483" i="30" s="1"/>
  <c r="G484" i="30" s="1"/>
  <c r="G485" i="30" s="1"/>
  <c r="G486" i="30" s="1"/>
  <c r="G487" i="30" s="1"/>
  <c r="G488" i="30" s="1"/>
  <c r="G489" i="30" s="1"/>
  <c r="G490" i="30" s="1"/>
  <c r="G491" i="30" s="1"/>
  <c r="G492" i="30" s="1"/>
  <c r="G493" i="30" s="1"/>
  <c r="G494" i="30" s="1"/>
  <c r="G495" i="30" s="1"/>
  <c r="G496" i="30" s="1"/>
  <c r="G497" i="30" s="1"/>
  <c r="G498" i="30" s="1"/>
  <c r="G499" i="30" s="1"/>
  <c r="G500" i="30" s="1"/>
  <c r="G501" i="30" s="1"/>
  <c r="G502" i="30" s="1"/>
  <c r="G503" i="30" s="1"/>
  <c r="G504" i="30" s="1"/>
  <c r="G505" i="30" s="1"/>
  <c r="G506" i="30" s="1"/>
  <c r="G507" i="30" s="1"/>
  <c r="G508" i="30" s="1"/>
  <c r="G509" i="30" s="1"/>
  <c r="G510" i="30" s="1"/>
  <c r="G511" i="30" s="1"/>
  <c r="G512" i="30" s="1"/>
  <c r="G513" i="30" s="1"/>
  <c r="G514" i="30" s="1"/>
  <c r="G515" i="30" s="1"/>
  <c r="G516" i="30" s="1"/>
  <c r="G517" i="30" s="1"/>
  <c r="G518" i="30" s="1"/>
  <c r="G519" i="30" s="1"/>
  <c r="G520" i="30" s="1"/>
  <c r="G521" i="30" s="1"/>
  <c r="G522" i="30" s="1"/>
  <c r="G523" i="30" s="1"/>
  <c r="G524" i="30" s="1"/>
  <c r="G525" i="30" s="1"/>
  <c r="G526" i="30" s="1"/>
  <c r="G527" i="30" s="1"/>
  <c r="G528" i="30" s="1"/>
  <c r="G529" i="30" s="1"/>
  <c r="G530" i="30" s="1"/>
  <c r="G531" i="30" s="1"/>
  <c r="G532" i="30" s="1"/>
  <c r="G533" i="30" s="1"/>
  <c r="G534" i="30" s="1"/>
  <c r="G535" i="30" s="1"/>
  <c r="G536" i="30" s="1"/>
  <c r="G537" i="30" s="1"/>
  <c r="G538" i="30" s="1"/>
  <c r="G539" i="30" s="1"/>
  <c r="G540" i="30" s="1"/>
  <c r="G541" i="30" s="1"/>
  <c r="G542" i="30" s="1"/>
  <c r="G543" i="30" s="1"/>
  <c r="G544" i="30" s="1"/>
  <c r="G545" i="30" s="1"/>
  <c r="G546" i="30" s="1"/>
  <c r="G547" i="30" s="1"/>
  <c r="G548" i="30" s="1"/>
  <c r="G549" i="30" s="1"/>
  <c r="G550" i="30" s="1"/>
  <c r="G551" i="30" s="1"/>
  <c r="G552" i="30" s="1"/>
  <c r="G553" i="30" s="1"/>
  <c r="G554" i="30" s="1"/>
  <c r="G555" i="30" s="1"/>
  <c r="G556" i="30" s="1"/>
  <c r="G557" i="30" s="1"/>
  <c r="G558" i="30" s="1"/>
  <c r="G559" i="30" s="1"/>
  <c r="G560" i="30" s="1"/>
  <c r="G561" i="30" s="1"/>
  <c r="G562" i="30" s="1"/>
  <c r="G563" i="30" s="1"/>
  <c r="G564" i="30" s="1"/>
  <c r="G565" i="30" s="1"/>
  <c r="G566" i="30" s="1"/>
  <c r="G567" i="30" s="1"/>
  <c r="G568" i="30" s="1"/>
  <c r="G569" i="30" s="1"/>
  <c r="G570" i="30" s="1"/>
  <c r="G571" i="30" s="1"/>
  <c r="G572" i="30" s="1"/>
  <c r="G573" i="30" s="1"/>
  <c r="G574" i="30" s="1"/>
  <c r="G575" i="30" s="1"/>
  <c r="G576" i="30" s="1"/>
  <c r="G577" i="30" s="1"/>
  <c r="G578" i="30" s="1"/>
  <c r="G579" i="30" s="1"/>
  <c r="G580" i="30" s="1"/>
  <c r="G581" i="30" s="1"/>
  <c r="G582" i="30" s="1"/>
  <c r="G583" i="30" s="1"/>
  <c r="G584" i="30" s="1"/>
  <c r="G585" i="30" s="1"/>
  <c r="G586" i="30" s="1"/>
  <c r="G587" i="30" s="1"/>
  <c r="G588" i="30" s="1"/>
  <c r="G589" i="30" s="1"/>
  <c r="G590" i="30" s="1"/>
  <c r="G591" i="30" s="1"/>
  <c r="G592" i="30" s="1"/>
  <c r="G593" i="30" s="1"/>
  <c r="G594" i="30" s="1"/>
  <c r="G595" i="30" s="1"/>
  <c r="G596" i="30" s="1"/>
  <c r="G597" i="30" s="1"/>
  <c r="G598" i="30" s="1"/>
  <c r="G599" i="30" s="1"/>
  <c r="G600" i="30" s="1"/>
  <c r="G601" i="30" s="1"/>
  <c r="G602" i="30" s="1"/>
  <c r="G603" i="30" s="1"/>
  <c r="G604" i="30" s="1"/>
  <c r="G605" i="30" s="1"/>
  <c r="G606" i="30" s="1"/>
  <c r="G607" i="30" s="1"/>
  <c r="G608" i="30" s="1"/>
  <c r="G609" i="30" s="1"/>
  <c r="G610" i="30" s="1"/>
  <c r="G611" i="30" s="1"/>
  <c r="G612" i="30" s="1"/>
  <c r="G613" i="30" s="1"/>
  <c r="G614" i="30" s="1"/>
  <c r="G615" i="30" s="1"/>
  <c r="G616" i="30" s="1"/>
  <c r="G617" i="30" s="1"/>
  <c r="G618" i="30" s="1"/>
  <c r="G619" i="30" s="1"/>
  <c r="G620" i="30" s="1"/>
  <c r="G621" i="30" s="1"/>
  <c r="G622" i="30" s="1"/>
  <c r="G623" i="30" s="1"/>
  <c r="G624" i="30" s="1"/>
  <c r="G625" i="30" s="1"/>
  <c r="G626" i="30" s="1"/>
  <c r="G627" i="30" s="1"/>
  <c r="G628" i="30" s="1"/>
  <c r="G629" i="30" s="1"/>
  <c r="G630" i="30" s="1"/>
  <c r="G631" i="30" s="1"/>
  <c r="G632" i="30" s="1"/>
  <c r="G633" i="30" s="1"/>
  <c r="G634" i="30" s="1"/>
  <c r="G635" i="30" s="1"/>
  <c r="G636" i="30" s="1"/>
  <c r="G637" i="30" s="1"/>
  <c r="G638" i="30" s="1"/>
  <c r="G639" i="30" s="1"/>
  <c r="G640" i="30" s="1"/>
  <c r="G641" i="30" s="1"/>
  <c r="G642" i="30" s="1"/>
  <c r="G643" i="30" s="1"/>
  <c r="G644" i="30" s="1"/>
  <c r="G645" i="30" s="1"/>
  <c r="G646" i="30" s="1"/>
  <c r="G647" i="30" s="1"/>
  <c r="G648" i="30" s="1"/>
  <c r="G649" i="30" s="1"/>
  <c r="G650" i="30" s="1"/>
  <c r="G651" i="30" s="1"/>
  <c r="G652" i="30" s="1"/>
  <c r="G653" i="30" s="1"/>
  <c r="G654" i="30" s="1"/>
  <c r="G655" i="30" s="1"/>
  <c r="G656" i="30" s="1"/>
  <c r="G657" i="30" s="1"/>
  <c r="G658" i="30" s="1"/>
  <c r="G659" i="30" s="1"/>
  <c r="G660" i="30" s="1"/>
  <c r="G661" i="30" s="1"/>
  <c r="G662" i="30" s="1"/>
  <c r="G663" i="30" s="1"/>
  <c r="G664" i="30" s="1"/>
  <c r="G665" i="30" s="1"/>
  <c r="G666" i="30" s="1"/>
  <c r="G667" i="30" s="1"/>
  <c r="G668" i="30" s="1"/>
  <c r="G669" i="30" s="1"/>
  <c r="G670" i="30" s="1"/>
  <c r="G671" i="30" s="1"/>
  <c r="G672" i="30" s="1"/>
  <c r="G673" i="30" s="1"/>
  <c r="G674" i="30" s="1"/>
  <c r="G675" i="30" s="1"/>
  <c r="G676" i="30" s="1"/>
  <c r="G677" i="30" s="1"/>
  <c r="G678" i="30" s="1"/>
  <c r="G679" i="30" s="1"/>
  <c r="G680" i="30" s="1"/>
  <c r="G681" i="30" s="1"/>
  <c r="G682" i="30" s="1"/>
  <c r="G683" i="30" s="1"/>
  <c r="G684" i="30" s="1"/>
  <c r="G685" i="30" s="1"/>
  <c r="G686" i="30" s="1"/>
  <c r="G687" i="30" s="1"/>
  <c r="G688" i="30" s="1"/>
  <c r="G689" i="30" s="1"/>
  <c r="G690" i="30" s="1"/>
  <c r="G691" i="30" s="1"/>
  <c r="G692" i="30" s="1"/>
  <c r="G693" i="30" s="1"/>
  <c r="G694" i="30" s="1"/>
  <c r="G695" i="30" s="1"/>
  <c r="G696" i="30" s="1"/>
  <c r="G697" i="30" s="1"/>
  <c r="G698" i="30" s="1"/>
  <c r="G699" i="30" s="1"/>
  <c r="G700" i="30" s="1"/>
  <c r="G701" i="30" s="1"/>
  <c r="G702" i="30" s="1"/>
  <c r="G703" i="30" s="1"/>
  <c r="G704" i="30" s="1"/>
  <c r="G705" i="30" s="1"/>
  <c r="G706" i="30" s="1"/>
  <c r="G707" i="30" s="1"/>
  <c r="G708" i="30" s="1"/>
  <c r="G709" i="30" s="1"/>
  <c r="G710" i="30" s="1"/>
  <c r="G711" i="30" s="1"/>
  <c r="G712" i="30" s="1"/>
  <c r="G713" i="30" s="1"/>
  <c r="G714" i="30" s="1"/>
  <c r="G715" i="30" s="1"/>
  <c r="G716" i="30" s="1"/>
  <c r="G717" i="30" s="1"/>
  <c r="G718" i="30" s="1"/>
  <c r="G719" i="30" s="1"/>
  <c r="G720" i="30" s="1"/>
  <c r="G721" i="30" s="1"/>
  <c r="G722" i="30" s="1"/>
  <c r="G723" i="30" s="1"/>
  <c r="G724" i="30" s="1"/>
  <c r="G725" i="30" s="1"/>
  <c r="G726" i="30" s="1"/>
  <c r="G727" i="30" s="1"/>
  <c r="G728" i="30" s="1"/>
  <c r="G729" i="30" s="1"/>
  <c r="G730" i="30" s="1"/>
  <c r="G731" i="30" s="1"/>
  <c r="G732" i="30" s="1"/>
  <c r="G733" i="30" s="1"/>
  <c r="G734" i="30" s="1"/>
  <c r="G735" i="30" s="1"/>
  <c r="G736" i="30" s="1"/>
  <c r="G737" i="30" s="1"/>
  <c r="G738" i="30" s="1"/>
  <c r="G739" i="30" s="1"/>
  <c r="G740" i="30" s="1"/>
  <c r="G741" i="30" s="1"/>
  <c r="G742" i="30" s="1"/>
  <c r="G743" i="30" s="1"/>
  <c r="G744" i="30" s="1"/>
  <c r="G745" i="30" s="1"/>
  <c r="G746" i="30" s="1"/>
  <c r="G747" i="30" s="1"/>
  <c r="G748" i="30" s="1"/>
  <c r="G749" i="30" s="1"/>
  <c r="G750" i="30" s="1"/>
  <c r="G751" i="30" s="1"/>
  <c r="G752" i="30" s="1"/>
  <c r="G753" i="30" s="1"/>
  <c r="G754" i="30" s="1"/>
  <c r="G755" i="30" s="1"/>
  <c r="G756" i="30" s="1"/>
  <c r="G757" i="30" s="1"/>
  <c r="G758" i="30" s="1"/>
  <c r="G759" i="30" s="1"/>
  <c r="G760" i="30" s="1"/>
  <c r="G761" i="30" s="1"/>
  <c r="G762" i="30" s="1"/>
  <c r="G763" i="30" s="1"/>
  <c r="G764" i="30" s="1"/>
  <c r="G765" i="30" s="1"/>
  <c r="G766" i="30" s="1"/>
  <c r="G767" i="30" s="1"/>
  <c r="G768" i="30" s="1"/>
  <c r="G769" i="30" s="1"/>
  <c r="G770" i="30" s="1"/>
  <c r="G771" i="30" s="1"/>
  <c r="G772" i="30" s="1"/>
  <c r="G773" i="30" s="1"/>
  <c r="G774" i="30" s="1"/>
  <c r="G775" i="30" s="1"/>
  <c r="G776" i="30" s="1"/>
  <c r="G777" i="30" s="1"/>
  <c r="G778" i="30" s="1"/>
  <c r="G779" i="30" s="1"/>
  <c r="G780" i="30" s="1"/>
  <c r="G781" i="30" s="1"/>
  <c r="G782" i="30" s="1"/>
  <c r="G783" i="30" s="1"/>
  <c r="G784" i="30" s="1"/>
  <c r="G785" i="30" s="1"/>
  <c r="G786" i="30" s="1"/>
  <c r="G787" i="30" s="1"/>
  <c r="G788" i="30" s="1"/>
  <c r="G789" i="30" s="1"/>
  <c r="G790" i="30" s="1"/>
  <c r="G791" i="30" s="1"/>
  <c r="G792" i="30" s="1"/>
  <c r="G793" i="30" s="1"/>
  <c r="G794" i="30" s="1"/>
  <c r="G795" i="30" s="1"/>
  <c r="G796" i="30" s="1"/>
  <c r="G797" i="30" s="1"/>
  <c r="G798" i="30" s="1"/>
  <c r="G799" i="30" s="1"/>
  <c r="G800" i="30" s="1"/>
  <c r="G801" i="30" s="1"/>
  <c r="G802" i="30" s="1"/>
  <c r="E39" i="30"/>
  <c r="F39" i="30" s="1"/>
  <c r="H442" i="30"/>
  <c r="H443" i="30" s="1"/>
  <c r="H444" i="30" s="1"/>
  <c r="H445" i="30" s="1"/>
  <c r="H446" i="30" s="1"/>
  <c r="H447" i="30" s="1"/>
  <c r="H448" i="30" s="1"/>
  <c r="H449" i="30" s="1"/>
  <c r="H450" i="30" s="1"/>
  <c r="H451" i="30" s="1"/>
  <c r="H452" i="30" s="1"/>
  <c r="H453" i="30" s="1"/>
  <c r="H454" i="30" s="1"/>
  <c r="H455" i="30" s="1"/>
  <c r="H456" i="30" s="1"/>
  <c r="H457" i="30" s="1"/>
  <c r="H458" i="30" s="1"/>
  <c r="H459" i="30" s="1"/>
  <c r="H460" i="30" s="1"/>
  <c r="H461" i="30" s="1"/>
  <c r="H462" i="30" s="1"/>
  <c r="H463" i="30" s="1"/>
  <c r="H464" i="30" s="1"/>
  <c r="H465" i="30" s="1"/>
  <c r="H466" i="30" s="1"/>
  <c r="H467" i="30" s="1"/>
  <c r="H468" i="30" s="1"/>
  <c r="H469" i="30" s="1"/>
  <c r="H470" i="30" s="1"/>
  <c r="H471" i="30" s="1"/>
  <c r="H472" i="30" s="1"/>
  <c r="H473" i="30" s="1"/>
  <c r="H474" i="30" s="1"/>
  <c r="H475" i="30" s="1"/>
  <c r="H476" i="30" s="1"/>
  <c r="H477" i="30" s="1"/>
  <c r="H478" i="30" s="1"/>
  <c r="H479" i="30" s="1"/>
  <c r="H480" i="30" s="1"/>
  <c r="H481" i="30" s="1"/>
  <c r="H482" i="30" s="1"/>
  <c r="H483" i="30" s="1"/>
  <c r="H484" i="30" s="1"/>
  <c r="H485" i="30" s="1"/>
  <c r="H486" i="30" s="1"/>
  <c r="H487" i="30" s="1"/>
  <c r="H488" i="30" s="1"/>
  <c r="H489" i="30" s="1"/>
  <c r="H490" i="30" s="1"/>
  <c r="H491" i="30" s="1"/>
  <c r="H492" i="30" s="1"/>
  <c r="H493" i="30" s="1"/>
  <c r="H494" i="30" s="1"/>
  <c r="H495" i="30" s="1"/>
  <c r="H496" i="30" s="1"/>
  <c r="H497" i="30" s="1"/>
  <c r="H498" i="30" s="1"/>
  <c r="H499" i="30" s="1"/>
  <c r="H500" i="30" s="1"/>
  <c r="H501" i="30" s="1"/>
  <c r="H502" i="30" s="1"/>
  <c r="H503" i="30" s="1"/>
  <c r="H504" i="30" s="1"/>
  <c r="H505" i="30" s="1"/>
  <c r="H506" i="30" s="1"/>
  <c r="H507" i="30" s="1"/>
  <c r="H508" i="30" s="1"/>
  <c r="H509" i="30" s="1"/>
  <c r="H510" i="30" s="1"/>
  <c r="H511" i="30" s="1"/>
  <c r="H512" i="30" s="1"/>
  <c r="H513" i="30" s="1"/>
  <c r="H514" i="30" s="1"/>
  <c r="H515" i="30" s="1"/>
  <c r="H516" i="30" s="1"/>
  <c r="H517" i="30" s="1"/>
  <c r="H518" i="30" s="1"/>
  <c r="H519" i="30" s="1"/>
  <c r="H520" i="30" s="1"/>
  <c r="H521" i="30" s="1"/>
  <c r="H522" i="30" s="1"/>
  <c r="H523" i="30" s="1"/>
  <c r="H524" i="30" s="1"/>
  <c r="H525" i="30" s="1"/>
  <c r="H526" i="30" s="1"/>
  <c r="H527" i="30" s="1"/>
  <c r="H528" i="30" s="1"/>
  <c r="H529" i="30" s="1"/>
  <c r="H530" i="30" s="1"/>
  <c r="H531" i="30" s="1"/>
  <c r="H532" i="30" s="1"/>
  <c r="H533" i="30" s="1"/>
  <c r="H534" i="30" s="1"/>
  <c r="H535" i="30" s="1"/>
  <c r="H536" i="30" s="1"/>
  <c r="H537" i="30" s="1"/>
  <c r="H538" i="30" s="1"/>
  <c r="H539" i="30" s="1"/>
  <c r="H540" i="30" s="1"/>
  <c r="H541" i="30" s="1"/>
  <c r="H542" i="30" s="1"/>
  <c r="H543" i="30" s="1"/>
  <c r="H544" i="30" s="1"/>
  <c r="H545" i="30" s="1"/>
  <c r="H546" i="30" s="1"/>
  <c r="H547" i="30" s="1"/>
  <c r="H548" i="30" s="1"/>
  <c r="H549" i="30" s="1"/>
  <c r="H550" i="30" s="1"/>
  <c r="H551" i="30" s="1"/>
  <c r="H552" i="30" s="1"/>
  <c r="H553" i="30" s="1"/>
  <c r="H554" i="30" s="1"/>
  <c r="H555" i="30" s="1"/>
  <c r="H556" i="30" s="1"/>
  <c r="H557" i="30" s="1"/>
  <c r="H558" i="30" s="1"/>
  <c r="H559" i="30" s="1"/>
  <c r="H560" i="30" s="1"/>
  <c r="H561" i="30" s="1"/>
  <c r="H562" i="30" s="1"/>
  <c r="H563" i="30" s="1"/>
  <c r="H564" i="30" s="1"/>
  <c r="H565" i="30" s="1"/>
  <c r="H566" i="30" s="1"/>
  <c r="H567" i="30" s="1"/>
  <c r="H568" i="30" s="1"/>
  <c r="H569" i="30" s="1"/>
  <c r="H570" i="30" s="1"/>
  <c r="H571" i="30" s="1"/>
  <c r="H572" i="30" s="1"/>
  <c r="H573" i="30" s="1"/>
  <c r="H574" i="30" s="1"/>
  <c r="H575" i="30" s="1"/>
  <c r="H576" i="30" s="1"/>
  <c r="H577" i="30" s="1"/>
  <c r="H578" i="30" s="1"/>
  <c r="H579" i="30" s="1"/>
  <c r="H580" i="30" s="1"/>
  <c r="H581" i="30" s="1"/>
  <c r="H582" i="30" s="1"/>
  <c r="H583" i="30" s="1"/>
  <c r="H584" i="30" s="1"/>
  <c r="H585" i="30" s="1"/>
  <c r="H586" i="30" s="1"/>
  <c r="H587" i="30" s="1"/>
  <c r="H588" i="30" s="1"/>
  <c r="H589" i="30" s="1"/>
  <c r="H590" i="30" s="1"/>
  <c r="H591" i="30" s="1"/>
  <c r="H592" i="30" s="1"/>
  <c r="H593" i="30" s="1"/>
  <c r="H594" i="30" s="1"/>
  <c r="H595" i="30" s="1"/>
  <c r="H596" i="30" s="1"/>
  <c r="H597" i="30" s="1"/>
  <c r="H598" i="30" s="1"/>
  <c r="H599" i="30" s="1"/>
  <c r="H600" i="30" s="1"/>
  <c r="H601" i="30" s="1"/>
  <c r="H602" i="30" s="1"/>
  <c r="H603" i="30" s="1"/>
  <c r="H604" i="30" s="1"/>
  <c r="H605" i="30" s="1"/>
  <c r="H606" i="30" s="1"/>
  <c r="H607" i="30" s="1"/>
  <c r="H608" i="30" s="1"/>
  <c r="H609" i="30" s="1"/>
  <c r="H610" i="30" s="1"/>
  <c r="H611" i="30" s="1"/>
  <c r="H612" i="30" s="1"/>
  <c r="H613" i="30" s="1"/>
  <c r="H614" i="30" s="1"/>
  <c r="H615" i="30" s="1"/>
  <c r="H616" i="30" s="1"/>
  <c r="H617" i="30" s="1"/>
  <c r="H618" i="30" s="1"/>
  <c r="H619" i="30" s="1"/>
  <c r="H620" i="30" s="1"/>
  <c r="H621" i="30" s="1"/>
  <c r="H622" i="30" s="1"/>
  <c r="H623" i="30" s="1"/>
  <c r="H624" i="30" s="1"/>
  <c r="H625" i="30" s="1"/>
  <c r="H626" i="30" s="1"/>
  <c r="H627" i="30" s="1"/>
  <c r="H628" i="30" s="1"/>
  <c r="H629" i="30" s="1"/>
  <c r="H630" i="30" s="1"/>
  <c r="H631" i="30" s="1"/>
  <c r="H632" i="30" s="1"/>
  <c r="H633" i="30" s="1"/>
  <c r="H634" i="30" s="1"/>
  <c r="H635" i="30" s="1"/>
  <c r="H636" i="30" s="1"/>
  <c r="H637" i="30" s="1"/>
  <c r="H638" i="30" s="1"/>
  <c r="H639" i="30" s="1"/>
  <c r="H640" i="30" s="1"/>
  <c r="H641" i="30" s="1"/>
  <c r="H642" i="30" s="1"/>
  <c r="H643" i="30" s="1"/>
  <c r="H644" i="30" s="1"/>
  <c r="H645" i="30" s="1"/>
  <c r="H646" i="30" s="1"/>
  <c r="H647" i="30" s="1"/>
  <c r="H648" i="30" s="1"/>
  <c r="H649" i="30" s="1"/>
  <c r="H650" i="30" s="1"/>
  <c r="H651" i="30" s="1"/>
  <c r="H652" i="30" s="1"/>
  <c r="H653" i="30" s="1"/>
  <c r="H654" i="30" s="1"/>
  <c r="H655" i="30" s="1"/>
  <c r="H656" i="30" s="1"/>
  <c r="H657" i="30" s="1"/>
  <c r="H658" i="30" s="1"/>
  <c r="H659" i="30" s="1"/>
  <c r="H660" i="30" s="1"/>
  <c r="H661" i="30" s="1"/>
  <c r="H662" i="30" s="1"/>
  <c r="H663" i="30" s="1"/>
  <c r="H664" i="30" s="1"/>
  <c r="H665" i="30" s="1"/>
  <c r="H666" i="30" s="1"/>
  <c r="H667" i="30" s="1"/>
  <c r="H668" i="30" s="1"/>
  <c r="H669" i="30" s="1"/>
  <c r="H670" i="30" s="1"/>
  <c r="H671" i="30" s="1"/>
  <c r="H672" i="30" s="1"/>
  <c r="H673" i="30" s="1"/>
  <c r="H674" i="30" s="1"/>
  <c r="H675" i="30" s="1"/>
  <c r="H676" i="30" s="1"/>
  <c r="H677" i="30" s="1"/>
  <c r="H678" i="30" s="1"/>
  <c r="H679" i="30" s="1"/>
  <c r="H680" i="30" s="1"/>
  <c r="H681" i="30" s="1"/>
  <c r="H682" i="30" s="1"/>
  <c r="H683" i="30" s="1"/>
  <c r="H684" i="30" s="1"/>
  <c r="H685" i="30" s="1"/>
  <c r="H686" i="30" s="1"/>
  <c r="H687" i="30" s="1"/>
  <c r="H688" i="30" s="1"/>
  <c r="H689" i="30" s="1"/>
  <c r="H690" i="30" s="1"/>
  <c r="H691" i="30" s="1"/>
  <c r="H692" i="30" s="1"/>
  <c r="H693" i="30" s="1"/>
  <c r="H694" i="30" s="1"/>
  <c r="H695" i="30" s="1"/>
  <c r="H696" i="30" s="1"/>
  <c r="H697" i="30" s="1"/>
  <c r="H698" i="30" s="1"/>
  <c r="H699" i="30" s="1"/>
  <c r="H700" i="30" s="1"/>
  <c r="H701" i="30" s="1"/>
  <c r="H702" i="30" s="1"/>
  <c r="H703" i="30" s="1"/>
  <c r="H704" i="30" s="1"/>
  <c r="H705" i="30" s="1"/>
  <c r="H706" i="30" s="1"/>
  <c r="H707" i="30" s="1"/>
  <c r="H708" i="30" s="1"/>
  <c r="H709" i="30" s="1"/>
  <c r="H710" i="30" s="1"/>
  <c r="H711" i="30" s="1"/>
  <c r="H712" i="30" s="1"/>
  <c r="H713" i="30" s="1"/>
  <c r="H714" i="30" s="1"/>
  <c r="H715" i="30" s="1"/>
  <c r="H716" i="30" s="1"/>
  <c r="H717" i="30" s="1"/>
  <c r="H718" i="30" s="1"/>
  <c r="H719" i="30" s="1"/>
  <c r="H720" i="30" s="1"/>
  <c r="H721" i="30" s="1"/>
  <c r="H722" i="30" s="1"/>
  <c r="H723" i="30" s="1"/>
  <c r="H724" i="30" s="1"/>
  <c r="H725" i="30" s="1"/>
  <c r="H726" i="30" s="1"/>
  <c r="H727" i="30" s="1"/>
  <c r="H728" i="30" s="1"/>
  <c r="H729" i="30" s="1"/>
  <c r="H730" i="30" s="1"/>
  <c r="H731" i="30" s="1"/>
  <c r="H732" i="30" s="1"/>
  <c r="H733" i="30" s="1"/>
  <c r="H734" i="30" s="1"/>
  <c r="H735" i="30" s="1"/>
  <c r="H736" i="30" s="1"/>
  <c r="H737" i="30" s="1"/>
  <c r="H738" i="30" s="1"/>
  <c r="H739" i="30" s="1"/>
  <c r="H740" i="30" s="1"/>
  <c r="H741" i="30" s="1"/>
  <c r="H742" i="30" s="1"/>
  <c r="H743" i="30" s="1"/>
  <c r="H744" i="30" s="1"/>
  <c r="H745" i="30" s="1"/>
  <c r="H746" i="30" s="1"/>
  <c r="H747" i="30" s="1"/>
  <c r="H748" i="30" s="1"/>
  <c r="H749" i="30" s="1"/>
  <c r="H750" i="30" s="1"/>
  <c r="H751" i="30" s="1"/>
  <c r="H752" i="30" s="1"/>
  <c r="H753" i="30" s="1"/>
  <c r="H754" i="30" s="1"/>
  <c r="H755" i="30" s="1"/>
  <c r="H756" i="30" s="1"/>
  <c r="H757" i="30" s="1"/>
  <c r="H758" i="30" s="1"/>
  <c r="H759" i="30" s="1"/>
  <c r="H760" i="30" s="1"/>
  <c r="H761" i="30" s="1"/>
  <c r="H762" i="30" s="1"/>
  <c r="H763" i="30" s="1"/>
  <c r="H764" i="30" s="1"/>
  <c r="H765" i="30" s="1"/>
  <c r="H766" i="30" s="1"/>
  <c r="H767" i="30" s="1"/>
  <c r="H768" i="30" s="1"/>
  <c r="H769" i="30" s="1"/>
  <c r="H770" i="30" s="1"/>
  <c r="H771" i="30" s="1"/>
  <c r="H772" i="30" s="1"/>
  <c r="H773" i="30" s="1"/>
  <c r="H774" i="30" s="1"/>
  <c r="H775" i="30" s="1"/>
  <c r="H776" i="30" s="1"/>
  <c r="H777" i="30" s="1"/>
  <c r="H778" i="30" s="1"/>
  <c r="H779" i="30" s="1"/>
  <c r="H780" i="30" s="1"/>
  <c r="H781" i="30" s="1"/>
  <c r="H782" i="30" s="1"/>
  <c r="H783" i="30" s="1"/>
  <c r="H784" i="30" s="1"/>
  <c r="H785" i="30" s="1"/>
  <c r="H786" i="30" s="1"/>
  <c r="H787" i="30" s="1"/>
  <c r="H788" i="30" s="1"/>
  <c r="H789" i="30" s="1"/>
  <c r="H790" i="30" s="1"/>
  <c r="H791" i="30" s="1"/>
  <c r="H792" i="30" s="1"/>
  <c r="H793" i="30" s="1"/>
  <c r="H794" i="30" s="1"/>
  <c r="H795" i="30" s="1"/>
  <c r="H796" i="30" s="1"/>
  <c r="H797" i="30" s="1"/>
  <c r="H798" i="30" s="1"/>
  <c r="H799" i="30" s="1"/>
  <c r="H800" i="30" s="1"/>
  <c r="H801" i="30" s="1"/>
  <c r="H802" i="30" s="1"/>
  <c r="N39" i="30" s="1"/>
  <c r="E203" i="30"/>
  <c r="E204" i="30" s="1"/>
  <c r="E205" i="30" s="1"/>
  <c r="E206" i="30" s="1"/>
  <c r="E207" i="30" s="1"/>
  <c r="E208" i="30" s="1"/>
  <c r="E209" i="30" s="1"/>
  <c r="E210" i="30" s="1"/>
  <c r="E211" i="30" s="1"/>
  <c r="E212" i="30" s="1"/>
  <c r="E213" i="30" s="1"/>
  <c r="E214" i="30" s="1"/>
  <c r="E215" i="30" s="1"/>
  <c r="E216" i="30" s="1"/>
  <c r="E217" i="30" s="1"/>
  <c r="E218" i="30" s="1"/>
  <c r="E219" i="30" s="1"/>
  <c r="E220" i="30" s="1"/>
  <c r="E221" i="30" s="1"/>
  <c r="E222" i="30" s="1"/>
  <c r="E223" i="30" s="1"/>
  <c r="E224" i="30" s="1"/>
  <c r="E225" i="30" s="1"/>
  <c r="E226" i="30" s="1"/>
  <c r="E227" i="30" s="1"/>
  <c r="E228" i="30" s="1"/>
  <c r="E229" i="30" s="1"/>
  <c r="E230" i="30" s="1"/>
  <c r="E231" i="30" s="1"/>
  <c r="E232" i="30" s="1"/>
  <c r="E233" i="30" s="1"/>
  <c r="E234" i="30" s="1"/>
  <c r="E235" i="30" s="1"/>
  <c r="E236" i="30" s="1"/>
  <c r="E237" i="30" s="1"/>
  <c r="E238" i="30" s="1"/>
  <c r="E239" i="30" s="1"/>
  <c r="E240" i="30" s="1"/>
  <c r="E241" i="30" s="1"/>
  <c r="E242" i="30" s="1"/>
  <c r="E243" i="30" s="1"/>
  <c r="E244" i="30" s="1"/>
  <c r="E245" i="30" s="1"/>
  <c r="E246" i="30" s="1"/>
  <c r="E247" i="30" s="1"/>
  <c r="E248" i="30" s="1"/>
  <c r="E249" i="30" s="1"/>
  <c r="E250" i="30" s="1"/>
  <c r="E251" i="30" s="1"/>
  <c r="E252" i="30" s="1"/>
  <c r="E253" i="30" s="1"/>
  <c r="E254" i="30" s="1"/>
  <c r="E255" i="30" s="1"/>
  <c r="E256" i="30" s="1"/>
  <c r="E257" i="30" s="1"/>
  <c r="E258" i="30" s="1"/>
  <c r="E259" i="30" s="1"/>
  <c r="E260" i="30" s="1"/>
  <c r="E261" i="30" s="1"/>
  <c r="E262" i="30" s="1"/>
  <c r="E263" i="30" s="1"/>
  <c r="E264" i="30" s="1"/>
  <c r="E265" i="30" s="1"/>
  <c r="E266" i="30" s="1"/>
  <c r="E267" i="30" s="1"/>
  <c r="E268" i="30" s="1"/>
  <c r="E269" i="30" s="1"/>
  <c r="E270" i="30" s="1"/>
  <c r="E271" i="30" s="1"/>
  <c r="E272" i="30" s="1"/>
  <c r="E273" i="30" s="1"/>
  <c r="E274" i="30" s="1"/>
  <c r="E275" i="30" s="1"/>
  <c r="E276" i="30" s="1"/>
  <c r="E277" i="30" s="1"/>
  <c r="E278" i="30" s="1"/>
  <c r="E279" i="30" s="1"/>
  <c r="E280" i="30" s="1"/>
  <c r="E281" i="30" s="1"/>
  <c r="E282" i="30" s="1"/>
  <c r="E283" i="30" s="1"/>
  <c r="E284" i="30" s="1"/>
  <c r="E285" i="30" s="1"/>
  <c r="E286" i="30" s="1"/>
  <c r="E287" i="30" s="1"/>
  <c r="E288" i="30" s="1"/>
  <c r="E289" i="30" s="1"/>
  <c r="E290" i="30" s="1"/>
  <c r="E291" i="30" s="1"/>
  <c r="E292" i="30" s="1"/>
  <c r="E293" i="30" s="1"/>
  <c r="E294" i="30" s="1"/>
  <c r="E295" i="30" s="1"/>
  <c r="E296" i="30" s="1"/>
  <c r="E297" i="30" s="1"/>
  <c r="E298" i="30" s="1"/>
  <c r="E299" i="30" s="1"/>
  <c r="E300" i="30" s="1"/>
  <c r="E301" i="30" s="1"/>
  <c r="E302" i="30" s="1"/>
  <c r="E303" i="30" s="1"/>
  <c r="E304" i="30" s="1"/>
  <c r="E305" i="30" s="1"/>
  <c r="E306" i="30" s="1"/>
  <c r="E307" i="30" s="1"/>
  <c r="E308" i="30" s="1"/>
  <c r="E309" i="30" s="1"/>
  <c r="E310" i="30" s="1"/>
  <c r="E311" i="30" s="1"/>
  <c r="E312" i="30" s="1"/>
  <c r="E313" i="30" s="1"/>
  <c r="E314" i="30" s="1"/>
  <c r="E315" i="30" s="1"/>
  <c r="E316" i="30" s="1"/>
  <c r="E317" i="30" s="1"/>
  <c r="E318" i="30" s="1"/>
  <c r="E319" i="30" s="1"/>
  <c r="E320" i="30" s="1"/>
  <c r="E321" i="30" s="1"/>
  <c r="E322" i="30" s="1"/>
  <c r="E323" i="30" s="1"/>
  <c r="E324" i="30" s="1"/>
  <c r="E325" i="30" s="1"/>
  <c r="E326" i="30" s="1"/>
  <c r="E327" i="30" s="1"/>
  <c r="E328" i="30" s="1"/>
  <c r="E329" i="30" s="1"/>
  <c r="E330" i="30" s="1"/>
  <c r="E331" i="30" s="1"/>
  <c r="E332" i="30" s="1"/>
  <c r="E333" i="30" s="1"/>
  <c r="E334" i="30" s="1"/>
  <c r="E335" i="30" s="1"/>
  <c r="E336" i="30" s="1"/>
  <c r="E337" i="30" s="1"/>
  <c r="E338" i="30" s="1"/>
  <c r="E339" i="30" s="1"/>
  <c r="E340" i="30" s="1"/>
  <c r="E341" i="30" s="1"/>
  <c r="E342" i="30" s="1"/>
  <c r="E343" i="30" s="1"/>
  <c r="E344" i="30" s="1"/>
  <c r="E345" i="30" s="1"/>
  <c r="E346" i="30" s="1"/>
  <c r="E347" i="30" s="1"/>
  <c r="E348" i="30" s="1"/>
  <c r="E349" i="30" s="1"/>
  <c r="E350" i="30" s="1"/>
  <c r="E351" i="30" s="1"/>
  <c r="E352" i="30" s="1"/>
  <c r="E353" i="30" s="1"/>
  <c r="E354" i="30" s="1"/>
  <c r="E355" i="30" s="1"/>
  <c r="E356" i="30" s="1"/>
  <c r="E357" i="30" s="1"/>
  <c r="E358" i="30" s="1"/>
  <c r="E359" i="30" s="1"/>
  <c r="E360" i="30" s="1"/>
  <c r="E361" i="30" s="1"/>
  <c r="E362" i="30" s="1"/>
  <c r="E363" i="30" s="1"/>
  <c r="E364" i="30" s="1"/>
  <c r="E365" i="30" s="1"/>
  <c r="E366" i="30" s="1"/>
  <c r="E367" i="30" s="1"/>
  <c r="E368" i="30" s="1"/>
  <c r="E369" i="30" s="1"/>
  <c r="E370" i="30" s="1"/>
  <c r="E371" i="30" s="1"/>
  <c r="E372" i="30" s="1"/>
  <c r="E373" i="30" s="1"/>
  <c r="E374" i="30" s="1"/>
  <c r="E375" i="30" s="1"/>
  <c r="E376" i="30" s="1"/>
  <c r="E377" i="30" s="1"/>
  <c r="E378" i="30" s="1"/>
  <c r="E379" i="30" s="1"/>
  <c r="E380" i="30" s="1"/>
  <c r="E381" i="30" s="1"/>
  <c r="E382" i="30" s="1"/>
  <c r="E383" i="30" s="1"/>
  <c r="E384" i="30" s="1"/>
  <c r="E385" i="30" s="1"/>
  <c r="E386" i="30" s="1"/>
  <c r="E387" i="30" s="1"/>
  <c r="E388" i="30" s="1"/>
  <c r="E389" i="30" s="1"/>
  <c r="E390" i="30" s="1"/>
  <c r="E391" i="30" s="1"/>
  <c r="E392" i="30" s="1"/>
  <c r="E393" i="30" s="1"/>
  <c r="E394" i="30" s="1"/>
  <c r="E395" i="30" s="1"/>
  <c r="E396" i="30" s="1"/>
  <c r="E397" i="30" s="1"/>
  <c r="E398" i="30" s="1"/>
  <c r="E399" i="30" s="1"/>
  <c r="E400" i="30" s="1"/>
  <c r="E401" i="30" s="1"/>
  <c r="E402" i="30" s="1"/>
  <c r="E403" i="30" s="1"/>
  <c r="E404" i="30" s="1"/>
  <c r="E405" i="30" s="1"/>
  <c r="E406" i="30" s="1"/>
  <c r="E407" i="30" s="1"/>
  <c r="E408" i="30" s="1"/>
  <c r="E409" i="30" s="1"/>
  <c r="E410" i="30" s="1"/>
  <c r="E411" i="30" s="1"/>
  <c r="E412" i="30" s="1"/>
  <c r="E413" i="30" s="1"/>
  <c r="E414" i="30" s="1"/>
  <c r="E415" i="30" s="1"/>
  <c r="E416" i="30" s="1"/>
  <c r="E417" i="30" s="1"/>
  <c r="E418" i="30" s="1"/>
  <c r="E419" i="30" s="1"/>
  <c r="E420" i="30" s="1"/>
  <c r="E421" i="30" s="1"/>
  <c r="E422" i="30" s="1"/>
  <c r="E423" i="30" s="1"/>
  <c r="E424" i="30" s="1"/>
  <c r="E425" i="30" s="1"/>
  <c r="E426" i="30" s="1"/>
  <c r="E427" i="30" s="1"/>
  <c r="E428" i="30" s="1"/>
  <c r="E429" i="30" s="1"/>
  <c r="E430" i="30" s="1"/>
  <c r="E431" i="30" s="1"/>
  <c r="E432" i="30" s="1"/>
  <c r="E433" i="30" s="1"/>
  <c r="E434" i="30" s="1"/>
  <c r="E435" i="30" s="1"/>
  <c r="E436" i="30" s="1"/>
  <c r="E437" i="30" s="1"/>
  <c r="E438" i="30" s="1"/>
  <c r="E439" i="30" s="1"/>
  <c r="E440" i="30" s="1"/>
  <c r="E441" i="30" s="1"/>
  <c r="E442" i="30" s="1"/>
  <c r="E443" i="30" s="1"/>
  <c r="E444" i="30" s="1"/>
  <c r="E445" i="30" s="1"/>
  <c r="E446" i="30" s="1"/>
  <c r="E447" i="30" s="1"/>
  <c r="E448" i="30" s="1"/>
  <c r="E449" i="30" s="1"/>
  <c r="E450" i="30" s="1"/>
  <c r="E451" i="30" s="1"/>
  <c r="E452" i="30" s="1"/>
  <c r="E453" i="30" s="1"/>
  <c r="E454" i="30" s="1"/>
  <c r="E455" i="30" s="1"/>
  <c r="E456" i="30" s="1"/>
  <c r="E457" i="30" s="1"/>
  <c r="E458" i="30" s="1"/>
  <c r="E459" i="30" s="1"/>
  <c r="E460" i="30" s="1"/>
  <c r="E461" i="30" s="1"/>
  <c r="E462" i="30" s="1"/>
  <c r="E463" i="30" s="1"/>
  <c r="E464" i="30" s="1"/>
  <c r="E465" i="30" s="1"/>
  <c r="E466" i="30" s="1"/>
  <c r="E467" i="30" s="1"/>
  <c r="E468" i="30" s="1"/>
  <c r="E469" i="30" s="1"/>
  <c r="E470" i="30" s="1"/>
  <c r="E471" i="30" s="1"/>
  <c r="E472" i="30" s="1"/>
  <c r="E473" i="30" s="1"/>
  <c r="E474" i="30" s="1"/>
  <c r="E475" i="30" s="1"/>
  <c r="E476" i="30" s="1"/>
  <c r="E477" i="30" s="1"/>
  <c r="E478" i="30" s="1"/>
  <c r="E479" i="30" s="1"/>
  <c r="E480" i="30" s="1"/>
  <c r="E481" i="30" s="1"/>
  <c r="E482" i="30" s="1"/>
  <c r="E483" i="30" s="1"/>
  <c r="E484" i="30" s="1"/>
  <c r="E485" i="30" s="1"/>
  <c r="E486" i="30" s="1"/>
  <c r="E487" i="30" s="1"/>
  <c r="E488" i="30" s="1"/>
  <c r="E489" i="30" s="1"/>
  <c r="E490" i="30" s="1"/>
  <c r="E491" i="30" s="1"/>
  <c r="E492" i="30" s="1"/>
  <c r="E493" i="30" s="1"/>
  <c r="E494" i="30" s="1"/>
  <c r="E495" i="30" s="1"/>
  <c r="E496" i="30" s="1"/>
  <c r="E497" i="30" s="1"/>
  <c r="E498" i="30" s="1"/>
  <c r="E499" i="30" s="1"/>
  <c r="E500" i="30" s="1"/>
  <c r="E501" i="30" s="1"/>
  <c r="E502" i="30" s="1"/>
  <c r="E503" i="30" s="1"/>
  <c r="E504" i="30" s="1"/>
  <c r="E505" i="30" s="1"/>
  <c r="E506" i="30" s="1"/>
  <c r="E507" i="30" s="1"/>
  <c r="E508" i="30" s="1"/>
  <c r="E509" i="30" s="1"/>
  <c r="E510" i="30" s="1"/>
  <c r="E511" i="30" s="1"/>
  <c r="E512" i="30" s="1"/>
  <c r="E513" i="30" s="1"/>
  <c r="E514" i="30" s="1"/>
  <c r="E515" i="30" s="1"/>
  <c r="E516" i="30" s="1"/>
  <c r="E517" i="30" s="1"/>
  <c r="E518" i="30" s="1"/>
  <c r="E519" i="30" s="1"/>
  <c r="E520" i="30" s="1"/>
  <c r="E521" i="30" s="1"/>
  <c r="E522" i="30" s="1"/>
  <c r="E523" i="30" s="1"/>
  <c r="E524" i="30" s="1"/>
  <c r="E525" i="30" s="1"/>
  <c r="E526" i="30" s="1"/>
  <c r="E527" i="30" s="1"/>
  <c r="E528" i="30" s="1"/>
  <c r="E529" i="30" s="1"/>
  <c r="E530" i="30" s="1"/>
  <c r="E531" i="30" s="1"/>
  <c r="E532" i="30" s="1"/>
  <c r="E533" i="30" s="1"/>
  <c r="E534" i="30" s="1"/>
  <c r="E535" i="30" s="1"/>
  <c r="E536" i="30" s="1"/>
  <c r="E537" i="30" s="1"/>
  <c r="E538" i="30" s="1"/>
  <c r="E539" i="30" s="1"/>
  <c r="E540" i="30" s="1"/>
  <c r="E541" i="30" s="1"/>
  <c r="E542" i="30" s="1"/>
  <c r="E543" i="30" s="1"/>
  <c r="E544" i="30" s="1"/>
  <c r="E545" i="30" s="1"/>
  <c r="E546" i="30" s="1"/>
  <c r="E547" i="30" s="1"/>
  <c r="E548" i="30" s="1"/>
  <c r="E549" i="30" s="1"/>
  <c r="E550" i="30" s="1"/>
  <c r="E551" i="30" s="1"/>
  <c r="E552" i="30" s="1"/>
  <c r="E553" i="30" s="1"/>
  <c r="E554" i="30" s="1"/>
  <c r="E555" i="30" s="1"/>
  <c r="E556" i="30" s="1"/>
  <c r="E557" i="30" s="1"/>
  <c r="E558" i="30" s="1"/>
  <c r="E559" i="30" s="1"/>
  <c r="E560" i="30" s="1"/>
  <c r="E561" i="30" s="1"/>
  <c r="E562" i="30" s="1"/>
  <c r="E563" i="30" s="1"/>
  <c r="E564" i="30" s="1"/>
  <c r="E565" i="30" s="1"/>
  <c r="E566" i="30" s="1"/>
  <c r="E567" i="30" s="1"/>
  <c r="E568" i="30" s="1"/>
  <c r="E569" i="30" s="1"/>
  <c r="E570" i="30" s="1"/>
  <c r="E571" i="30" s="1"/>
  <c r="E572" i="30" s="1"/>
  <c r="E573" i="30" s="1"/>
  <c r="E574" i="30" s="1"/>
  <c r="E575" i="30" s="1"/>
  <c r="E576" i="30" s="1"/>
  <c r="E577" i="30" s="1"/>
  <c r="E578" i="30" s="1"/>
  <c r="E579" i="30" s="1"/>
  <c r="E580" i="30" s="1"/>
  <c r="E581" i="30" s="1"/>
  <c r="E582" i="30" s="1"/>
  <c r="E583" i="30" s="1"/>
  <c r="E584" i="30" s="1"/>
  <c r="E585" i="30" s="1"/>
  <c r="E586" i="30" s="1"/>
  <c r="E587" i="30" s="1"/>
  <c r="E588" i="30" s="1"/>
  <c r="E589" i="30" s="1"/>
  <c r="E590" i="30" s="1"/>
  <c r="E591" i="30" s="1"/>
  <c r="E592" i="30" s="1"/>
  <c r="E593" i="30" s="1"/>
  <c r="E594" i="30" s="1"/>
  <c r="E595" i="30" s="1"/>
  <c r="E596" i="30" s="1"/>
  <c r="E597" i="30" s="1"/>
  <c r="E598" i="30" s="1"/>
  <c r="E599" i="30" s="1"/>
  <c r="E600" i="30" s="1"/>
  <c r="E601" i="30" s="1"/>
  <c r="E602" i="30" s="1"/>
  <c r="E603" i="30" s="1"/>
  <c r="E604" i="30" s="1"/>
  <c r="E605" i="30" s="1"/>
  <c r="E606" i="30" s="1"/>
  <c r="E607" i="30" s="1"/>
  <c r="E608" i="30" s="1"/>
  <c r="E609" i="30" s="1"/>
  <c r="E610" i="30" s="1"/>
  <c r="E611" i="30" s="1"/>
  <c r="E612" i="30" s="1"/>
  <c r="E613" i="30" s="1"/>
  <c r="E614" i="30" s="1"/>
  <c r="E615" i="30" s="1"/>
  <c r="E616" i="30" s="1"/>
  <c r="E617" i="30" s="1"/>
  <c r="E618" i="30" s="1"/>
  <c r="E619" i="30" s="1"/>
  <c r="E620" i="30" s="1"/>
  <c r="E621" i="30" s="1"/>
  <c r="E622" i="30" s="1"/>
  <c r="E623" i="30" s="1"/>
  <c r="E624" i="30" s="1"/>
  <c r="E625" i="30" s="1"/>
  <c r="E626" i="30" s="1"/>
  <c r="E627" i="30" s="1"/>
  <c r="E628" i="30" s="1"/>
  <c r="E629" i="30" s="1"/>
  <c r="E630" i="30" s="1"/>
  <c r="E631" i="30" s="1"/>
  <c r="E632" i="30" s="1"/>
  <c r="E633" i="30" s="1"/>
  <c r="E634" i="30" s="1"/>
  <c r="E635" i="30" s="1"/>
  <c r="E636" i="30" s="1"/>
  <c r="E637" i="30" s="1"/>
  <c r="E638" i="30" s="1"/>
  <c r="E639" i="30" s="1"/>
  <c r="E640" i="30" s="1"/>
  <c r="E641" i="30" s="1"/>
  <c r="E642" i="30" s="1"/>
  <c r="E643" i="30" s="1"/>
  <c r="E644" i="30" s="1"/>
  <c r="E645" i="30" s="1"/>
  <c r="E646" i="30" s="1"/>
  <c r="E647" i="30" s="1"/>
  <c r="E648" i="30" s="1"/>
  <c r="E649" i="30" s="1"/>
  <c r="E650" i="30" s="1"/>
  <c r="E651" i="30" s="1"/>
  <c r="E652" i="30" s="1"/>
  <c r="E653" i="30" s="1"/>
  <c r="E654" i="30" s="1"/>
  <c r="E655" i="30" s="1"/>
  <c r="E656" i="30" s="1"/>
  <c r="E657" i="30" s="1"/>
  <c r="E658" i="30" s="1"/>
  <c r="E659" i="30" s="1"/>
  <c r="E660" i="30" s="1"/>
  <c r="E661" i="30" s="1"/>
  <c r="E662" i="30" s="1"/>
  <c r="E663" i="30" s="1"/>
  <c r="E664" i="30" s="1"/>
  <c r="E665" i="30" s="1"/>
  <c r="E666" i="30" s="1"/>
  <c r="E667" i="30" s="1"/>
  <c r="E668" i="30" s="1"/>
  <c r="E669" i="30" s="1"/>
  <c r="E670" i="30" s="1"/>
  <c r="E671" i="30" s="1"/>
  <c r="E672" i="30" s="1"/>
  <c r="E673" i="30" s="1"/>
  <c r="E674" i="30" s="1"/>
  <c r="E675" i="30" s="1"/>
  <c r="E676" i="30" s="1"/>
  <c r="E677" i="30" s="1"/>
  <c r="E678" i="30" s="1"/>
  <c r="E679" i="30" s="1"/>
  <c r="E680" i="30" s="1"/>
  <c r="E681" i="30" s="1"/>
  <c r="E682" i="30" s="1"/>
  <c r="E683" i="30" s="1"/>
  <c r="E684" i="30" s="1"/>
  <c r="E685" i="30" s="1"/>
  <c r="E686" i="30" s="1"/>
  <c r="E687" i="30" s="1"/>
  <c r="E688" i="30" s="1"/>
  <c r="E689" i="30" s="1"/>
  <c r="E690" i="30" s="1"/>
  <c r="E691" i="30" s="1"/>
  <c r="E692" i="30" s="1"/>
  <c r="E693" i="30" s="1"/>
  <c r="E694" i="30" s="1"/>
  <c r="E695" i="30" s="1"/>
  <c r="E696" i="30" s="1"/>
  <c r="E697" i="30" s="1"/>
  <c r="E698" i="30" s="1"/>
  <c r="E699" i="30" s="1"/>
  <c r="E700" i="30" s="1"/>
  <c r="E701" i="30" s="1"/>
  <c r="E702" i="30" s="1"/>
  <c r="E703" i="30" s="1"/>
  <c r="E704" i="30" s="1"/>
  <c r="E705" i="30" s="1"/>
  <c r="E706" i="30" s="1"/>
  <c r="E707" i="30" s="1"/>
  <c r="E708" i="30" s="1"/>
  <c r="E709" i="30" s="1"/>
  <c r="E710" i="30" s="1"/>
  <c r="E711" i="30" s="1"/>
  <c r="E712" i="30" s="1"/>
  <c r="E713" i="30" s="1"/>
  <c r="E714" i="30" s="1"/>
  <c r="E715" i="30" s="1"/>
  <c r="E716" i="30" s="1"/>
  <c r="E717" i="30" s="1"/>
  <c r="E718" i="30" s="1"/>
  <c r="E719" i="30" s="1"/>
  <c r="E720" i="30" s="1"/>
  <c r="E721" i="30" s="1"/>
  <c r="E722" i="30" s="1"/>
  <c r="E723" i="30" s="1"/>
  <c r="E724" i="30" s="1"/>
  <c r="E725" i="30" s="1"/>
  <c r="E726" i="30" s="1"/>
  <c r="E727" i="30" s="1"/>
  <c r="E728" i="30" s="1"/>
  <c r="E729" i="30" s="1"/>
  <c r="E730" i="30" s="1"/>
  <c r="E731" i="30" s="1"/>
  <c r="E732" i="30" s="1"/>
  <c r="E733" i="30" s="1"/>
  <c r="E734" i="30" s="1"/>
  <c r="E735" i="30" s="1"/>
  <c r="E736" i="30" s="1"/>
  <c r="E737" i="30" s="1"/>
  <c r="E738" i="30" s="1"/>
  <c r="E739" i="30" s="1"/>
  <c r="E740" i="30" s="1"/>
  <c r="E741" i="30" s="1"/>
  <c r="E742" i="30" s="1"/>
  <c r="E743" i="30" s="1"/>
  <c r="E744" i="30" s="1"/>
  <c r="E745" i="30" s="1"/>
  <c r="E746" i="30" s="1"/>
  <c r="E747" i="30" s="1"/>
  <c r="E748" i="30" s="1"/>
  <c r="E749" i="30" s="1"/>
  <c r="E750" i="30" s="1"/>
  <c r="E751" i="30" s="1"/>
  <c r="E752" i="30" s="1"/>
  <c r="E753" i="30" s="1"/>
  <c r="E754" i="30" s="1"/>
  <c r="E755" i="30" s="1"/>
  <c r="E756" i="30" s="1"/>
  <c r="E757" i="30" s="1"/>
  <c r="E758" i="30" s="1"/>
  <c r="E759" i="30" s="1"/>
  <c r="E760" i="30" s="1"/>
  <c r="E761" i="30" s="1"/>
  <c r="E762" i="30" s="1"/>
  <c r="E763" i="30" s="1"/>
  <c r="E764" i="30" s="1"/>
  <c r="E765" i="30" s="1"/>
  <c r="E766" i="30" s="1"/>
  <c r="E767" i="30" s="1"/>
  <c r="E768" i="30" s="1"/>
  <c r="E769" i="30" s="1"/>
  <c r="E770" i="30" s="1"/>
  <c r="E771" i="30" s="1"/>
  <c r="E772" i="30" s="1"/>
  <c r="E773" i="30" s="1"/>
  <c r="E774" i="30" s="1"/>
  <c r="E775" i="30" s="1"/>
  <c r="E776" i="30" s="1"/>
  <c r="E777" i="30" s="1"/>
  <c r="E778" i="30" s="1"/>
  <c r="E779" i="30" s="1"/>
  <c r="E780" i="30" s="1"/>
  <c r="E781" i="30" s="1"/>
  <c r="E782" i="30" s="1"/>
  <c r="E783" i="30" s="1"/>
  <c r="E784" i="30" s="1"/>
  <c r="E785" i="30" s="1"/>
  <c r="E786" i="30" s="1"/>
  <c r="E787" i="30" s="1"/>
  <c r="E788" i="30" s="1"/>
  <c r="E789" i="30" s="1"/>
  <c r="E790" i="30" s="1"/>
  <c r="E791" i="30" s="1"/>
  <c r="E792" i="30" s="1"/>
  <c r="E793" i="30" s="1"/>
  <c r="E794" i="30" s="1"/>
  <c r="E795" i="30" s="1"/>
  <c r="E796" i="30" s="1"/>
  <c r="E797" i="30" s="1"/>
  <c r="E798" i="30" s="1"/>
  <c r="E799" i="30" s="1"/>
  <c r="E800" i="30" s="1"/>
  <c r="E801" i="30" s="1"/>
  <c r="E802" i="30" s="1"/>
  <c r="F202" i="30"/>
  <c r="F203" i="30" s="1"/>
  <c r="F204" i="30" s="1"/>
  <c r="F205" i="30" s="1"/>
  <c r="F206" i="30" s="1"/>
  <c r="F207" i="30" s="1"/>
  <c r="F208" i="30" s="1"/>
  <c r="F209" i="30" s="1"/>
  <c r="H442" i="27"/>
  <c r="G443" i="27"/>
  <c r="G444" i="27" s="1"/>
  <c r="G445" i="27" s="1"/>
  <c r="G446" i="27" s="1"/>
  <c r="G447" i="27" s="1"/>
  <c r="G448" i="27" s="1"/>
  <c r="G449" i="27" s="1"/>
  <c r="G450" i="27" s="1"/>
  <c r="G451" i="27" s="1"/>
  <c r="G452" i="27" s="1"/>
  <c r="G453" i="27" s="1"/>
  <c r="G454" i="27" s="1"/>
  <c r="G455" i="27" s="1"/>
  <c r="G456" i="27" s="1"/>
  <c r="G457" i="27" s="1"/>
  <c r="G458" i="27" s="1"/>
  <c r="G459" i="27" s="1"/>
  <c r="G460" i="27" s="1"/>
  <c r="G461" i="27" s="1"/>
  <c r="G462" i="27" s="1"/>
  <c r="G463" i="27" s="1"/>
  <c r="G464" i="27" s="1"/>
  <c r="G465" i="27" s="1"/>
  <c r="G466" i="27" s="1"/>
  <c r="G467" i="27" s="1"/>
  <c r="G468" i="27" s="1"/>
  <c r="G469" i="27" s="1"/>
  <c r="G470" i="27" s="1"/>
  <c r="G471" i="27" s="1"/>
  <c r="G472" i="27" s="1"/>
  <c r="G473" i="27" s="1"/>
  <c r="G474" i="27" s="1"/>
  <c r="G475" i="27" s="1"/>
  <c r="G476" i="27" s="1"/>
  <c r="G477" i="27" s="1"/>
  <c r="G478" i="27" s="1"/>
  <c r="G479" i="27" s="1"/>
  <c r="G480" i="27" s="1"/>
  <c r="G481" i="27" s="1"/>
  <c r="G482" i="27" s="1"/>
  <c r="G483" i="27" s="1"/>
  <c r="G484" i="27" s="1"/>
  <c r="G485" i="27" s="1"/>
  <c r="G486" i="27" s="1"/>
  <c r="G487" i="27" s="1"/>
  <c r="G488" i="27" s="1"/>
  <c r="G489" i="27" s="1"/>
  <c r="G490" i="27" s="1"/>
  <c r="G491" i="27" s="1"/>
  <c r="G492" i="27" s="1"/>
  <c r="G493" i="27" s="1"/>
  <c r="G494" i="27" s="1"/>
  <c r="G495" i="27" s="1"/>
  <c r="G496" i="27" s="1"/>
  <c r="G497" i="27" s="1"/>
  <c r="G498" i="27" s="1"/>
  <c r="G499" i="27" s="1"/>
  <c r="G500" i="27" s="1"/>
  <c r="G501" i="27" s="1"/>
  <c r="G502" i="27" s="1"/>
  <c r="G503" i="27" s="1"/>
  <c r="G504" i="27" s="1"/>
  <c r="G505" i="27" s="1"/>
  <c r="G506" i="27" s="1"/>
  <c r="G507" i="27" s="1"/>
  <c r="G508" i="27" s="1"/>
  <c r="G509" i="27" s="1"/>
  <c r="G510" i="27" s="1"/>
  <c r="G511" i="27" s="1"/>
  <c r="G512" i="27" s="1"/>
  <c r="G513" i="27" s="1"/>
  <c r="G514" i="27" s="1"/>
  <c r="G515" i="27" s="1"/>
  <c r="G516" i="27" s="1"/>
  <c r="G517" i="27" s="1"/>
  <c r="G518" i="27" s="1"/>
  <c r="G519" i="27" s="1"/>
  <c r="G520" i="27" s="1"/>
  <c r="G521" i="27" s="1"/>
  <c r="G522" i="27" s="1"/>
  <c r="G523" i="27" s="1"/>
  <c r="G524" i="27" s="1"/>
  <c r="G525" i="27" s="1"/>
  <c r="G526" i="27" s="1"/>
  <c r="G527" i="27" s="1"/>
  <c r="G528" i="27" s="1"/>
  <c r="G529" i="27" s="1"/>
  <c r="G530" i="27" s="1"/>
  <c r="G531" i="27" s="1"/>
  <c r="G532" i="27" s="1"/>
  <c r="G533" i="27" s="1"/>
  <c r="G534" i="27" s="1"/>
  <c r="G535" i="27" s="1"/>
  <c r="G536" i="27" s="1"/>
  <c r="G537" i="27" s="1"/>
  <c r="G538" i="27" s="1"/>
  <c r="G539" i="27" s="1"/>
  <c r="G540" i="27" s="1"/>
  <c r="G541" i="27" s="1"/>
  <c r="G542" i="27" s="1"/>
  <c r="G543" i="27" s="1"/>
  <c r="G544" i="27" s="1"/>
  <c r="G545" i="27" s="1"/>
  <c r="G546" i="27" s="1"/>
  <c r="G547" i="27" s="1"/>
  <c r="G548" i="27" s="1"/>
  <c r="G549" i="27" s="1"/>
  <c r="G550" i="27" s="1"/>
  <c r="G551" i="27" s="1"/>
  <c r="G552" i="27" s="1"/>
  <c r="G553" i="27" s="1"/>
  <c r="G554" i="27" s="1"/>
  <c r="G555" i="27" s="1"/>
  <c r="G556" i="27" s="1"/>
  <c r="G557" i="27" s="1"/>
  <c r="G558" i="27" s="1"/>
  <c r="G559" i="27" s="1"/>
  <c r="G560" i="27" s="1"/>
  <c r="G561" i="27" s="1"/>
  <c r="G562" i="27" s="1"/>
  <c r="G563" i="27" s="1"/>
  <c r="G564" i="27" s="1"/>
  <c r="G565" i="27" s="1"/>
  <c r="G566" i="27" s="1"/>
  <c r="G567" i="27" s="1"/>
  <c r="G568" i="27" s="1"/>
  <c r="G569" i="27" s="1"/>
  <c r="G570" i="27" s="1"/>
  <c r="G571" i="27" s="1"/>
  <c r="G572" i="27" s="1"/>
  <c r="G573" i="27" s="1"/>
  <c r="G574" i="27" s="1"/>
  <c r="G575" i="27" s="1"/>
  <c r="G576" i="27" s="1"/>
  <c r="G577" i="27" s="1"/>
  <c r="G578" i="27" s="1"/>
  <c r="G579" i="27" s="1"/>
  <c r="G580" i="27" s="1"/>
  <c r="G581" i="27" s="1"/>
  <c r="G582" i="27" s="1"/>
  <c r="G583" i="27" s="1"/>
  <c r="G584" i="27" s="1"/>
  <c r="G585" i="27" s="1"/>
  <c r="G586" i="27" s="1"/>
  <c r="G587" i="27" s="1"/>
  <c r="G588" i="27" s="1"/>
  <c r="G589" i="27" s="1"/>
  <c r="G590" i="27" s="1"/>
  <c r="G591" i="27" s="1"/>
  <c r="G592" i="27" s="1"/>
  <c r="G593" i="27" s="1"/>
  <c r="G594" i="27" s="1"/>
  <c r="G595" i="27" s="1"/>
  <c r="G596" i="27" s="1"/>
  <c r="G597" i="27" s="1"/>
  <c r="G598" i="27" s="1"/>
  <c r="G599" i="27" s="1"/>
  <c r="G600" i="27" s="1"/>
  <c r="G601" i="27" s="1"/>
  <c r="G602" i="27" s="1"/>
  <c r="G603" i="27" s="1"/>
  <c r="G604" i="27" s="1"/>
  <c r="G605" i="27" s="1"/>
  <c r="G606" i="27" s="1"/>
  <c r="G607" i="27" s="1"/>
  <c r="G608" i="27" s="1"/>
  <c r="G609" i="27" s="1"/>
  <c r="G610" i="27" s="1"/>
  <c r="G611" i="27" s="1"/>
  <c r="G612" i="27" s="1"/>
  <c r="G613" i="27" s="1"/>
  <c r="G614" i="27" s="1"/>
  <c r="G615" i="27" s="1"/>
  <c r="G616" i="27" s="1"/>
  <c r="G617" i="27" s="1"/>
  <c r="G618" i="27" s="1"/>
  <c r="G619" i="27" s="1"/>
  <c r="G620" i="27" s="1"/>
  <c r="G621" i="27" s="1"/>
  <c r="G622" i="27" s="1"/>
  <c r="G623" i="27" s="1"/>
  <c r="G624" i="27" s="1"/>
  <c r="G625" i="27" s="1"/>
  <c r="G626" i="27" s="1"/>
  <c r="G627" i="27" s="1"/>
  <c r="G628" i="27" s="1"/>
  <c r="G629" i="27" s="1"/>
  <c r="G630" i="27" s="1"/>
  <c r="G631" i="27" s="1"/>
  <c r="G632" i="27" s="1"/>
  <c r="G633" i="27" s="1"/>
  <c r="G634" i="27" s="1"/>
  <c r="G635" i="27" s="1"/>
  <c r="G636" i="27" s="1"/>
  <c r="G637" i="27" s="1"/>
  <c r="G638" i="27" s="1"/>
  <c r="G639" i="27" s="1"/>
  <c r="G640" i="27" s="1"/>
  <c r="G641" i="27" s="1"/>
  <c r="G642" i="27" s="1"/>
  <c r="G643" i="27" s="1"/>
  <c r="G644" i="27" s="1"/>
  <c r="G645" i="27" s="1"/>
  <c r="G646" i="27" s="1"/>
  <c r="G647" i="27" s="1"/>
  <c r="G648" i="27" s="1"/>
  <c r="G649" i="27" s="1"/>
  <c r="G650" i="27" s="1"/>
  <c r="G651" i="27" s="1"/>
  <c r="G652" i="27" s="1"/>
  <c r="G653" i="27" s="1"/>
  <c r="G654" i="27" s="1"/>
  <c r="G655" i="27" s="1"/>
  <c r="G656" i="27" s="1"/>
  <c r="G657" i="27" s="1"/>
  <c r="G658" i="27" s="1"/>
  <c r="G659" i="27" s="1"/>
  <c r="G660" i="27" s="1"/>
  <c r="G661" i="27" s="1"/>
  <c r="G662" i="27" s="1"/>
  <c r="G663" i="27" s="1"/>
  <c r="G664" i="27" s="1"/>
  <c r="G665" i="27" s="1"/>
  <c r="G666" i="27" s="1"/>
  <c r="G667" i="27" s="1"/>
  <c r="G668" i="27" s="1"/>
  <c r="G669" i="27" s="1"/>
  <c r="G670" i="27" s="1"/>
  <c r="G671" i="27" s="1"/>
  <c r="G672" i="27" s="1"/>
  <c r="G673" i="27" s="1"/>
  <c r="G674" i="27" s="1"/>
  <c r="G675" i="27" s="1"/>
  <c r="G676" i="27" s="1"/>
  <c r="G677" i="27" s="1"/>
  <c r="G678" i="27" s="1"/>
  <c r="G679" i="27" s="1"/>
  <c r="G680" i="27" s="1"/>
  <c r="G681" i="27" s="1"/>
  <c r="G682" i="27" s="1"/>
  <c r="G683" i="27" s="1"/>
  <c r="G684" i="27" s="1"/>
  <c r="G685" i="27" s="1"/>
  <c r="G686" i="27" s="1"/>
  <c r="G687" i="27" s="1"/>
  <c r="G688" i="27" s="1"/>
  <c r="G689" i="27" s="1"/>
  <c r="G690" i="27" s="1"/>
  <c r="G691" i="27" s="1"/>
  <c r="G692" i="27" s="1"/>
  <c r="G693" i="27" s="1"/>
  <c r="G694" i="27" s="1"/>
  <c r="G695" i="27" s="1"/>
  <c r="G696" i="27" s="1"/>
  <c r="G697" i="27" s="1"/>
  <c r="G698" i="27" s="1"/>
  <c r="G699" i="27" s="1"/>
  <c r="G700" i="27" s="1"/>
  <c r="G701" i="27" s="1"/>
  <c r="G702" i="27" s="1"/>
  <c r="G703" i="27" s="1"/>
  <c r="G704" i="27" s="1"/>
  <c r="G705" i="27" s="1"/>
  <c r="G706" i="27" s="1"/>
  <c r="G707" i="27" s="1"/>
  <c r="G708" i="27" s="1"/>
  <c r="G709" i="27" s="1"/>
  <c r="G710" i="27" s="1"/>
  <c r="G711" i="27" s="1"/>
  <c r="G712" i="27" s="1"/>
  <c r="G713" i="27" s="1"/>
  <c r="G714" i="27" s="1"/>
  <c r="G715" i="27" s="1"/>
  <c r="G716" i="27" s="1"/>
  <c r="G717" i="27" s="1"/>
  <c r="G718" i="27" s="1"/>
  <c r="G719" i="27" s="1"/>
  <c r="G720" i="27" s="1"/>
  <c r="G721" i="27" s="1"/>
  <c r="G722" i="27" s="1"/>
  <c r="G723" i="27" s="1"/>
  <c r="G724" i="27" s="1"/>
  <c r="G725" i="27" s="1"/>
  <c r="G726" i="27" s="1"/>
  <c r="G727" i="27" s="1"/>
  <c r="G728" i="27" s="1"/>
  <c r="G729" i="27" s="1"/>
  <c r="G730" i="27" s="1"/>
  <c r="G731" i="27" s="1"/>
  <c r="G732" i="27" s="1"/>
  <c r="G733" i="27" s="1"/>
  <c r="G734" i="27" s="1"/>
  <c r="G735" i="27" s="1"/>
  <c r="G736" i="27" s="1"/>
  <c r="G737" i="27" s="1"/>
  <c r="G738" i="27" s="1"/>
  <c r="G739" i="27" s="1"/>
  <c r="G740" i="27" s="1"/>
  <c r="G741" i="27" s="1"/>
  <c r="G742" i="27" s="1"/>
  <c r="G743" i="27" s="1"/>
  <c r="G744" i="27" s="1"/>
  <c r="G745" i="27" s="1"/>
  <c r="G746" i="27" s="1"/>
  <c r="G747" i="27" s="1"/>
  <c r="G748" i="27" s="1"/>
  <c r="G749" i="27" s="1"/>
  <c r="G750" i="27" s="1"/>
  <c r="G751" i="27" s="1"/>
  <c r="G752" i="27" s="1"/>
  <c r="E39" i="27"/>
  <c r="L60" i="29"/>
  <c r="L61" i="29" s="1"/>
  <c r="L62" i="29" s="1"/>
  <c r="L63" i="29" s="1"/>
  <c r="L64" i="29" s="1"/>
  <c r="L65" i="29" s="1"/>
  <c r="L66" i="29" s="1"/>
  <c r="L67" i="29" s="1"/>
  <c r="L68" i="29" s="1"/>
  <c r="L69" i="29" s="1"/>
  <c r="L70" i="29" s="1"/>
  <c r="L71" i="29" s="1"/>
  <c r="L72" i="29" s="1"/>
  <c r="L73" i="29" s="1"/>
  <c r="L74" i="29" s="1"/>
  <c r="L75" i="29" s="1"/>
  <c r="L76" i="29" s="1"/>
  <c r="L77" i="29" s="1"/>
  <c r="L78" i="29" s="1"/>
  <c r="L79" i="29" s="1"/>
  <c r="L80" i="29" s="1"/>
  <c r="L81" i="29" s="1"/>
  <c r="L82" i="29" s="1"/>
  <c r="L83" i="29" s="1"/>
  <c r="L84" i="29" s="1"/>
  <c r="L85" i="29" s="1"/>
  <c r="L86" i="29" s="1"/>
  <c r="L87" i="29" s="1"/>
  <c r="L88" i="29" s="1"/>
  <c r="L89" i="29" s="1"/>
  <c r="L90" i="29" s="1"/>
  <c r="L91" i="29" s="1"/>
  <c r="L92" i="29" s="1"/>
  <c r="L93" i="29" s="1"/>
  <c r="L94" i="29" s="1"/>
  <c r="L95" i="29" s="1"/>
  <c r="L96" i="29" s="1"/>
  <c r="L97" i="29" s="1"/>
  <c r="L98" i="29" s="1"/>
  <c r="L99" i="29" s="1"/>
  <c r="L100" i="29" s="1"/>
  <c r="L101" i="29" s="1"/>
  <c r="L102" i="29" s="1"/>
  <c r="L103" i="29" s="1"/>
  <c r="L104" i="29" s="1"/>
  <c r="L105" i="29" s="1"/>
  <c r="L106" i="29" s="1"/>
  <c r="L107" i="29" s="1"/>
  <c r="L108" i="29" s="1"/>
  <c r="L109" i="29" s="1"/>
  <c r="L110" i="29" s="1"/>
  <c r="L111" i="29" s="1"/>
  <c r="L112" i="29" s="1"/>
  <c r="L113" i="29" s="1"/>
  <c r="L114" i="29" s="1"/>
  <c r="L115" i="29" s="1"/>
  <c r="L116" i="29" s="1"/>
  <c r="L117" i="29" s="1"/>
  <c r="L118" i="29" s="1"/>
  <c r="L119" i="29" s="1"/>
  <c r="L120" i="29" s="1"/>
  <c r="L121" i="29" s="1"/>
  <c r="L122" i="29" s="1"/>
  <c r="L123" i="29" s="1"/>
  <c r="L124" i="29" s="1"/>
  <c r="L125" i="29" s="1"/>
  <c r="L126" i="29" s="1"/>
  <c r="L127" i="29" s="1"/>
  <c r="L128" i="29" s="1"/>
  <c r="L129" i="29" s="1"/>
  <c r="L130" i="29" s="1"/>
  <c r="L131" i="29" s="1"/>
  <c r="L132" i="29" s="1"/>
  <c r="L133" i="29" s="1"/>
  <c r="L134" i="29" s="1"/>
  <c r="L135" i="29" s="1"/>
  <c r="L136" i="29" s="1"/>
  <c r="L137" i="29" s="1"/>
  <c r="L138" i="29" s="1"/>
  <c r="L139" i="29" s="1"/>
  <c r="L140" i="29" s="1"/>
  <c r="L141" i="29" s="1"/>
  <c r="L142" i="29" s="1"/>
  <c r="L143" i="29" s="1"/>
  <c r="L144" i="29" s="1"/>
  <c r="L145" i="29" s="1"/>
  <c r="L146" i="29" s="1"/>
  <c r="L147" i="29" s="1"/>
  <c r="L148" i="29" s="1"/>
  <c r="L149" i="29" s="1"/>
  <c r="L150" i="29" s="1"/>
  <c r="L151" i="29" s="1"/>
  <c r="L152" i="29" s="1"/>
  <c r="L153" i="29" s="1"/>
  <c r="L154" i="29" s="1"/>
  <c r="L155" i="29" s="1"/>
  <c r="L156" i="29" s="1"/>
  <c r="L157" i="29" s="1"/>
  <c r="L158" i="29" s="1"/>
  <c r="L159" i="29" s="1"/>
  <c r="L160" i="29" s="1"/>
  <c r="L161" i="29" s="1"/>
  <c r="L162" i="29" s="1"/>
  <c r="L163" i="29" s="1"/>
  <c r="L164" i="29" s="1"/>
  <c r="L165" i="29" s="1"/>
  <c r="L166" i="29" s="1"/>
  <c r="L167" i="29" s="1"/>
  <c r="L168" i="29" s="1"/>
  <c r="L169" i="29" s="1"/>
  <c r="L170" i="29" s="1"/>
  <c r="L171" i="29" s="1"/>
  <c r="L172" i="29" s="1"/>
  <c r="L173" i="29" s="1"/>
  <c r="L174" i="29" s="1"/>
  <c r="L175" i="29" s="1"/>
  <c r="L176" i="29" s="1"/>
  <c r="L177" i="29" s="1"/>
  <c r="L178" i="29" s="1"/>
  <c r="L179" i="29" s="1"/>
  <c r="L180" i="29" s="1"/>
  <c r="L181" i="29" s="1"/>
  <c r="L182" i="29" s="1"/>
  <c r="L183" i="29" s="1"/>
  <c r="L184" i="29" s="1"/>
  <c r="L185" i="29" s="1"/>
  <c r="L186" i="29" s="1"/>
  <c r="L187" i="29" s="1"/>
  <c r="L188" i="29" s="1"/>
  <c r="L189" i="29" s="1"/>
  <c r="L190" i="29" s="1"/>
  <c r="L191" i="29" s="1"/>
  <c r="L192" i="29" s="1"/>
  <c r="L193" i="29" s="1"/>
  <c r="L194" i="29" s="1"/>
  <c r="L195" i="29" s="1"/>
  <c r="L196" i="29" s="1"/>
  <c r="L197" i="29" s="1"/>
  <c r="L198" i="29" s="1"/>
  <c r="L199" i="29" s="1"/>
  <c r="L200" i="29" s="1"/>
  <c r="L201" i="29" s="1"/>
  <c r="L202" i="29" s="1"/>
  <c r="L203" i="29" s="1"/>
  <c r="L204" i="29" s="1"/>
  <c r="L205" i="29" s="1"/>
  <c r="L206" i="29" s="1"/>
  <c r="L207" i="29" s="1"/>
  <c r="L208" i="29" s="1"/>
  <c r="L209" i="29" s="1"/>
  <c r="L210" i="29" s="1"/>
  <c r="L211" i="29" s="1"/>
  <c r="L212" i="29" s="1"/>
  <c r="L213" i="29" s="1"/>
  <c r="L214" i="29" s="1"/>
  <c r="L215" i="29" s="1"/>
  <c r="L216" i="29" s="1"/>
  <c r="L217" i="29" s="1"/>
  <c r="L218" i="29" s="1"/>
  <c r="L219" i="29" s="1"/>
  <c r="L220" i="29" s="1"/>
  <c r="L221" i="29" s="1"/>
  <c r="L222" i="29" s="1"/>
  <c r="L223" i="29" s="1"/>
  <c r="L224" i="29" s="1"/>
  <c r="L225" i="29" s="1"/>
  <c r="L226" i="29" s="1"/>
  <c r="L227" i="29" s="1"/>
  <c r="L228" i="29" s="1"/>
  <c r="L229" i="29" s="1"/>
  <c r="L230" i="29" s="1"/>
  <c r="L231" i="29" s="1"/>
  <c r="L232" i="29" s="1"/>
  <c r="L233" i="29" s="1"/>
  <c r="L234" i="29" s="1"/>
  <c r="L235" i="29" s="1"/>
  <c r="L236" i="29" s="1"/>
  <c r="L237" i="29" s="1"/>
  <c r="L238" i="29" s="1"/>
  <c r="L239" i="29" s="1"/>
  <c r="L240" i="29" s="1"/>
  <c r="L241" i="29" s="1"/>
  <c r="L242" i="29" s="1"/>
  <c r="L243" i="29" s="1"/>
  <c r="L244" i="29" s="1"/>
  <c r="L245" i="29" s="1"/>
  <c r="L246" i="29" s="1"/>
  <c r="L247" i="29" s="1"/>
  <c r="L248" i="29" s="1"/>
  <c r="L249" i="29" s="1"/>
  <c r="L250" i="29" s="1"/>
  <c r="L251" i="29" s="1"/>
  <c r="L252" i="29" s="1"/>
  <c r="L253" i="29" s="1"/>
  <c r="L254" i="29" s="1"/>
  <c r="L255" i="29" s="1"/>
  <c r="L256" i="29" s="1"/>
  <c r="L257" i="29" s="1"/>
  <c r="L258" i="29" s="1"/>
  <c r="L259" i="29" s="1"/>
  <c r="L260" i="29" s="1"/>
  <c r="L261" i="29" s="1"/>
  <c r="L262" i="29" s="1"/>
  <c r="L263" i="29" s="1"/>
  <c r="L264" i="29" s="1"/>
  <c r="L265" i="29" s="1"/>
  <c r="L266" i="29" s="1"/>
  <c r="L267" i="29" s="1"/>
  <c r="L268" i="29" s="1"/>
  <c r="L269" i="29" s="1"/>
  <c r="L270" i="29" s="1"/>
  <c r="L271" i="29" s="1"/>
  <c r="L272" i="29" s="1"/>
  <c r="L273" i="29" s="1"/>
  <c r="L274" i="29" s="1"/>
  <c r="L275" i="29" s="1"/>
  <c r="L276" i="29" s="1"/>
  <c r="L277" i="29" s="1"/>
  <c r="L278" i="29" s="1"/>
  <c r="L279" i="29" s="1"/>
  <c r="L280" i="29" s="1"/>
  <c r="L281" i="29" s="1"/>
  <c r="L282" i="29" s="1"/>
  <c r="L283" i="29" s="1"/>
  <c r="L284" i="29" s="1"/>
  <c r="L285" i="29" s="1"/>
  <c r="L286" i="29" s="1"/>
  <c r="L287" i="29" s="1"/>
  <c r="L288" i="29" s="1"/>
  <c r="L289" i="29" s="1"/>
  <c r="L290" i="29" s="1"/>
  <c r="L291" i="29" s="1"/>
  <c r="L292" i="29" s="1"/>
  <c r="L293" i="29" s="1"/>
  <c r="L294" i="29" s="1"/>
  <c r="L295" i="29" s="1"/>
  <c r="L296" i="29" s="1"/>
  <c r="L297" i="29" s="1"/>
  <c r="L298" i="29" s="1"/>
  <c r="L299" i="29" s="1"/>
  <c r="L300" i="29" s="1"/>
  <c r="L301" i="29" s="1"/>
  <c r="L302" i="29" s="1"/>
  <c r="L303" i="29" s="1"/>
  <c r="L304" i="29" s="1"/>
  <c r="L305" i="29" s="1"/>
  <c r="L306" i="29" s="1"/>
  <c r="L307" i="29" s="1"/>
  <c r="L308" i="29" s="1"/>
  <c r="L309" i="29" s="1"/>
  <c r="L310" i="29" s="1"/>
  <c r="L311" i="29" s="1"/>
  <c r="L312" i="29" s="1"/>
  <c r="L313" i="29" s="1"/>
  <c r="L314" i="29" s="1"/>
  <c r="L315" i="29" s="1"/>
  <c r="L316" i="29" s="1"/>
  <c r="L317" i="29" s="1"/>
  <c r="L318" i="29" s="1"/>
  <c r="L319" i="29" s="1"/>
  <c r="L320" i="29" s="1"/>
  <c r="L321" i="29" s="1"/>
  <c r="L322" i="29" s="1"/>
  <c r="L323" i="29" s="1"/>
  <c r="L324" i="29" s="1"/>
  <c r="L325" i="29" s="1"/>
  <c r="L326" i="29" s="1"/>
  <c r="L327" i="29" s="1"/>
  <c r="L328" i="29" s="1"/>
  <c r="L329" i="29" s="1"/>
  <c r="L330" i="29" s="1"/>
  <c r="L331" i="29" s="1"/>
  <c r="L332" i="29" s="1"/>
  <c r="L333" i="29" s="1"/>
  <c r="L334" i="29" s="1"/>
  <c r="L335" i="29" s="1"/>
  <c r="L336" i="29" s="1"/>
  <c r="L337" i="29" s="1"/>
  <c r="L338" i="29" s="1"/>
  <c r="L339" i="29" s="1"/>
  <c r="L340" i="29" s="1"/>
  <c r="L341" i="29" s="1"/>
  <c r="L342" i="29" s="1"/>
  <c r="L343" i="29" s="1"/>
  <c r="L344" i="29" s="1"/>
  <c r="L345" i="29" s="1"/>
  <c r="L346" i="29" s="1"/>
  <c r="L347" i="29" s="1"/>
  <c r="L348" i="29" s="1"/>
  <c r="L349" i="29" s="1"/>
  <c r="L350" i="29" s="1"/>
  <c r="L351" i="29" s="1"/>
  <c r="L352" i="29" s="1"/>
  <c r="L353" i="29" s="1"/>
  <c r="L354" i="29" s="1"/>
  <c r="L355" i="29" s="1"/>
  <c r="L356" i="29" s="1"/>
  <c r="L357" i="29" s="1"/>
  <c r="L358" i="29" s="1"/>
  <c r="L359" i="29" s="1"/>
  <c r="L360" i="29" s="1"/>
  <c r="L361" i="29" s="1"/>
  <c r="L362" i="29" s="1"/>
  <c r="L363" i="29" s="1"/>
  <c r="L364" i="29" s="1"/>
  <c r="L365" i="29" s="1"/>
  <c r="L366" i="29" s="1"/>
  <c r="L367" i="29" s="1"/>
  <c r="L368" i="29" s="1"/>
  <c r="L369" i="29" s="1"/>
  <c r="L370" i="29" s="1"/>
  <c r="L371" i="29" s="1"/>
  <c r="L372" i="29" s="1"/>
  <c r="L373" i="29" s="1"/>
  <c r="L374" i="29" s="1"/>
  <c r="L375" i="29" s="1"/>
  <c r="L376" i="29" s="1"/>
  <c r="L377" i="29" s="1"/>
  <c r="L378" i="29" s="1"/>
  <c r="L379" i="29" s="1"/>
  <c r="L380" i="29" s="1"/>
  <c r="L381" i="29" s="1"/>
  <c r="L382" i="29" s="1"/>
  <c r="L383" i="29" s="1"/>
  <c r="L384" i="29" s="1"/>
  <c r="L385" i="29" s="1"/>
  <c r="L386" i="29" s="1"/>
  <c r="L387" i="29" s="1"/>
  <c r="L388" i="29" s="1"/>
  <c r="L389" i="29" s="1"/>
  <c r="L390" i="29" s="1"/>
  <c r="L391" i="29" s="1"/>
  <c r="L392" i="29" s="1"/>
  <c r="L393" i="29" s="1"/>
  <c r="L394" i="29" s="1"/>
  <c r="L395" i="29" s="1"/>
  <c r="L396" i="29" s="1"/>
  <c r="L397" i="29" s="1"/>
  <c r="L398" i="29" s="1"/>
  <c r="L399" i="29" s="1"/>
  <c r="L400" i="29" s="1"/>
  <c r="L401" i="29" s="1"/>
  <c r="L402" i="29" s="1"/>
  <c r="L403" i="29" s="1"/>
  <c r="L404" i="29" s="1"/>
  <c r="L405" i="29" s="1"/>
  <c r="L406" i="29" s="1"/>
  <c r="L407" i="29" s="1"/>
  <c r="L408" i="29" s="1"/>
  <c r="L409" i="29" s="1"/>
  <c r="L410" i="29" s="1"/>
  <c r="L411" i="29" s="1"/>
  <c r="L412" i="29" s="1"/>
  <c r="L413" i="29" s="1"/>
  <c r="L414" i="29" s="1"/>
  <c r="L415" i="29" s="1"/>
  <c r="L416" i="29" s="1"/>
  <c r="L417" i="29" s="1"/>
  <c r="L418" i="29" s="1"/>
  <c r="L419" i="29" s="1"/>
  <c r="L420" i="29" s="1"/>
  <c r="L421" i="29" s="1"/>
  <c r="L422" i="29" s="1"/>
  <c r="L423" i="29" s="1"/>
  <c r="L424" i="29" s="1"/>
  <c r="L425" i="29" s="1"/>
  <c r="L426" i="29" s="1"/>
  <c r="L427" i="29" s="1"/>
  <c r="L428" i="29" s="1"/>
  <c r="L429" i="29" s="1"/>
  <c r="L430" i="29" s="1"/>
  <c r="L431" i="29" s="1"/>
  <c r="L432" i="29" s="1"/>
  <c r="L433" i="29" s="1"/>
  <c r="L434" i="29" s="1"/>
  <c r="L435" i="29" s="1"/>
  <c r="L436" i="29" s="1"/>
  <c r="L437" i="29" s="1"/>
  <c r="L438" i="29" s="1"/>
  <c r="L439" i="29" s="1"/>
  <c r="L440" i="29" s="1"/>
  <c r="L441" i="29" s="1"/>
  <c r="L442" i="29" s="1"/>
  <c r="L443" i="29" s="1"/>
  <c r="L444" i="29" s="1"/>
  <c r="L445" i="29" s="1"/>
  <c r="L446" i="29" s="1"/>
  <c r="L447" i="29" s="1"/>
  <c r="L448" i="29" s="1"/>
  <c r="L449" i="29" s="1"/>
  <c r="L450" i="29" s="1"/>
  <c r="L451" i="29" s="1"/>
  <c r="L452" i="29" s="1"/>
  <c r="L453" i="29" s="1"/>
  <c r="L454" i="29" s="1"/>
  <c r="L455" i="29" s="1"/>
  <c r="L456" i="29" s="1"/>
  <c r="L457" i="29" s="1"/>
  <c r="L458" i="29" s="1"/>
  <c r="L459" i="29" s="1"/>
  <c r="L460" i="29" s="1"/>
  <c r="L461" i="29" s="1"/>
  <c r="L462" i="29" s="1"/>
  <c r="L463" i="29" s="1"/>
  <c r="L464" i="29" s="1"/>
  <c r="L465" i="29" s="1"/>
  <c r="L466" i="29" s="1"/>
  <c r="L467" i="29" s="1"/>
  <c r="L468" i="29" s="1"/>
  <c r="L469" i="29" s="1"/>
  <c r="L470" i="29" s="1"/>
  <c r="L471" i="29" s="1"/>
  <c r="L472" i="29" s="1"/>
  <c r="L473" i="29" s="1"/>
  <c r="L474" i="29" s="1"/>
  <c r="L475" i="29" s="1"/>
  <c r="L476" i="29" s="1"/>
  <c r="L477" i="29" s="1"/>
  <c r="L478" i="29" s="1"/>
  <c r="L479" i="29" s="1"/>
  <c r="L480" i="29" s="1"/>
  <c r="L481" i="29" s="1"/>
  <c r="L482" i="29" s="1"/>
  <c r="L483" i="29" s="1"/>
  <c r="L484" i="29" s="1"/>
  <c r="L485" i="29" s="1"/>
  <c r="L486" i="29" s="1"/>
  <c r="L487" i="29" s="1"/>
  <c r="L488" i="29" s="1"/>
  <c r="L489" i="29" s="1"/>
  <c r="L490" i="29" s="1"/>
  <c r="L491" i="29" s="1"/>
  <c r="L492" i="29" s="1"/>
  <c r="L493" i="29" s="1"/>
  <c r="L494" i="29" s="1"/>
  <c r="L495" i="29" s="1"/>
  <c r="L496" i="29" s="1"/>
  <c r="L497" i="29" s="1"/>
  <c r="L498" i="29" s="1"/>
  <c r="L499" i="29" s="1"/>
  <c r="L500" i="29" s="1"/>
  <c r="L501" i="29" s="1"/>
  <c r="L502" i="29" s="1"/>
  <c r="L503" i="29" s="1"/>
  <c r="L504" i="29" s="1"/>
  <c r="L505" i="29" s="1"/>
  <c r="L506" i="29" s="1"/>
  <c r="L507" i="29" s="1"/>
  <c r="L508" i="29" s="1"/>
  <c r="L509" i="29" s="1"/>
  <c r="L510" i="29" s="1"/>
  <c r="L511" i="29" s="1"/>
  <c r="L512" i="29" s="1"/>
  <c r="L513" i="29" s="1"/>
  <c r="L514" i="29" s="1"/>
  <c r="L515" i="29" s="1"/>
  <c r="L516" i="29" s="1"/>
  <c r="L517" i="29" s="1"/>
  <c r="L518" i="29" s="1"/>
  <c r="L519" i="29" s="1"/>
  <c r="L520" i="29" s="1"/>
  <c r="L521" i="29" s="1"/>
  <c r="L522" i="29" s="1"/>
  <c r="L523" i="29" s="1"/>
  <c r="L524" i="29" s="1"/>
  <c r="L525" i="29" s="1"/>
  <c r="L526" i="29" s="1"/>
  <c r="L527" i="29" s="1"/>
  <c r="L528" i="29" s="1"/>
  <c r="L529" i="29" s="1"/>
  <c r="L530" i="29" s="1"/>
  <c r="L531" i="29" s="1"/>
  <c r="L532" i="29" s="1"/>
  <c r="L533" i="29" s="1"/>
  <c r="L534" i="29" s="1"/>
  <c r="L535" i="29" s="1"/>
  <c r="L536" i="29" s="1"/>
  <c r="L537" i="29" s="1"/>
  <c r="L538" i="29" s="1"/>
  <c r="L539" i="29" s="1"/>
  <c r="L540" i="29" s="1"/>
  <c r="L541" i="29" s="1"/>
  <c r="L542" i="29" s="1"/>
  <c r="L543" i="29" s="1"/>
  <c r="L544" i="29" s="1"/>
  <c r="L545" i="29" s="1"/>
  <c r="L546" i="29" s="1"/>
  <c r="L547" i="29" s="1"/>
  <c r="L548" i="29" s="1"/>
  <c r="L549" i="29" s="1"/>
  <c r="L550" i="29" s="1"/>
  <c r="L551" i="29" s="1"/>
  <c r="L552" i="29" s="1"/>
  <c r="L553" i="29" s="1"/>
  <c r="L554" i="29" s="1"/>
  <c r="L555" i="29" s="1"/>
  <c r="L556" i="29" s="1"/>
  <c r="L557" i="29" s="1"/>
  <c r="L558" i="29" s="1"/>
  <c r="L559" i="29" s="1"/>
  <c r="L560" i="29" s="1"/>
  <c r="L561" i="29" s="1"/>
  <c r="L562" i="29" s="1"/>
  <c r="L563" i="29" s="1"/>
  <c r="L564" i="29" s="1"/>
  <c r="L565" i="29" s="1"/>
  <c r="L566" i="29" s="1"/>
  <c r="L567" i="29" s="1"/>
  <c r="L568" i="29" s="1"/>
  <c r="L569" i="29" s="1"/>
  <c r="L570" i="29" s="1"/>
  <c r="L571" i="29" s="1"/>
  <c r="L572" i="29" s="1"/>
  <c r="L573" i="29" s="1"/>
  <c r="L574" i="29" s="1"/>
  <c r="L575" i="29" s="1"/>
  <c r="L576" i="29" s="1"/>
  <c r="L577" i="29" s="1"/>
  <c r="L578" i="29" s="1"/>
  <c r="L579" i="29" s="1"/>
  <c r="L580" i="29" s="1"/>
  <c r="L581" i="29" s="1"/>
  <c r="L582" i="29" s="1"/>
  <c r="L583" i="29" s="1"/>
  <c r="L584" i="29" s="1"/>
  <c r="L585" i="29" s="1"/>
  <c r="L586" i="29" s="1"/>
  <c r="L587" i="29" s="1"/>
  <c r="L588" i="29" s="1"/>
  <c r="L589" i="29" s="1"/>
  <c r="L590" i="29" s="1"/>
  <c r="L591" i="29" s="1"/>
  <c r="L592" i="29" s="1"/>
  <c r="L593" i="29" s="1"/>
  <c r="L594" i="29" s="1"/>
  <c r="L595" i="29" s="1"/>
  <c r="L596" i="29" s="1"/>
  <c r="L597" i="29" s="1"/>
  <c r="L598" i="29" s="1"/>
  <c r="L599" i="29" s="1"/>
  <c r="L600" i="29" s="1"/>
  <c r="L601" i="29" s="1"/>
  <c r="L602" i="29" s="1"/>
  <c r="L603" i="29" s="1"/>
  <c r="L604" i="29" s="1"/>
  <c r="L605" i="29" s="1"/>
  <c r="L606" i="29" s="1"/>
  <c r="L607" i="29" s="1"/>
  <c r="L608" i="29" s="1"/>
  <c r="L609" i="29" s="1"/>
  <c r="L610" i="29" s="1"/>
  <c r="L611" i="29" s="1"/>
  <c r="L612" i="29" s="1"/>
  <c r="L613" i="29" s="1"/>
  <c r="L614" i="29" s="1"/>
  <c r="L615" i="29" s="1"/>
  <c r="L616" i="29" s="1"/>
  <c r="L617" i="29" s="1"/>
  <c r="L618" i="29" s="1"/>
  <c r="L619" i="29" s="1"/>
  <c r="L620" i="29" s="1"/>
  <c r="L621" i="29" s="1"/>
  <c r="L622" i="29" s="1"/>
  <c r="L623" i="29" s="1"/>
  <c r="L624" i="29" s="1"/>
  <c r="L625" i="29" s="1"/>
  <c r="L626" i="29" s="1"/>
  <c r="L627" i="29" s="1"/>
  <c r="L628" i="29" s="1"/>
  <c r="L629" i="29" s="1"/>
  <c r="L630" i="29" s="1"/>
  <c r="L631" i="29" s="1"/>
  <c r="L632" i="29" s="1"/>
  <c r="L633" i="29" s="1"/>
  <c r="L634" i="29" s="1"/>
  <c r="L635" i="29" s="1"/>
  <c r="L636" i="29" s="1"/>
  <c r="L637" i="29" s="1"/>
  <c r="L638" i="29" s="1"/>
  <c r="L639" i="29" s="1"/>
  <c r="L640" i="29" s="1"/>
  <c r="L641" i="29" s="1"/>
  <c r="L642" i="29" s="1"/>
  <c r="L643" i="29" s="1"/>
  <c r="L644" i="29" s="1"/>
  <c r="L645" i="29" s="1"/>
  <c r="L646" i="29" s="1"/>
  <c r="L647" i="29" s="1"/>
  <c r="L648" i="29" s="1"/>
  <c r="L649" i="29" s="1"/>
  <c r="L650" i="29" s="1"/>
  <c r="L651" i="29" s="1"/>
  <c r="L652" i="29" s="1"/>
  <c r="L653" i="29" s="1"/>
  <c r="L654" i="29" s="1"/>
  <c r="L655" i="29" s="1"/>
  <c r="L656" i="29" s="1"/>
  <c r="L657" i="29" s="1"/>
  <c r="L658" i="29" s="1"/>
  <c r="L659" i="29" s="1"/>
  <c r="L660" i="29" s="1"/>
  <c r="L661" i="29" s="1"/>
  <c r="L662" i="29" s="1"/>
  <c r="L663" i="29" s="1"/>
  <c r="L664" i="29" s="1"/>
  <c r="L665" i="29" s="1"/>
  <c r="L666" i="29" s="1"/>
  <c r="L667" i="29" s="1"/>
  <c r="L668" i="29" s="1"/>
  <c r="L669" i="29" s="1"/>
  <c r="L670" i="29" s="1"/>
  <c r="L671" i="29" s="1"/>
  <c r="L672" i="29" s="1"/>
  <c r="L673" i="29" s="1"/>
  <c r="L674" i="29" s="1"/>
  <c r="L675" i="29" s="1"/>
  <c r="L676" i="29" s="1"/>
  <c r="L677" i="29" s="1"/>
  <c r="L678" i="29" s="1"/>
  <c r="L679" i="29" s="1"/>
  <c r="L680" i="29" s="1"/>
  <c r="L681" i="29" s="1"/>
  <c r="L682" i="29" s="1"/>
  <c r="L683" i="29" s="1"/>
  <c r="L684" i="29" s="1"/>
  <c r="L685" i="29" s="1"/>
  <c r="L686" i="29" s="1"/>
  <c r="L687" i="29" s="1"/>
  <c r="L688" i="29" s="1"/>
  <c r="L689" i="29" s="1"/>
  <c r="L690" i="29" s="1"/>
  <c r="L691" i="29" s="1"/>
  <c r="L692" i="29" s="1"/>
  <c r="L693" i="29" s="1"/>
  <c r="L694" i="29" s="1"/>
  <c r="L695" i="29" s="1"/>
  <c r="L696" i="29" s="1"/>
  <c r="L697" i="29" s="1"/>
  <c r="L698" i="29" s="1"/>
  <c r="L699" i="29" s="1"/>
  <c r="L700" i="29" s="1"/>
  <c r="L701" i="29" s="1"/>
  <c r="L702" i="29" s="1"/>
  <c r="L703" i="29" s="1"/>
  <c r="L704" i="29" s="1"/>
  <c r="L705" i="29" s="1"/>
  <c r="L706" i="29" s="1"/>
  <c r="L707" i="29" s="1"/>
  <c r="L708" i="29" s="1"/>
  <c r="L709" i="29" s="1"/>
  <c r="L710" i="29" s="1"/>
  <c r="L711" i="29" s="1"/>
  <c r="L712" i="29" s="1"/>
  <c r="L713" i="29" s="1"/>
  <c r="L714" i="29" s="1"/>
  <c r="L715" i="29" s="1"/>
  <c r="L716" i="29" s="1"/>
  <c r="L717" i="29" s="1"/>
  <c r="L718" i="29" s="1"/>
  <c r="L719" i="29" s="1"/>
  <c r="L720" i="29" s="1"/>
  <c r="L721" i="29" s="1"/>
  <c r="L722" i="29" s="1"/>
  <c r="L723" i="29" s="1"/>
  <c r="L724" i="29" s="1"/>
  <c r="L725" i="29" s="1"/>
  <c r="L726" i="29" s="1"/>
  <c r="L727" i="29" s="1"/>
  <c r="L728" i="29" s="1"/>
  <c r="L729" i="29" s="1"/>
  <c r="L730" i="29" s="1"/>
  <c r="L731" i="29" s="1"/>
  <c r="L732" i="29" s="1"/>
  <c r="L733" i="29" s="1"/>
  <c r="L734" i="29" s="1"/>
  <c r="L735" i="29" s="1"/>
  <c r="L736" i="29" s="1"/>
  <c r="L737" i="29" s="1"/>
  <c r="L738" i="29" s="1"/>
  <c r="L739" i="29" s="1"/>
  <c r="L740" i="29" s="1"/>
  <c r="L741" i="29" s="1"/>
  <c r="L742" i="29" s="1"/>
  <c r="L743" i="29" s="1"/>
  <c r="L744" i="29" s="1"/>
  <c r="L745" i="29" s="1"/>
  <c r="L746" i="29" s="1"/>
  <c r="L747" i="29" s="1"/>
  <c r="L748" i="29" s="1"/>
  <c r="L749" i="29" s="1"/>
  <c r="L750" i="29" s="1"/>
  <c r="L751" i="29" s="1"/>
  <c r="L752" i="29" s="1"/>
  <c r="L753" i="29" s="1"/>
  <c r="L754" i="29" s="1"/>
  <c r="L755" i="29" s="1"/>
  <c r="L756" i="29" s="1"/>
  <c r="L757" i="29" s="1"/>
  <c r="L758" i="29" s="1"/>
  <c r="L759" i="29" s="1"/>
  <c r="L760" i="29" s="1"/>
  <c r="L761" i="29" s="1"/>
  <c r="L762" i="29" s="1"/>
  <c r="L763" i="29" s="1"/>
  <c r="L764" i="29" s="1"/>
  <c r="L765" i="29" s="1"/>
  <c r="L766" i="29" s="1"/>
  <c r="L767" i="29" s="1"/>
  <c r="L768" i="29" s="1"/>
  <c r="L769" i="29" s="1"/>
  <c r="L770" i="29" s="1"/>
  <c r="L771" i="29" s="1"/>
  <c r="L772" i="29" s="1"/>
  <c r="L773" i="29" s="1"/>
  <c r="L774" i="29" s="1"/>
  <c r="L775" i="29" s="1"/>
  <c r="L776" i="29" s="1"/>
  <c r="L777" i="29" s="1"/>
  <c r="L778" i="29" s="1"/>
  <c r="N42" i="27" s="1"/>
  <c r="E37" i="27"/>
  <c r="E42" i="27"/>
  <c r="E41" i="27"/>
  <c r="K60" i="29"/>
  <c r="K61" i="29" s="1"/>
  <c r="K62" i="29" s="1"/>
  <c r="K63" i="29" s="1"/>
  <c r="K64" i="29" s="1"/>
  <c r="K65" i="29" s="1"/>
  <c r="K66" i="29" s="1"/>
  <c r="K67" i="29" s="1"/>
  <c r="K68" i="29" s="1"/>
  <c r="K69" i="29" s="1"/>
  <c r="K70" i="29" s="1"/>
  <c r="K71" i="29" s="1"/>
  <c r="K72" i="29" s="1"/>
  <c r="K73" i="29" s="1"/>
  <c r="K74" i="29" s="1"/>
  <c r="K75" i="29" s="1"/>
  <c r="K76" i="29" s="1"/>
  <c r="K77" i="29" s="1"/>
  <c r="K78" i="29" s="1"/>
  <c r="K79" i="29" s="1"/>
  <c r="K80" i="29" s="1"/>
  <c r="K81" i="29" s="1"/>
  <c r="K82" i="29" s="1"/>
  <c r="K83" i="29" s="1"/>
  <c r="K84" i="29" s="1"/>
  <c r="K85" i="29" s="1"/>
  <c r="K86" i="29" s="1"/>
  <c r="K87" i="29" s="1"/>
  <c r="K88" i="29" s="1"/>
  <c r="K89" i="29" s="1"/>
  <c r="K90" i="29" s="1"/>
  <c r="K91" i="29" s="1"/>
  <c r="K92" i="29" s="1"/>
  <c r="K93" i="29" s="1"/>
  <c r="K94" i="29" s="1"/>
  <c r="K95" i="29" s="1"/>
  <c r="K96" i="29" s="1"/>
  <c r="K97" i="29" s="1"/>
  <c r="K98" i="29" s="1"/>
  <c r="K99" i="29" s="1"/>
  <c r="K100" i="29" s="1"/>
  <c r="K101" i="29" s="1"/>
  <c r="K102" i="29" s="1"/>
  <c r="K103" i="29" s="1"/>
  <c r="K104" i="29" s="1"/>
  <c r="K105" i="29" s="1"/>
  <c r="K106" i="29" s="1"/>
  <c r="K107" i="29" s="1"/>
  <c r="K108" i="29" s="1"/>
  <c r="K109" i="29" s="1"/>
  <c r="K110" i="29" s="1"/>
  <c r="K111" i="29" s="1"/>
  <c r="K112" i="29" s="1"/>
  <c r="K113" i="29" s="1"/>
  <c r="K114" i="29" s="1"/>
  <c r="K115" i="29" s="1"/>
  <c r="K116" i="29" s="1"/>
  <c r="K117" i="29" s="1"/>
  <c r="K118" i="29" s="1"/>
  <c r="K119" i="29" s="1"/>
  <c r="K120" i="29" s="1"/>
  <c r="K121" i="29" s="1"/>
  <c r="K122" i="29" s="1"/>
  <c r="K123" i="29" s="1"/>
  <c r="K124" i="29" s="1"/>
  <c r="K125" i="29" s="1"/>
  <c r="K126" i="29" s="1"/>
  <c r="K127" i="29" s="1"/>
  <c r="K128" i="29" s="1"/>
  <c r="K129" i="29" s="1"/>
  <c r="K130" i="29" s="1"/>
  <c r="K131" i="29" s="1"/>
  <c r="K132" i="29" s="1"/>
  <c r="K133" i="29" s="1"/>
  <c r="K134" i="29" s="1"/>
  <c r="K135" i="29" s="1"/>
  <c r="K136" i="29" s="1"/>
  <c r="K137" i="29" s="1"/>
  <c r="K138" i="29" s="1"/>
  <c r="K139" i="29" s="1"/>
  <c r="K140" i="29" s="1"/>
  <c r="K141" i="29" s="1"/>
  <c r="K142" i="29" s="1"/>
  <c r="K143" i="29" s="1"/>
  <c r="K144" i="29" s="1"/>
  <c r="K145" i="29" s="1"/>
  <c r="K146" i="29" s="1"/>
  <c r="K147" i="29" s="1"/>
  <c r="K148" i="29" s="1"/>
  <c r="K149" i="29" s="1"/>
  <c r="K150" i="29" s="1"/>
  <c r="K151" i="29" s="1"/>
  <c r="K152" i="29" s="1"/>
  <c r="K153" i="29" s="1"/>
  <c r="K154" i="29" s="1"/>
  <c r="K155" i="29" s="1"/>
  <c r="K156" i="29" s="1"/>
  <c r="K157" i="29" s="1"/>
  <c r="K158" i="29" s="1"/>
  <c r="K159" i="29" s="1"/>
  <c r="K160" i="29" s="1"/>
  <c r="K161" i="29" s="1"/>
  <c r="K162" i="29" s="1"/>
  <c r="K163" i="29" s="1"/>
  <c r="K164" i="29" s="1"/>
  <c r="K165" i="29" s="1"/>
  <c r="K166" i="29" s="1"/>
  <c r="K167" i="29" s="1"/>
  <c r="K168" i="29" s="1"/>
  <c r="K169" i="29" s="1"/>
  <c r="K170" i="29" s="1"/>
  <c r="K171" i="29" s="1"/>
  <c r="K172" i="29" s="1"/>
  <c r="K173" i="29" s="1"/>
  <c r="K174" i="29" s="1"/>
  <c r="K175" i="29" s="1"/>
  <c r="K176" i="29" s="1"/>
  <c r="K177" i="29" s="1"/>
  <c r="K178" i="29" s="1"/>
  <c r="K179" i="29" s="1"/>
  <c r="K180" i="29" s="1"/>
  <c r="K181" i="29" s="1"/>
  <c r="K182" i="29" s="1"/>
  <c r="K183" i="29" s="1"/>
  <c r="K184" i="29" s="1"/>
  <c r="K185" i="29" s="1"/>
  <c r="K186" i="29" s="1"/>
  <c r="K187" i="29" s="1"/>
  <c r="K188" i="29" s="1"/>
  <c r="K189" i="29" s="1"/>
  <c r="K190" i="29" s="1"/>
  <c r="K191" i="29" s="1"/>
  <c r="K192" i="29" s="1"/>
  <c r="K193" i="29" s="1"/>
  <c r="K194" i="29" s="1"/>
  <c r="K195" i="29" s="1"/>
  <c r="K196" i="29" s="1"/>
  <c r="K197" i="29" s="1"/>
  <c r="K198" i="29" s="1"/>
  <c r="K199" i="29" s="1"/>
  <c r="K200" i="29" s="1"/>
  <c r="K201" i="29" s="1"/>
  <c r="K202" i="29" s="1"/>
  <c r="K203" i="29" s="1"/>
  <c r="K204" i="29" s="1"/>
  <c r="K205" i="29" s="1"/>
  <c r="K206" i="29" s="1"/>
  <c r="K207" i="29" s="1"/>
  <c r="K208" i="29" s="1"/>
  <c r="K209" i="29" s="1"/>
  <c r="K210" i="29" s="1"/>
  <c r="K211" i="29" s="1"/>
  <c r="K212" i="29" s="1"/>
  <c r="K213" i="29" s="1"/>
  <c r="K214" i="29" s="1"/>
  <c r="K215" i="29" s="1"/>
  <c r="K216" i="29" s="1"/>
  <c r="K217" i="29" s="1"/>
  <c r="K218" i="29" s="1"/>
  <c r="K219" i="29" s="1"/>
  <c r="K220" i="29" s="1"/>
  <c r="K221" i="29" s="1"/>
  <c r="K222" i="29" s="1"/>
  <c r="K223" i="29" s="1"/>
  <c r="K224" i="29" s="1"/>
  <c r="K225" i="29" s="1"/>
  <c r="K226" i="29" s="1"/>
  <c r="K227" i="29" s="1"/>
  <c r="K228" i="29" s="1"/>
  <c r="K229" i="29" s="1"/>
  <c r="K230" i="29" s="1"/>
  <c r="K231" i="29" s="1"/>
  <c r="K232" i="29" s="1"/>
  <c r="K233" i="29" s="1"/>
  <c r="K234" i="29" s="1"/>
  <c r="K235" i="29" s="1"/>
  <c r="K236" i="29" s="1"/>
  <c r="K237" i="29" s="1"/>
  <c r="K238" i="29" s="1"/>
  <c r="K239" i="29" s="1"/>
  <c r="K240" i="29" s="1"/>
  <c r="K241" i="29" s="1"/>
  <c r="K242" i="29" s="1"/>
  <c r="K243" i="29" s="1"/>
  <c r="K244" i="29" s="1"/>
  <c r="K245" i="29" s="1"/>
  <c r="K246" i="29" s="1"/>
  <c r="K247" i="29" s="1"/>
  <c r="K248" i="29" s="1"/>
  <c r="K249" i="29" s="1"/>
  <c r="K250" i="29" s="1"/>
  <c r="K251" i="29" s="1"/>
  <c r="K252" i="29" s="1"/>
  <c r="K253" i="29" s="1"/>
  <c r="K254" i="29" s="1"/>
  <c r="K255" i="29" s="1"/>
  <c r="K256" i="29" s="1"/>
  <c r="K257" i="29" s="1"/>
  <c r="K258" i="29" s="1"/>
  <c r="K259" i="29" s="1"/>
  <c r="K260" i="29" s="1"/>
  <c r="K261" i="29" s="1"/>
  <c r="K262" i="29" s="1"/>
  <c r="K263" i="29" s="1"/>
  <c r="K264" i="29" s="1"/>
  <c r="K265" i="29" s="1"/>
  <c r="K266" i="29" s="1"/>
  <c r="K267" i="29" s="1"/>
  <c r="K268" i="29" s="1"/>
  <c r="K269" i="29" s="1"/>
  <c r="K270" i="29" s="1"/>
  <c r="K271" i="29" s="1"/>
  <c r="K272" i="29" s="1"/>
  <c r="K273" i="29" s="1"/>
  <c r="K274" i="29" s="1"/>
  <c r="K275" i="29" s="1"/>
  <c r="K276" i="29" s="1"/>
  <c r="K277" i="29" s="1"/>
  <c r="K278" i="29" s="1"/>
  <c r="K279" i="29" s="1"/>
  <c r="K280" i="29" s="1"/>
  <c r="K281" i="29" s="1"/>
  <c r="K282" i="29" s="1"/>
  <c r="K283" i="29" s="1"/>
  <c r="K284" i="29" s="1"/>
  <c r="K285" i="29" s="1"/>
  <c r="K286" i="29" s="1"/>
  <c r="K287" i="29" s="1"/>
  <c r="K288" i="29" s="1"/>
  <c r="K289" i="29" s="1"/>
  <c r="K290" i="29" s="1"/>
  <c r="K291" i="29" s="1"/>
  <c r="K292" i="29" s="1"/>
  <c r="K293" i="29" s="1"/>
  <c r="K294" i="29" s="1"/>
  <c r="K295" i="29" s="1"/>
  <c r="K296" i="29" s="1"/>
  <c r="K297" i="29" s="1"/>
  <c r="K298" i="29" s="1"/>
  <c r="K299" i="29" s="1"/>
  <c r="K300" i="29" s="1"/>
  <c r="K301" i="29" s="1"/>
  <c r="K302" i="29" s="1"/>
  <c r="K303" i="29" s="1"/>
  <c r="K304" i="29" s="1"/>
  <c r="K305" i="29" s="1"/>
  <c r="K306" i="29" s="1"/>
  <c r="K307" i="29" s="1"/>
  <c r="K308" i="29" s="1"/>
  <c r="K309" i="29" s="1"/>
  <c r="K310" i="29" s="1"/>
  <c r="K311" i="29" s="1"/>
  <c r="K312" i="29" s="1"/>
  <c r="K313" i="29" s="1"/>
  <c r="K314" i="29" s="1"/>
  <c r="K315" i="29" s="1"/>
  <c r="K316" i="29" s="1"/>
  <c r="K317" i="29" s="1"/>
  <c r="K318" i="29" s="1"/>
  <c r="K319" i="29" s="1"/>
  <c r="K320" i="29" s="1"/>
  <c r="K321" i="29" s="1"/>
  <c r="K322" i="29" s="1"/>
  <c r="K323" i="29" s="1"/>
  <c r="K324" i="29" s="1"/>
  <c r="K325" i="29" s="1"/>
  <c r="K326" i="29" s="1"/>
  <c r="K327" i="29" s="1"/>
  <c r="K328" i="29" s="1"/>
  <c r="K329" i="29" s="1"/>
  <c r="K330" i="29" s="1"/>
  <c r="K331" i="29" s="1"/>
  <c r="K332" i="29" s="1"/>
  <c r="K333" i="29" s="1"/>
  <c r="K334" i="29" s="1"/>
  <c r="K335" i="29" s="1"/>
  <c r="K336" i="29" s="1"/>
  <c r="K337" i="29" s="1"/>
  <c r="K338" i="29" s="1"/>
  <c r="K339" i="29" s="1"/>
  <c r="K340" i="29" s="1"/>
  <c r="K341" i="29" s="1"/>
  <c r="K342" i="29" s="1"/>
  <c r="K343" i="29" s="1"/>
  <c r="K344" i="29" s="1"/>
  <c r="K345" i="29" s="1"/>
  <c r="K346" i="29" s="1"/>
  <c r="K347" i="29" s="1"/>
  <c r="K348" i="29" s="1"/>
  <c r="K349" i="29" s="1"/>
  <c r="K350" i="29" s="1"/>
  <c r="K351" i="29" s="1"/>
  <c r="K352" i="29" s="1"/>
  <c r="K353" i="29" s="1"/>
  <c r="K354" i="29" s="1"/>
  <c r="K355" i="29" s="1"/>
  <c r="K356" i="29" s="1"/>
  <c r="K357" i="29" s="1"/>
  <c r="K358" i="29" s="1"/>
  <c r="K359" i="29" s="1"/>
  <c r="K360" i="29" s="1"/>
  <c r="K361" i="29" s="1"/>
  <c r="K362" i="29" s="1"/>
  <c r="K363" i="29" s="1"/>
  <c r="K364" i="29" s="1"/>
  <c r="K365" i="29" s="1"/>
  <c r="K366" i="29" s="1"/>
  <c r="K367" i="29" s="1"/>
  <c r="K368" i="29" s="1"/>
  <c r="K369" i="29" s="1"/>
  <c r="K370" i="29" s="1"/>
  <c r="K371" i="29" s="1"/>
  <c r="K372" i="29" s="1"/>
  <c r="K373" i="29" s="1"/>
  <c r="K374" i="29" s="1"/>
  <c r="K375" i="29" s="1"/>
  <c r="K376" i="29" s="1"/>
  <c r="K377" i="29" s="1"/>
  <c r="K378" i="29" s="1"/>
  <c r="K379" i="29" s="1"/>
  <c r="K380" i="29" s="1"/>
  <c r="K381" i="29" s="1"/>
  <c r="K382" i="29" s="1"/>
  <c r="K383" i="29" s="1"/>
  <c r="K384" i="29" s="1"/>
  <c r="K385" i="29" s="1"/>
  <c r="K386" i="29" s="1"/>
  <c r="K387" i="29" s="1"/>
  <c r="K388" i="29" s="1"/>
  <c r="K389" i="29" s="1"/>
  <c r="K390" i="29" s="1"/>
  <c r="K391" i="29" s="1"/>
  <c r="K392" i="29" s="1"/>
  <c r="K393" i="29" s="1"/>
  <c r="K394" i="29" s="1"/>
  <c r="K395" i="29" s="1"/>
  <c r="K396" i="29" s="1"/>
  <c r="K397" i="29" s="1"/>
  <c r="K398" i="29" s="1"/>
  <c r="K399" i="29" s="1"/>
  <c r="K400" i="29" s="1"/>
  <c r="K401" i="29" s="1"/>
  <c r="K402" i="29" s="1"/>
  <c r="K403" i="29" s="1"/>
  <c r="K404" i="29" s="1"/>
  <c r="K405" i="29" s="1"/>
  <c r="K406" i="29" s="1"/>
  <c r="K407" i="29" s="1"/>
  <c r="K408" i="29" s="1"/>
  <c r="K409" i="29" s="1"/>
  <c r="K410" i="29" s="1"/>
  <c r="K411" i="29" s="1"/>
  <c r="K412" i="29" s="1"/>
  <c r="K413" i="29" s="1"/>
  <c r="K414" i="29" s="1"/>
  <c r="K415" i="29" s="1"/>
  <c r="K416" i="29" s="1"/>
  <c r="K417" i="29" s="1"/>
  <c r="K418" i="29" s="1"/>
  <c r="K419" i="29" s="1"/>
  <c r="K420" i="29" s="1"/>
  <c r="K421" i="29" s="1"/>
  <c r="K422" i="29" s="1"/>
  <c r="K423" i="29" s="1"/>
  <c r="K424" i="29" s="1"/>
  <c r="K425" i="29" s="1"/>
  <c r="K426" i="29" s="1"/>
  <c r="K427" i="29" s="1"/>
  <c r="K428" i="29" s="1"/>
  <c r="K429" i="29" s="1"/>
  <c r="K430" i="29" s="1"/>
  <c r="K431" i="29" s="1"/>
  <c r="K432" i="29" s="1"/>
  <c r="K433" i="29" s="1"/>
  <c r="K434" i="29" s="1"/>
  <c r="K435" i="29" s="1"/>
  <c r="K436" i="29" s="1"/>
  <c r="K437" i="29" s="1"/>
  <c r="K438" i="29" s="1"/>
  <c r="K439" i="29" s="1"/>
  <c r="K440" i="29" s="1"/>
  <c r="K441" i="29" s="1"/>
  <c r="K442" i="29" s="1"/>
  <c r="K443" i="29" s="1"/>
  <c r="K444" i="29" s="1"/>
  <c r="K445" i="29" s="1"/>
  <c r="K446" i="29" s="1"/>
  <c r="K447" i="29" s="1"/>
  <c r="K448" i="29" s="1"/>
  <c r="K449" i="29" s="1"/>
  <c r="K450" i="29" s="1"/>
  <c r="K451" i="29" s="1"/>
  <c r="K452" i="29" s="1"/>
  <c r="K453" i="29" s="1"/>
  <c r="K454" i="29" s="1"/>
  <c r="K455" i="29" s="1"/>
  <c r="K456" i="29" s="1"/>
  <c r="K457" i="29" s="1"/>
  <c r="K458" i="29" s="1"/>
  <c r="K459" i="29" s="1"/>
  <c r="K460" i="29" s="1"/>
  <c r="K461" i="29" s="1"/>
  <c r="K462" i="29" s="1"/>
  <c r="K463" i="29" s="1"/>
  <c r="K464" i="29" s="1"/>
  <c r="K465" i="29" s="1"/>
  <c r="K466" i="29" s="1"/>
  <c r="K467" i="29" s="1"/>
  <c r="K468" i="29" s="1"/>
  <c r="K469" i="29" s="1"/>
  <c r="K470" i="29" s="1"/>
  <c r="K471" i="29" s="1"/>
  <c r="K472" i="29" s="1"/>
  <c r="K473" i="29" s="1"/>
  <c r="K474" i="29" s="1"/>
  <c r="K475" i="29" s="1"/>
  <c r="K476" i="29" s="1"/>
  <c r="K477" i="29" s="1"/>
  <c r="K478" i="29" s="1"/>
  <c r="K479" i="29" s="1"/>
  <c r="K480" i="29" s="1"/>
  <c r="K481" i="29" s="1"/>
  <c r="K482" i="29" s="1"/>
  <c r="K483" i="29" s="1"/>
  <c r="K484" i="29" s="1"/>
  <c r="K485" i="29" s="1"/>
  <c r="K486" i="29" s="1"/>
  <c r="K487" i="29" s="1"/>
  <c r="K488" i="29" s="1"/>
  <c r="K489" i="29" s="1"/>
  <c r="K490" i="29" s="1"/>
  <c r="K491" i="29" s="1"/>
  <c r="K492" i="29" s="1"/>
  <c r="K493" i="29" s="1"/>
  <c r="K494" i="29" s="1"/>
  <c r="K495" i="29" s="1"/>
  <c r="K496" i="29" s="1"/>
  <c r="K497" i="29" s="1"/>
  <c r="K498" i="29" s="1"/>
  <c r="K499" i="29" s="1"/>
  <c r="K500" i="29" s="1"/>
  <c r="K501" i="29" s="1"/>
  <c r="K502" i="29" s="1"/>
  <c r="K503" i="29" s="1"/>
  <c r="K504" i="29" s="1"/>
  <c r="K505" i="29" s="1"/>
  <c r="K506" i="29" s="1"/>
  <c r="K507" i="29" s="1"/>
  <c r="K508" i="29" s="1"/>
  <c r="K509" i="29" s="1"/>
  <c r="K510" i="29" s="1"/>
  <c r="K511" i="29" s="1"/>
  <c r="K512" i="29" s="1"/>
  <c r="K513" i="29" s="1"/>
  <c r="K514" i="29" s="1"/>
  <c r="K515" i="29" s="1"/>
  <c r="K516" i="29" s="1"/>
  <c r="K517" i="29" s="1"/>
  <c r="K518" i="29" s="1"/>
  <c r="K519" i="29" s="1"/>
  <c r="K520" i="29" s="1"/>
  <c r="K521" i="29" s="1"/>
  <c r="K522" i="29" s="1"/>
  <c r="K523" i="29" s="1"/>
  <c r="K524" i="29" s="1"/>
  <c r="K525" i="29" s="1"/>
  <c r="K526" i="29" s="1"/>
  <c r="K527" i="29" s="1"/>
  <c r="K528" i="29" s="1"/>
  <c r="K529" i="29" s="1"/>
  <c r="K530" i="29" s="1"/>
  <c r="K531" i="29" s="1"/>
  <c r="K532" i="29" s="1"/>
  <c r="K533" i="29" s="1"/>
  <c r="K534" i="29" s="1"/>
  <c r="K535" i="29" s="1"/>
  <c r="K536" i="29" s="1"/>
  <c r="K537" i="29" s="1"/>
  <c r="K538" i="29" s="1"/>
  <c r="K539" i="29" s="1"/>
  <c r="K540" i="29" s="1"/>
  <c r="K541" i="29" s="1"/>
  <c r="K542" i="29" s="1"/>
  <c r="K543" i="29" s="1"/>
  <c r="K544" i="29" s="1"/>
  <c r="K545" i="29" s="1"/>
  <c r="K546" i="29" s="1"/>
  <c r="K547" i="29" s="1"/>
  <c r="K548" i="29" s="1"/>
  <c r="K549" i="29" s="1"/>
  <c r="K550" i="29" s="1"/>
  <c r="K551" i="29" s="1"/>
  <c r="K552" i="29" s="1"/>
  <c r="K553" i="29" s="1"/>
  <c r="K554" i="29" s="1"/>
  <c r="K555" i="29" s="1"/>
  <c r="K556" i="29" s="1"/>
  <c r="K557" i="29" s="1"/>
  <c r="K558" i="29" s="1"/>
  <c r="K559" i="29" s="1"/>
  <c r="K560" i="29" s="1"/>
  <c r="K561" i="29" s="1"/>
  <c r="K562" i="29" s="1"/>
  <c r="K563" i="29" s="1"/>
  <c r="K564" i="29" s="1"/>
  <c r="K565" i="29" s="1"/>
  <c r="K566" i="29" s="1"/>
  <c r="K567" i="29" s="1"/>
  <c r="K568" i="29" s="1"/>
  <c r="K569" i="29" s="1"/>
  <c r="K570" i="29" s="1"/>
  <c r="K571" i="29" s="1"/>
  <c r="K572" i="29" s="1"/>
  <c r="K573" i="29" s="1"/>
  <c r="K574" i="29" s="1"/>
  <c r="K575" i="29" s="1"/>
  <c r="K576" i="29" s="1"/>
  <c r="K577" i="29" s="1"/>
  <c r="K578" i="29" s="1"/>
  <c r="K579" i="29" s="1"/>
  <c r="K580" i="29" s="1"/>
  <c r="K581" i="29" s="1"/>
  <c r="K582" i="29" s="1"/>
  <c r="K583" i="29" s="1"/>
  <c r="K584" i="29" s="1"/>
  <c r="K585" i="29" s="1"/>
  <c r="K586" i="29" s="1"/>
  <c r="K587" i="29" s="1"/>
  <c r="K588" i="29" s="1"/>
  <c r="K589" i="29" s="1"/>
  <c r="K590" i="29" s="1"/>
  <c r="K591" i="29" s="1"/>
  <c r="K592" i="29" s="1"/>
  <c r="K593" i="29" s="1"/>
  <c r="K594" i="29" s="1"/>
  <c r="K595" i="29" s="1"/>
  <c r="K596" i="29" s="1"/>
  <c r="K597" i="29" s="1"/>
  <c r="K598" i="29" s="1"/>
  <c r="K599" i="29" s="1"/>
  <c r="K600" i="29" s="1"/>
  <c r="K601" i="29" s="1"/>
  <c r="K602" i="29" s="1"/>
  <c r="K603" i="29" s="1"/>
  <c r="K604" i="29" s="1"/>
  <c r="K605" i="29" s="1"/>
  <c r="K606" i="29" s="1"/>
  <c r="K607" i="29" s="1"/>
  <c r="K608" i="29" s="1"/>
  <c r="K609" i="29" s="1"/>
  <c r="K610" i="29" s="1"/>
  <c r="K611" i="29" s="1"/>
  <c r="K612" i="29" s="1"/>
  <c r="K613" i="29" s="1"/>
  <c r="K614" i="29" s="1"/>
  <c r="K615" i="29" s="1"/>
  <c r="K616" i="29" s="1"/>
  <c r="K617" i="29" s="1"/>
  <c r="K618" i="29" s="1"/>
  <c r="K619" i="29" s="1"/>
  <c r="K620" i="29" s="1"/>
  <c r="K621" i="29" s="1"/>
  <c r="K622" i="29" s="1"/>
  <c r="K623" i="29" s="1"/>
  <c r="K624" i="29" s="1"/>
  <c r="K625" i="29" s="1"/>
  <c r="K626" i="29" s="1"/>
  <c r="K627" i="29" s="1"/>
  <c r="K628" i="29" s="1"/>
  <c r="K629" i="29" s="1"/>
  <c r="K630" i="29" s="1"/>
  <c r="K631" i="29" s="1"/>
  <c r="K632" i="29" s="1"/>
  <c r="K633" i="29" s="1"/>
  <c r="K634" i="29" s="1"/>
  <c r="K635" i="29" s="1"/>
  <c r="K636" i="29" s="1"/>
  <c r="K637" i="29" s="1"/>
  <c r="K638" i="29" s="1"/>
  <c r="K639" i="29" s="1"/>
  <c r="K640" i="29" s="1"/>
  <c r="K641" i="29" s="1"/>
  <c r="K642" i="29" s="1"/>
  <c r="K643" i="29" s="1"/>
  <c r="K644" i="29" s="1"/>
  <c r="K645" i="29" s="1"/>
  <c r="K646" i="29" s="1"/>
  <c r="K647" i="29" s="1"/>
  <c r="K648" i="29" s="1"/>
  <c r="K649" i="29" s="1"/>
  <c r="K650" i="29" s="1"/>
  <c r="K651" i="29" s="1"/>
  <c r="K652" i="29" s="1"/>
  <c r="K653" i="29" s="1"/>
  <c r="K654" i="29" s="1"/>
  <c r="K655" i="29" s="1"/>
  <c r="K656" i="29" s="1"/>
  <c r="K657" i="29" s="1"/>
  <c r="K658" i="29" s="1"/>
  <c r="K659" i="29" s="1"/>
  <c r="K660" i="29" s="1"/>
  <c r="K661" i="29" s="1"/>
  <c r="K662" i="29" s="1"/>
  <c r="K663" i="29" s="1"/>
  <c r="K664" i="29" s="1"/>
  <c r="K665" i="29" s="1"/>
  <c r="K666" i="29" s="1"/>
  <c r="K667" i="29" s="1"/>
  <c r="K668" i="29" s="1"/>
  <c r="K669" i="29" s="1"/>
  <c r="K670" i="29" s="1"/>
  <c r="K671" i="29" s="1"/>
  <c r="K672" i="29" s="1"/>
  <c r="K673" i="29" s="1"/>
  <c r="K674" i="29" s="1"/>
  <c r="K675" i="29" s="1"/>
  <c r="K676" i="29" s="1"/>
  <c r="K677" i="29" s="1"/>
  <c r="K678" i="29" s="1"/>
  <c r="K679" i="29" s="1"/>
  <c r="K680" i="29" s="1"/>
  <c r="K681" i="29" s="1"/>
  <c r="K682" i="29" s="1"/>
  <c r="K683" i="29" s="1"/>
  <c r="K684" i="29" s="1"/>
  <c r="K685" i="29" s="1"/>
  <c r="K686" i="29" s="1"/>
  <c r="K687" i="29" s="1"/>
  <c r="K688" i="29" s="1"/>
  <c r="K689" i="29" s="1"/>
  <c r="K690" i="29" s="1"/>
  <c r="K691" i="29" s="1"/>
  <c r="K692" i="29" s="1"/>
  <c r="K693" i="29" s="1"/>
  <c r="K694" i="29" s="1"/>
  <c r="K695" i="29" s="1"/>
  <c r="K696" i="29" s="1"/>
  <c r="K697" i="29" s="1"/>
  <c r="K698" i="29" s="1"/>
  <c r="K699" i="29" s="1"/>
  <c r="K700" i="29" s="1"/>
  <c r="K701" i="29" s="1"/>
  <c r="K702" i="29" s="1"/>
  <c r="K703" i="29" s="1"/>
  <c r="K704" i="29" s="1"/>
  <c r="K705" i="29" s="1"/>
  <c r="K706" i="29" s="1"/>
  <c r="K707" i="29" s="1"/>
  <c r="K708" i="29" s="1"/>
  <c r="K709" i="29" s="1"/>
  <c r="K710" i="29" s="1"/>
  <c r="K711" i="29" s="1"/>
  <c r="K712" i="29" s="1"/>
  <c r="K713" i="29" s="1"/>
  <c r="K714" i="29" s="1"/>
  <c r="K715" i="29" s="1"/>
  <c r="K716" i="29" s="1"/>
  <c r="K717" i="29" s="1"/>
  <c r="K718" i="29" s="1"/>
  <c r="K719" i="29" s="1"/>
  <c r="K720" i="29" s="1"/>
  <c r="K721" i="29" s="1"/>
  <c r="K722" i="29" s="1"/>
  <c r="K723" i="29" s="1"/>
  <c r="K724" i="29" s="1"/>
  <c r="K725" i="29" s="1"/>
  <c r="K726" i="29" s="1"/>
  <c r="K727" i="29" s="1"/>
  <c r="K728" i="29" s="1"/>
  <c r="K729" i="29" s="1"/>
  <c r="K730" i="29" s="1"/>
  <c r="K731" i="29" s="1"/>
  <c r="K732" i="29" s="1"/>
  <c r="K733" i="29" s="1"/>
  <c r="K734" i="29" s="1"/>
  <c r="K735" i="29" s="1"/>
  <c r="K736" i="29" s="1"/>
  <c r="K737" i="29" s="1"/>
  <c r="K738" i="29" s="1"/>
  <c r="K739" i="29" s="1"/>
  <c r="K740" i="29" s="1"/>
  <c r="K741" i="29" s="1"/>
  <c r="K742" i="29" s="1"/>
  <c r="K743" i="29" s="1"/>
  <c r="K744" i="29" s="1"/>
  <c r="K745" i="29" s="1"/>
  <c r="K746" i="29" s="1"/>
  <c r="K747" i="29" s="1"/>
  <c r="K748" i="29" s="1"/>
  <c r="K749" i="29" s="1"/>
  <c r="K750" i="29" s="1"/>
  <c r="K751" i="29" s="1"/>
  <c r="K752" i="29" s="1"/>
  <c r="K753" i="29" s="1"/>
  <c r="K754" i="29" s="1"/>
  <c r="K755" i="29" s="1"/>
  <c r="K756" i="29" s="1"/>
  <c r="K757" i="29" s="1"/>
  <c r="K758" i="29" s="1"/>
  <c r="K759" i="29" s="1"/>
  <c r="K760" i="29" s="1"/>
  <c r="K761" i="29" s="1"/>
  <c r="K762" i="29" s="1"/>
  <c r="K763" i="29" s="1"/>
  <c r="K764" i="29" s="1"/>
  <c r="K765" i="29" s="1"/>
  <c r="K766" i="29" s="1"/>
  <c r="K767" i="29" s="1"/>
  <c r="K768" i="29" s="1"/>
  <c r="K769" i="29" s="1"/>
  <c r="K770" i="29" s="1"/>
  <c r="K771" i="29" s="1"/>
  <c r="K772" i="29" s="1"/>
  <c r="K773" i="29" s="1"/>
  <c r="K774" i="29" s="1"/>
  <c r="K775" i="29" s="1"/>
  <c r="K776" i="29" s="1"/>
  <c r="K777" i="29" s="1"/>
  <c r="K778" i="29" s="1"/>
  <c r="N41" i="27" s="1"/>
  <c r="C779" i="28"/>
  <c r="C778" i="28"/>
  <c r="C777" i="28"/>
  <c r="C776" i="28"/>
  <c r="C775" i="28"/>
  <c r="C774" i="28"/>
  <c r="C773" i="28"/>
  <c r="C772" i="28"/>
  <c r="C771" i="28"/>
  <c r="C770" i="28"/>
  <c r="C769" i="28"/>
  <c r="C768" i="28"/>
  <c r="C767" i="28"/>
  <c r="C766" i="28"/>
  <c r="C765" i="28"/>
  <c r="C764" i="28"/>
  <c r="C763" i="28"/>
  <c r="C762" i="28"/>
  <c r="C761" i="28"/>
  <c r="C760" i="28"/>
  <c r="C759" i="28"/>
  <c r="C758" i="28"/>
  <c r="C757" i="28"/>
  <c r="C756" i="28"/>
  <c r="C755" i="28"/>
  <c r="C753" i="28"/>
  <c r="C751" i="28"/>
  <c r="C749" i="28"/>
  <c r="C747" i="28"/>
  <c r="C745" i="28"/>
  <c r="C743" i="28"/>
  <c r="C741" i="28"/>
  <c r="C739" i="28"/>
  <c r="C736" i="28"/>
  <c r="C733" i="28"/>
  <c r="C730" i="28"/>
  <c r="C727" i="28"/>
  <c r="C724" i="28"/>
  <c r="C721" i="28"/>
  <c r="C718" i="28"/>
  <c r="C715" i="28"/>
  <c r="C712" i="28"/>
  <c r="C709" i="28"/>
  <c r="C706" i="28"/>
  <c r="C703" i="28"/>
  <c r="C698" i="28"/>
  <c r="C699" i="28"/>
  <c r="C737" i="28"/>
  <c r="C734" i="28"/>
  <c r="C731" i="28"/>
  <c r="C728" i="28"/>
  <c r="C725" i="28"/>
  <c r="C722" i="28"/>
  <c r="C719" i="28"/>
  <c r="C716" i="28"/>
  <c r="C713" i="28"/>
  <c r="C710" i="28"/>
  <c r="C707" i="28"/>
  <c r="C704" i="28"/>
  <c r="C700" i="28"/>
  <c r="C726" i="28"/>
  <c r="C708" i="28"/>
  <c r="C626" i="28"/>
  <c r="C620" i="28"/>
  <c r="C614" i="28"/>
  <c r="C608" i="28"/>
  <c r="C750" i="28"/>
  <c r="C744" i="28"/>
  <c r="C723" i="28"/>
  <c r="C705" i="28"/>
  <c r="C694" i="28"/>
  <c r="C692" i="28"/>
  <c r="C690" i="28"/>
  <c r="C688" i="28"/>
  <c r="C685" i="28"/>
  <c r="C682" i="28"/>
  <c r="C679" i="28"/>
  <c r="C676" i="28"/>
  <c r="C673" i="28"/>
  <c r="C670" i="28"/>
  <c r="C667" i="28"/>
  <c r="C664" i="28"/>
  <c r="C661" i="28"/>
  <c r="C658" i="28"/>
  <c r="C655" i="28"/>
  <c r="C652" i="28"/>
  <c r="C649" i="28"/>
  <c r="C646" i="28"/>
  <c r="C643" i="28"/>
  <c r="C640" i="28"/>
  <c r="C637" i="28"/>
  <c r="C634" i="28"/>
  <c r="C631" i="28"/>
  <c r="C627" i="28"/>
  <c r="C621" i="28"/>
  <c r="C615" i="28"/>
  <c r="C609" i="28"/>
  <c r="C738" i="28"/>
  <c r="C720" i="28"/>
  <c r="C702" i="28"/>
  <c r="C696" i="28"/>
  <c r="C628" i="28"/>
  <c r="C622" i="28"/>
  <c r="C616" i="28"/>
  <c r="C610" i="28"/>
  <c r="C604" i="28"/>
  <c r="C603" i="28"/>
  <c r="C602" i="28"/>
  <c r="C601" i="28"/>
  <c r="C600" i="28"/>
  <c r="C599" i="28"/>
  <c r="C598" i="28"/>
  <c r="C597" i="28"/>
  <c r="C596" i="28"/>
  <c r="C595" i="28"/>
  <c r="C594" i="28"/>
  <c r="C593" i="28"/>
  <c r="C592" i="28"/>
  <c r="C591" i="28"/>
  <c r="C590" i="28"/>
  <c r="C589" i="28"/>
  <c r="C588" i="28"/>
  <c r="C587" i="28"/>
  <c r="C586" i="28"/>
  <c r="C585" i="28"/>
  <c r="C584" i="28"/>
  <c r="C583" i="28"/>
  <c r="C582" i="28"/>
  <c r="C581" i="28"/>
  <c r="C580" i="28"/>
  <c r="C579" i="28"/>
  <c r="C578" i="28"/>
  <c r="C577" i="28"/>
  <c r="C576" i="28"/>
  <c r="C575" i="28"/>
  <c r="C574" i="28"/>
  <c r="C573" i="28"/>
  <c r="C572" i="28"/>
  <c r="C571" i="28"/>
  <c r="C570" i="28"/>
  <c r="C569" i="28"/>
  <c r="C568" i="28"/>
  <c r="C752" i="28"/>
  <c r="C746" i="28"/>
  <c r="C740" i="28"/>
  <c r="C735" i="28"/>
  <c r="C717" i="28"/>
  <c r="C686" i="28"/>
  <c r="C683" i="28"/>
  <c r="C680" i="28"/>
  <c r="C677" i="28"/>
  <c r="C674" i="28"/>
  <c r="C671" i="28"/>
  <c r="C668" i="28"/>
  <c r="C665" i="28"/>
  <c r="C662" i="28"/>
  <c r="C659" i="28"/>
  <c r="C656" i="28"/>
  <c r="C653" i="28"/>
  <c r="C650" i="28"/>
  <c r="C647" i="28"/>
  <c r="C644" i="28"/>
  <c r="C641" i="28"/>
  <c r="C638" i="28"/>
  <c r="C635" i="28"/>
  <c r="C632" i="28"/>
  <c r="C629" i="28"/>
  <c r="C623" i="28"/>
  <c r="C617" i="28"/>
  <c r="C742" i="28"/>
  <c r="C729" i="28"/>
  <c r="C697" i="28"/>
  <c r="C693" i="28"/>
  <c r="C689" i="28"/>
  <c r="C624" i="28"/>
  <c r="C619" i="28"/>
  <c r="C612" i="28"/>
  <c r="C606" i="28"/>
  <c r="C566" i="28"/>
  <c r="C563" i="28"/>
  <c r="C560" i="28"/>
  <c r="C557" i="28"/>
  <c r="C554" i="28"/>
  <c r="C551" i="28"/>
  <c r="C548" i="28"/>
  <c r="C545" i="28"/>
  <c r="C542" i="28"/>
  <c r="C539" i="28"/>
  <c r="C533" i="28"/>
  <c r="C732" i="28"/>
  <c r="C534" i="28"/>
  <c r="C528" i="28"/>
  <c r="C527" i="28"/>
  <c r="C526" i="28"/>
  <c r="C525" i="28"/>
  <c r="C524" i="28"/>
  <c r="C523" i="28"/>
  <c r="C522" i="28"/>
  <c r="C521" i="28"/>
  <c r="C520" i="28"/>
  <c r="C519" i="28"/>
  <c r="C518" i="28"/>
  <c r="C517" i="28"/>
  <c r="C516" i="28"/>
  <c r="C515" i="28"/>
  <c r="C514" i="28"/>
  <c r="C513" i="28"/>
  <c r="C512" i="28"/>
  <c r="C511" i="28"/>
  <c r="C510" i="28"/>
  <c r="C509" i="28"/>
  <c r="C508" i="28"/>
  <c r="C507" i="28"/>
  <c r="C506" i="28"/>
  <c r="C505" i="28"/>
  <c r="C504" i="28"/>
  <c r="C503" i="28"/>
  <c r="C502" i="28"/>
  <c r="C501" i="28"/>
  <c r="C500" i="28"/>
  <c r="C499" i="28"/>
  <c r="C498" i="28"/>
  <c r="C497" i="28"/>
  <c r="C496" i="28"/>
  <c r="C495" i="28"/>
  <c r="C494" i="28"/>
  <c r="C493" i="28"/>
  <c r="C492" i="28"/>
  <c r="C491" i="28"/>
  <c r="C490" i="28"/>
  <c r="C489" i="28"/>
  <c r="C488" i="28"/>
  <c r="C487" i="28"/>
  <c r="C486" i="28"/>
  <c r="C485" i="28"/>
  <c r="C484" i="28"/>
  <c r="C483" i="28"/>
  <c r="C482" i="28"/>
  <c r="C481" i="28"/>
  <c r="C480" i="28"/>
  <c r="C479" i="28"/>
  <c r="C478" i="28"/>
  <c r="C477" i="28"/>
  <c r="C476" i="28"/>
  <c r="C475" i="28"/>
  <c r="C474" i="28"/>
  <c r="C473" i="28"/>
  <c r="C472" i="28"/>
  <c r="C471" i="28"/>
  <c r="C470" i="28"/>
  <c r="C469" i="28"/>
  <c r="C468" i="28"/>
  <c r="C467" i="28"/>
  <c r="C466" i="28"/>
  <c r="C465" i="28"/>
  <c r="C464" i="28"/>
  <c r="C463" i="28"/>
  <c r="C462" i="28"/>
  <c r="C461" i="28"/>
  <c r="C460" i="28"/>
  <c r="C459" i="28"/>
  <c r="C458" i="28"/>
  <c r="C457" i="28"/>
  <c r="C456" i="28"/>
  <c r="C455" i="28"/>
  <c r="C454" i="28"/>
  <c r="C453" i="28"/>
  <c r="C452" i="28"/>
  <c r="C451" i="28"/>
  <c r="C450" i="28"/>
  <c r="C449" i="28"/>
  <c r="C754" i="28"/>
  <c r="C711" i="28"/>
  <c r="C618" i="28"/>
  <c r="C611" i="28"/>
  <c r="C605" i="28"/>
  <c r="C567" i="28"/>
  <c r="C564" i="28"/>
  <c r="C561" i="28"/>
  <c r="C558" i="28"/>
  <c r="C555" i="28"/>
  <c r="C552" i="28"/>
  <c r="C549" i="28"/>
  <c r="C546" i="28"/>
  <c r="C543" i="28"/>
  <c r="C540" i="28"/>
  <c r="C535" i="28"/>
  <c r="C529" i="28"/>
  <c r="C714" i="28"/>
  <c r="C695" i="28"/>
  <c r="C691" i="28"/>
  <c r="C613" i="28"/>
  <c r="C607" i="28"/>
  <c r="C536" i="28"/>
  <c r="C530" i="28"/>
  <c r="C701" i="28"/>
  <c r="C681" i="28"/>
  <c r="C672" i="28"/>
  <c r="C663" i="28"/>
  <c r="C654" i="28"/>
  <c r="C645" i="28"/>
  <c r="C636" i="28"/>
  <c r="C538" i="28"/>
  <c r="C447" i="28"/>
  <c r="C748" i="28"/>
  <c r="C448" i="28"/>
  <c r="C684" i="28"/>
  <c r="C675" i="28"/>
  <c r="C666" i="28"/>
  <c r="C657" i="28"/>
  <c r="C648" i="28"/>
  <c r="C639" i="28"/>
  <c r="C630" i="28"/>
  <c r="C537" i="28"/>
  <c r="C532" i="28"/>
  <c r="C443" i="28"/>
  <c r="C442" i="28"/>
  <c r="C441" i="28"/>
  <c r="C440" i="28"/>
  <c r="C439" i="28"/>
  <c r="C438" i="28"/>
  <c r="C437" i="28"/>
  <c r="C436" i="28"/>
  <c r="C435" i="28"/>
  <c r="C434" i="28"/>
  <c r="C433" i="28"/>
  <c r="C432" i="28"/>
  <c r="C431" i="28"/>
  <c r="C430" i="28"/>
  <c r="C429" i="28"/>
  <c r="C428" i="28"/>
  <c r="C427" i="28"/>
  <c r="C426" i="28"/>
  <c r="C425" i="28"/>
  <c r="C424" i="28"/>
  <c r="C423" i="28"/>
  <c r="C422" i="28"/>
  <c r="C421" i="28"/>
  <c r="C420" i="28"/>
  <c r="C419" i="28"/>
  <c r="C418" i="28"/>
  <c r="C417" i="28"/>
  <c r="C416" i="28"/>
  <c r="C415" i="28"/>
  <c r="C414" i="28"/>
  <c r="C413" i="28"/>
  <c r="C412" i="28"/>
  <c r="C411" i="28"/>
  <c r="C410" i="28"/>
  <c r="C409" i="28"/>
  <c r="C408" i="28"/>
  <c r="C407" i="28"/>
  <c r="C406" i="28"/>
  <c r="C405" i="28"/>
  <c r="C404" i="28"/>
  <c r="C403" i="28"/>
  <c r="C402" i="28"/>
  <c r="C401" i="28"/>
  <c r="C400" i="28"/>
  <c r="C399" i="28"/>
  <c r="C398" i="28"/>
  <c r="C397" i="28"/>
  <c r="C396" i="28"/>
  <c r="C395" i="28"/>
  <c r="C394" i="28"/>
  <c r="C393" i="28"/>
  <c r="C392" i="28"/>
  <c r="C391" i="28"/>
  <c r="C390" i="28"/>
  <c r="C389" i="28"/>
  <c r="C388" i="28"/>
  <c r="C387" i="28"/>
  <c r="C386" i="28"/>
  <c r="C385" i="28"/>
  <c r="C384" i="28"/>
  <c r="C383" i="28"/>
  <c r="C382" i="28"/>
  <c r="C381" i="28"/>
  <c r="C380" i="28"/>
  <c r="C379" i="28"/>
  <c r="C378" i="28"/>
  <c r="C377" i="28"/>
  <c r="C376" i="28"/>
  <c r="C375" i="28"/>
  <c r="C374" i="28"/>
  <c r="C373" i="28"/>
  <c r="C372" i="28"/>
  <c r="C371" i="28"/>
  <c r="C370" i="28"/>
  <c r="C369" i="28"/>
  <c r="C368" i="28"/>
  <c r="C367" i="28"/>
  <c r="C366" i="28"/>
  <c r="C365" i="28"/>
  <c r="C364" i="28"/>
  <c r="C363" i="28"/>
  <c r="C362" i="28"/>
  <c r="C361" i="28"/>
  <c r="C360" i="28"/>
  <c r="C359" i="28"/>
  <c r="C625" i="28"/>
  <c r="C687" i="28"/>
  <c r="C678" i="28"/>
  <c r="C669" i="28"/>
  <c r="C660" i="28"/>
  <c r="C651" i="28"/>
  <c r="C642" i="28"/>
  <c r="C544" i="28"/>
  <c r="C562" i="28"/>
  <c r="C547" i="28"/>
  <c r="C445" i="28"/>
  <c r="C357" i="28"/>
  <c r="C354" i="28"/>
  <c r="C351" i="28"/>
  <c r="C348" i="28"/>
  <c r="C345" i="28"/>
  <c r="C342" i="28"/>
  <c r="C339" i="28"/>
  <c r="C550" i="28"/>
  <c r="C565" i="28"/>
  <c r="C553" i="28"/>
  <c r="C531" i="28"/>
  <c r="C444" i="28"/>
  <c r="C358" i="28"/>
  <c r="C355" i="28"/>
  <c r="C352" i="28"/>
  <c r="C349" i="28"/>
  <c r="C346" i="28"/>
  <c r="C343" i="28"/>
  <c r="C340" i="28"/>
  <c r="C356" i="28"/>
  <c r="C353" i="28"/>
  <c r="C350" i="28"/>
  <c r="C347" i="28"/>
  <c r="C344" i="28"/>
  <c r="C341" i="28"/>
  <c r="C338" i="28"/>
  <c r="C336" i="28"/>
  <c r="C334" i="28"/>
  <c r="C332" i="28"/>
  <c r="C330" i="28"/>
  <c r="C328" i="28"/>
  <c r="C326" i="28"/>
  <c r="C324" i="28"/>
  <c r="C322" i="28"/>
  <c r="C320" i="28"/>
  <c r="C318" i="28"/>
  <c r="C316" i="28"/>
  <c r="C314" i="28"/>
  <c r="C312" i="28"/>
  <c r="C310" i="28"/>
  <c r="C308" i="28"/>
  <c r="C306" i="28"/>
  <c r="C304" i="28"/>
  <c r="C302" i="28"/>
  <c r="C300" i="28"/>
  <c r="C298" i="28"/>
  <c r="C296" i="28"/>
  <c r="C294" i="28"/>
  <c r="C292" i="28"/>
  <c r="C290" i="28"/>
  <c r="C288" i="28"/>
  <c r="C286" i="28"/>
  <c r="C284" i="28"/>
  <c r="C281" i="28"/>
  <c r="C278" i="28"/>
  <c r="C275" i="28"/>
  <c r="C272" i="28"/>
  <c r="C269" i="28"/>
  <c r="C266" i="28"/>
  <c r="C263" i="28"/>
  <c r="C260" i="28"/>
  <c r="C257" i="28"/>
  <c r="C252" i="28"/>
  <c r="C253" i="28"/>
  <c r="C556" i="28"/>
  <c r="C541" i="28"/>
  <c r="C446" i="28"/>
  <c r="C282" i="28"/>
  <c r="C279" i="28"/>
  <c r="C276" i="28"/>
  <c r="C273" i="28"/>
  <c r="C270" i="28"/>
  <c r="C267" i="28"/>
  <c r="C264" i="28"/>
  <c r="C261" i="28"/>
  <c r="C258" i="28"/>
  <c r="C254" i="28"/>
  <c r="C337" i="28"/>
  <c r="C335" i="28"/>
  <c r="C333" i="28"/>
  <c r="C331" i="28"/>
  <c r="C329" i="28"/>
  <c r="C327" i="28"/>
  <c r="C325" i="28"/>
  <c r="C323" i="28"/>
  <c r="C321" i="28"/>
  <c r="C319" i="28"/>
  <c r="C317" i="28"/>
  <c r="C315" i="28"/>
  <c r="C313" i="28"/>
  <c r="C311" i="28"/>
  <c r="C309" i="28"/>
  <c r="C307" i="28"/>
  <c r="C305" i="28"/>
  <c r="C303" i="28"/>
  <c r="C301" i="28"/>
  <c r="C299" i="28"/>
  <c r="C297" i="28"/>
  <c r="C295" i="28"/>
  <c r="C293" i="28"/>
  <c r="C291" i="28"/>
  <c r="C289" i="28"/>
  <c r="C287" i="28"/>
  <c r="C285" i="28"/>
  <c r="C255" i="28"/>
  <c r="C249" i="28"/>
  <c r="C248" i="28"/>
  <c r="C247" i="28"/>
  <c r="C246" i="28"/>
  <c r="C245" i="28"/>
  <c r="C244" i="28"/>
  <c r="C243" i="28"/>
  <c r="C242" i="28"/>
  <c r="C241" i="28"/>
  <c r="C240" i="28"/>
  <c r="C239" i="28"/>
  <c r="C238" i="28"/>
  <c r="C237" i="28"/>
  <c r="C236" i="28"/>
  <c r="C235" i="28"/>
  <c r="C234" i="28"/>
  <c r="C233" i="28"/>
  <c r="C232" i="28"/>
  <c r="C231" i="28"/>
  <c r="C230" i="28"/>
  <c r="C229" i="28"/>
  <c r="C228" i="28"/>
  <c r="C227" i="28"/>
  <c r="C226" i="28"/>
  <c r="C225" i="28"/>
  <c r="C224" i="28"/>
  <c r="C223" i="28"/>
  <c r="C222" i="28"/>
  <c r="C221" i="28"/>
  <c r="C220" i="28"/>
  <c r="C219" i="28"/>
  <c r="C218" i="28"/>
  <c r="C217" i="28"/>
  <c r="C216" i="28"/>
  <c r="C215" i="28"/>
  <c r="C214" i="28"/>
  <c r="C213" i="28"/>
  <c r="C212" i="28"/>
  <c r="C633" i="28"/>
  <c r="C559" i="28"/>
  <c r="C283" i="28"/>
  <c r="C280" i="28"/>
  <c r="C277" i="28"/>
  <c r="C274" i="28"/>
  <c r="C271" i="28"/>
  <c r="C268" i="28"/>
  <c r="C265" i="28"/>
  <c r="C250" i="28"/>
  <c r="C211" i="28"/>
  <c r="C208" i="28"/>
  <c r="C205" i="28"/>
  <c r="C202" i="28"/>
  <c r="C199" i="28"/>
  <c r="C196" i="28"/>
  <c r="C193" i="28"/>
  <c r="C190" i="28"/>
  <c r="C187" i="28"/>
  <c r="C184" i="28"/>
  <c r="C181" i="28"/>
  <c r="C178" i="28"/>
  <c r="C175" i="28"/>
  <c r="C172" i="28"/>
  <c r="C169" i="28"/>
  <c r="C166" i="28"/>
  <c r="C163" i="28"/>
  <c r="C160" i="28"/>
  <c r="C157" i="28"/>
  <c r="C154" i="28"/>
  <c r="C149" i="28"/>
  <c r="C143" i="28"/>
  <c r="C137" i="28"/>
  <c r="C131" i="28"/>
  <c r="C150" i="28"/>
  <c r="C144" i="28"/>
  <c r="C138" i="28"/>
  <c r="C132" i="28"/>
  <c r="C209" i="28"/>
  <c r="C206" i="28"/>
  <c r="C203" i="28"/>
  <c r="C200" i="28"/>
  <c r="C197" i="28"/>
  <c r="C194" i="28"/>
  <c r="C191" i="28"/>
  <c r="C188" i="28"/>
  <c r="C185" i="28"/>
  <c r="C182" i="28"/>
  <c r="C179" i="28"/>
  <c r="C176" i="28"/>
  <c r="C173" i="28"/>
  <c r="C170" i="28"/>
  <c r="C167" i="28"/>
  <c r="C164" i="28"/>
  <c r="C161" i="28"/>
  <c r="C158" i="28"/>
  <c r="C155" i="28"/>
  <c r="C151" i="28"/>
  <c r="C145" i="28"/>
  <c r="C139" i="28"/>
  <c r="C133" i="28"/>
  <c r="C152" i="28"/>
  <c r="C146" i="28"/>
  <c r="C140" i="28"/>
  <c r="C134" i="28"/>
  <c r="E60" i="28"/>
  <c r="C262" i="28"/>
  <c r="C259" i="28"/>
  <c r="C256" i="28"/>
  <c r="C251" i="28"/>
  <c r="C210" i="28"/>
  <c r="C207" i="28"/>
  <c r="C204" i="28"/>
  <c r="C201" i="28"/>
  <c r="C198" i="28"/>
  <c r="C195" i="28"/>
  <c r="C192" i="28"/>
  <c r="C189" i="28"/>
  <c r="C186" i="28"/>
  <c r="C183" i="28"/>
  <c r="C180" i="28"/>
  <c r="C177" i="28"/>
  <c r="C174" i="28"/>
  <c r="C171" i="28"/>
  <c r="C168" i="28"/>
  <c r="C165" i="28"/>
  <c r="C162" i="28"/>
  <c r="C159" i="28"/>
  <c r="C156" i="28"/>
  <c r="C153" i="28"/>
  <c r="C147" i="28"/>
  <c r="C141" i="28"/>
  <c r="C135" i="28"/>
  <c r="C148" i="28"/>
  <c r="C142" i="28"/>
  <c r="C136" i="28"/>
  <c r="C130" i="28"/>
  <c r="C129" i="28"/>
  <c r="C128" i="28"/>
  <c r="C127" i="28"/>
  <c r="C126" i="28"/>
  <c r="C125" i="28"/>
  <c r="C124" i="28"/>
  <c r="C123" i="28"/>
  <c r="C122" i="28"/>
  <c r="C121" i="28"/>
  <c r="C119" i="28"/>
  <c r="C117" i="28"/>
  <c r="C115" i="28"/>
  <c r="C113" i="28"/>
  <c r="C111" i="28"/>
  <c r="C109" i="28"/>
  <c r="C107" i="28"/>
  <c r="C105" i="28"/>
  <c r="C103" i="28"/>
  <c r="C101" i="28"/>
  <c r="C99" i="28"/>
  <c r="C97" i="28"/>
  <c r="C95" i="28"/>
  <c r="C93" i="28"/>
  <c r="C91" i="28"/>
  <c r="C89" i="28"/>
  <c r="C87" i="28"/>
  <c r="C85" i="28"/>
  <c r="C83" i="28"/>
  <c r="C81" i="28"/>
  <c r="C79" i="28"/>
  <c r="C77" i="28"/>
  <c r="C75" i="28"/>
  <c r="C73" i="28"/>
  <c r="C71" i="28"/>
  <c r="C69" i="28"/>
  <c r="C67" i="28"/>
  <c r="C65" i="28"/>
  <c r="C63" i="28"/>
  <c r="C61" i="28"/>
  <c r="D60" i="28"/>
  <c r="D61" i="28" s="1"/>
  <c r="D62" i="28" s="1"/>
  <c r="D63" i="28" s="1"/>
  <c r="D64" i="28" s="1"/>
  <c r="D65" i="28" s="1"/>
  <c r="D66" i="28" s="1"/>
  <c r="D67" i="28" s="1"/>
  <c r="D68" i="28" s="1"/>
  <c r="D69" i="28" s="1"/>
  <c r="D70" i="28" s="1"/>
  <c r="D71" i="28" s="1"/>
  <c r="D72" i="28" s="1"/>
  <c r="D73" i="28" s="1"/>
  <c r="D74" i="28" s="1"/>
  <c r="D75" i="28" s="1"/>
  <c r="D76" i="28" s="1"/>
  <c r="D77" i="28" s="1"/>
  <c r="D78" i="28" s="1"/>
  <c r="D79" i="28" s="1"/>
  <c r="D80" i="28" s="1"/>
  <c r="D81" i="28" s="1"/>
  <c r="D82" i="28" s="1"/>
  <c r="D83" i="28" s="1"/>
  <c r="D84" i="28" s="1"/>
  <c r="D85" i="28" s="1"/>
  <c r="D86" i="28" s="1"/>
  <c r="D87" i="28" s="1"/>
  <c r="D88" i="28" s="1"/>
  <c r="D89" i="28" s="1"/>
  <c r="D90" i="28" s="1"/>
  <c r="D91" i="28" s="1"/>
  <c r="D92" i="28" s="1"/>
  <c r="D93" i="28" s="1"/>
  <c r="D94" i="28" s="1"/>
  <c r="D95" i="28" s="1"/>
  <c r="D96" i="28" s="1"/>
  <c r="D97" i="28" s="1"/>
  <c r="D98" i="28" s="1"/>
  <c r="D99" i="28" s="1"/>
  <c r="D100" i="28" s="1"/>
  <c r="D101" i="28" s="1"/>
  <c r="D102" i="28" s="1"/>
  <c r="D103" i="28" s="1"/>
  <c r="D104" i="28" s="1"/>
  <c r="D105" i="28" s="1"/>
  <c r="D106" i="28" s="1"/>
  <c r="D107" i="28" s="1"/>
  <c r="D108" i="28" s="1"/>
  <c r="D109" i="28" s="1"/>
  <c r="D110" i="28" s="1"/>
  <c r="D111" i="28" s="1"/>
  <c r="D112" i="28" s="1"/>
  <c r="D113" i="28" s="1"/>
  <c r="D114" i="28" s="1"/>
  <c r="D115" i="28" s="1"/>
  <c r="D116" i="28" s="1"/>
  <c r="D117" i="28" s="1"/>
  <c r="D118" i="28" s="1"/>
  <c r="D119" i="28" s="1"/>
  <c r="D120" i="28" s="1"/>
  <c r="D121" i="28" s="1"/>
  <c r="D122" i="28" s="1"/>
  <c r="D123" i="28" s="1"/>
  <c r="D124" i="28" s="1"/>
  <c r="D125" i="28" s="1"/>
  <c r="D126" i="28" s="1"/>
  <c r="D127" i="28" s="1"/>
  <c r="D128" i="28" s="1"/>
  <c r="D129" i="28" s="1"/>
  <c r="D130" i="28" s="1"/>
  <c r="D131" i="28" s="1"/>
  <c r="D132" i="28" s="1"/>
  <c r="D133" i="28" s="1"/>
  <c r="D134" i="28" s="1"/>
  <c r="D135" i="28" s="1"/>
  <c r="D136" i="28" s="1"/>
  <c r="D137" i="28" s="1"/>
  <c r="D138" i="28" s="1"/>
  <c r="D139" i="28" s="1"/>
  <c r="D140" i="28" s="1"/>
  <c r="D141" i="28" s="1"/>
  <c r="D142" i="28" s="1"/>
  <c r="D143" i="28" s="1"/>
  <c r="D144" i="28" s="1"/>
  <c r="D145" i="28" s="1"/>
  <c r="D146" i="28" s="1"/>
  <c r="D147" i="28" s="1"/>
  <c r="D148" i="28" s="1"/>
  <c r="D149" i="28" s="1"/>
  <c r="D150" i="28" s="1"/>
  <c r="D151" i="28" s="1"/>
  <c r="D152" i="28" s="1"/>
  <c r="D153" i="28" s="1"/>
  <c r="D154" i="28" s="1"/>
  <c r="D155" i="28" s="1"/>
  <c r="D156" i="28" s="1"/>
  <c r="D157" i="28" s="1"/>
  <c r="D158" i="28" s="1"/>
  <c r="D159" i="28" s="1"/>
  <c r="D160" i="28" s="1"/>
  <c r="D161" i="28" s="1"/>
  <c r="D162" i="28" s="1"/>
  <c r="D163" i="28" s="1"/>
  <c r="D164" i="28" s="1"/>
  <c r="D165" i="28" s="1"/>
  <c r="D166" i="28" s="1"/>
  <c r="D167" i="28" s="1"/>
  <c r="D168" i="28" s="1"/>
  <c r="D169" i="28" s="1"/>
  <c r="D170" i="28" s="1"/>
  <c r="D171" i="28" s="1"/>
  <c r="D172" i="28" s="1"/>
  <c r="D173" i="28" s="1"/>
  <c r="D174" i="28" s="1"/>
  <c r="D175" i="28" s="1"/>
  <c r="D176" i="28" s="1"/>
  <c r="D177" i="28" s="1"/>
  <c r="D178" i="28" s="1"/>
  <c r="D179" i="28" s="1"/>
  <c r="D180" i="28" s="1"/>
  <c r="D181" i="28" s="1"/>
  <c r="D182" i="28" s="1"/>
  <c r="D183" i="28" s="1"/>
  <c r="D184" i="28" s="1"/>
  <c r="D185" i="28" s="1"/>
  <c r="D186" i="28" s="1"/>
  <c r="D187" i="28" s="1"/>
  <c r="D188" i="28" s="1"/>
  <c r="D189" i="28" s="1"/>
  <c r="D190" i="28" s="1"/>
  <c r="D191" i="28" s="1"/>
  <c r="D192" i="28" s="1"/>
  <c r="D193" i="28" s="1"/>
  <c r="D194" i="28" s="1"/>
  <c r="D195" i="28" s="1"/>
  <c r="D196" i="28" s="1"/>
  <c r="D197" i="28" s="1"/>
  <c r="D198" i="28" s="1"/>
  <c r="D199" i="28" s="1"/>
  <c r="D200" i="28" s="1"/>
  <c r="D201" i="28" s="1"/>
  <c r="D202" i="28" s="1"/>
  <c r="D203" i="28" s="1"/>
  <c r="D204" i="28" s="1"/>
  <c r="D205" i="28" s="1"/>
  <c r="D206" i="28" s="1"/>
  <c r="D207" i="28" s="1"/>
  <c r="D208" i="28" s="1"/>
  <c r="D209" i="28" s="1"/>
  <c r="D210" i="28" s="1"/>
  <c r="D211" i="28" s="1"/>
  <c r="D212" i="28" s="1"/>
  <c r="D213" i="28" s="1"/>
  <c r="D214" i="28" s="1"/>
  <c r="D215" i="28" s="1"/>
  <c r="D216" i="28" s="1"/>
  <c r="D217" i="28" s="1"/>
  <c r="D218" i="28" s="1"/>
  <c r="D219" i="28" s="1"/>
  <c r="D220" i="28" s="1"/>
  <c r="D221" i="28" s="1"/>
  <c r="D222" i="28" s="1"/>
  <c r="D223" i="28" s="1"/>
  <c r="D224" i="28" s="1"/>
  <c r="D225" i="28" s="1"/>
  <c r="D226" i="28" s="1"/>
  <c r="D227" i="28" s="1"/>
  <c r="D228" i="28" s="1"/>
  <c r="D229" i="28" s="1"/>
  <c r="D230" i="28" s="1"/>
  <c r="D231" i="28" s="1"/>
  <c r="D232" i="28" s="1"/>
  <c r="D233" i="28" s="1"/>
  <c r="D234" i="28" s="1"/>
  <c r="D235" i="28" s="1"/>
  <c r="D236" i="28" s="1"/>
  <c r="D237" i="28" s="1"/>
  <c r="D238" i="28" s="1"/>
  <c r="D239" i="28" s="1"/>
  <c r="D240" i="28" s="1"/>
  <c r="D241" i="28" s="1"/>
  <c r="D242" i="28" s="1"/>
  <c r="D243" i="28" s="1"/>
  <c r="D244" i="28" s="1"/>
  <c r="D245" i="28" s="1"/>
  <c r="D246" i="28" s="1"/>
  <c r="D247" i="28" s="1"/>
  <c r="D248" i="28" s="1"/>
  <c r="D249" i="28" s="1"/>
  <c r="D250" i="28" s="1"/>
  <c r="D251" i="28" s="1"/>
  <c r="D252" i="28" s="1"/>
  <c r="D253" i="28" s="1"/>
  <c r="D254" i="28" s="1"/>
  <c r="D255" i="28" s="1"/>
  <c r="D256" i="28" s="1"/>
  <c r="D257" i="28" s="1"/>
  <c r="D258" i="28" s="1"/>
  <c r="D259" i="28" s="1"/>
  <c r="D260" i="28" s="1"/>
  <c r="D261" i="28" s="1"/>
  <c r="D262" i="28" s="1"/>
  <c r="D263" i="28" s="1"/>
  <c r="D264" i="28" s="1"/>
  <c r="D265" i="28" s="1"/>
  <c r="D266" i="28" s="1"/>
  <c r="D267" i="28" s="1"/>
  <c r="D268" i="28" s="1"/>
  <c r="D269" i="28" s="1"/>
  <c r="D270" i="28" s="1"/>
  <c r="D271" i="28" s="1"/>
  <c r="D272" i="28" s="1"/>
  <c r="D273" i="28" s="1"/>
  <c r="D274" i="28" s="1"/>
  <c r="D275" i="28" s="1"/>
  <c r="D276" i="28" s="1"/>
  <c r="D277" i="28" s="1"/>
  <c r="D278" i="28" s="1"/>
  <c r="D279" i="28" s="1"/>
  <c r="D280" i="28" s="1"/>
  <c r="D281" i="28" s="1"/>
  <c r="D282" i="28" s="1"/>
  <c r="D283" i="28" s="1"/>
  <c r="D284" i="28" s="1"/>
  <c r="D285" i="28" s="1"/>
  <c r="D286" i="28" s="1"/>
  <c r="D287" i="28" s="1"/>
  <c r="D288" i="28" s="1"/>
  <c r="D289" i="28" s="1"/>
  <c r="D290" i="28" s="1"/>
  <c r="D291" i="28" s="1"/>
  <c r="D292" i="28" s="1"/>
  <c r="D293" i="28" s="1"/>
  <c r="D294" i="28" s="1"/>
  <c r="D295" i="28" s="1"/>
  <c r="D296" i="28" s="1"/>
  <c r="D297" i="28" s="1"/>
  <c r="D298" i="28" s="1"/>
  <c r="D299" i="28" s="1"/>
  <c r="D300" i="28" s="1"/>
  <c r="D301" i="28" s="1"/>
  <c r="D302" i="28" s="1"/>
  <c r="D303" i="28" s="1"/>
  <c r="D304" i="28" s="1"/>
  <c r="D305" i="28" s="1"/>
  <c r="D306" i="28" s="1"/>
  <c r="D307" i="28" s="1"/>
  <c r="D308" i="28" s="1"/>
  <c r="D309" i="28" s="1"/>
  <c r="D310" i="28" s="1"/>
  <c r="D311" i="28" s="1"/>
  <c r="D312" i="28" s="1"/>
  <c r="D313" i="28" s="1"/>
  <c r="D314" i="28" s="1"/>
  <c r="D315" i="28" s="1"/>
  <c r="D316" i="28" s="1"/>
  <c r="D317" i="28" s="1"/>
  <c r="D318" i="28" s="1"/>
  <c r="D319" i="28" s="1"/>
  <c r="D320" i="28" s="1"/>
  <c r="D321" i="28" s="1"/>
  <c r="D322" i="28" s="1"/>
  <c r="D323" i="28" s="1"/>
  <c r="D324" i="28" s="1"/>
  <c r="D325" i="28" s="1"/>
  <c r="D326" i="28" s="1"/>
  <c r="D327" i="28" s="1"/>
  <c r="D328" i="28" s="1"/>
  <c r="D329" i="28" s="1"/>
  <c r="D330" i="28" s="1"/>
  <c r="D331" i="28" s="1"/>
  <c r="D332" i="28" s="1"/>
  <c r="D333" i="28" s="1"/>
  <c r="D334" i="28" s="1"/>
  <c r="D335" i="28" s="1"/>
  <c r="D336" i="28" s="1"/>
  <c r="D337" i="28" s="1"/>
  <c r="D338" i="28" s="1"/>
  <c r="D339" i="28" s="1"/>
  <c r="D340" i="28" s="1"/>
  <c r="D341" i="28" s="1"/>
  <c r="D342" i="28" s="1"/>
  <c r="D343" i="28" s="1"/>
  <c r="D344" i="28" s="1"/>
  <c r="D345" i="28" s="1"/>
  <c r="D346" i="28" s="1"/>
  <c r="D347" i="28" s="1"/>
  <c r="D348" i="28" s="1"/>
  <c r="D349" i="28" s="1"/>
  <c r="D350" i="28" s="1"/>
  <c r="D351" i="28" s="1"/>
  <c r="D352" i="28" s="1"/>
  <c r="D353" i="28" s="1"/>
  <c r="D354" i="28" s="1"/>
  <c r="D355" i="28" s="1"/>
  <c r="D356" i="28" s="1"/>
  <c r="D357" i="28" s="1"/>
  <c r="D358" i="28" s="1"/>
  <c r="D359" i="28" s="1"/>
  <c r="D360" i="28" s="1"/>
  <c r="D361" i="28" s="1"/>
  <c r="D362" i="28" s="1"/>
  <c r="D363" i="28" s="1"/>
  <c r="D364" i="28" s="1"/>
  <c r="D365" i="28" s="1"/>
  <c r="D366" i="28" s="1"/>
  <c r="D367" i="28" s="1"/>
  <c r="D368" i="28" s="1"/>
  <c r="D369" i="28" s="1"/>
  <c r="D370" i="28" s="1"/>
  <c r="D371" i="28" s="1"/>
  <c r="D372" i="28" s="1"/>
  <c r="D373" i="28" s="1"/>
  <c r="D374" i="28" s="1"/>
  <c r="D375" i="28" s="1"/>
  <c r="D376" i="28" s="1"/>
  <c r="D377" i="28" s="1"/>
  <c r="D378" i="28" s="1"/>
  <c r="D379" i="28" s="1"/>
  <c r="D380" i="28" s="1"/>
  <c r="D381" i="28" s="1"/>
  <c r="D382" i="28" s="1"/>
  <c r="D383" i="28" s="1"/>
  <c r="D384" i="28" s="1"/>
  <c r="D385" i="28" s="1"/>
  <c r="D386" i="28" s="1"/>
  <c r="D387" i="28" s="1"/>
  <c r="D388" i="28" s="1"/>
  <c r="D389" i="28" s="1"/>
  <c r="D390" i="28" s="1"/>
  <c r="D391" i="28" s="1"/>
  <c r="D392" i="28" s="1"/>
  <c r="D393" i="28" s="1"/>
  <c r="D394" i="28" s="1"/>
  <c r="D395" i="28" s="1"/>
  <c r="D396" i="28" s="1"/>
  <c r="D397" i="28" s="1"/>
  <c r="D398" i="28" s="1"/>
  <c r="D399" i="28" s="1"/>
  <c r="D400" i="28" s="1"/>
  <c r="D401" i="28" s="1"/>
  <c r="D402" i="28" s="1"/>
  <c r="D403" i="28" s="1"/>
  <c r="D404" i="28" s="1"/>
  <c r="D405" i="28" s="1"/>
  <c r="D406" i="28" s="1"/>
  <c r="D407" i="28" s="1"/>
  <c r="D408" i="28" s="1"/>
  <c r="D409" i="28" s="1"/>
  <c r="D410" i="28" s="1"/>
  <c r="D411" i="28" s="1"/>
  <c r="D412" i="28" s="1"/>
  <c r="D413" i="28" s="1"/>
  <c r="D414" i="28" s="1"/>
  <c r="D415" i="28" s="1"/>
  <c r="D416" i="28" s="1"/>
  <c r="D417" i="28" s="1"/>
  <c r="D418" i="28" s="1"/>
  <c r="D419" i="28" s="1"/>
  <c r="D420" i="28" s="1"/>
  <c r="D421" i="28" s="1"/>
  <c r="D422" i="28" s="1"/>
  <c r="D423" i="28" s="1"/>
  <c r="D424" i="28" s="1"/>
  <c r="D425" i="28" s="1"/>
  <c r="D426" i="28" s="1"/>
  <c r="D427" i="28" s="1"/>
  <c r="D428" i="28" s="1"/>
  <c r="D429" i="28" s="1"/>
  <c r="D430" i="28" s="1"/>
  <c r="D431" i="28" s="1"/>
  <c r="D432" i="28" s="1"/>
  <c r="D433" i="28" s="1"/>
  <c r="D434" i="28" s="1"/>
  <c r="D435" i="28" s="1"/>
  <c r="D436" i="28" s="1"/>
  <c r="D437" i="28" s="1"/>
  <c r="D438" i="28" s="1"/>
  <c r="D439" i="28" s="1"/>
  <c r="D440" i="28" s="1"/>
  <c r="D441" i="28" s="1"/>
  <c r="D442" i="28" s="1"/>
  <c r="D443" i="28" s="1"/>
  <c r="D444" i="28" s="1"/>
  <c r="D445" i="28" s="1"/>
  <c r="D446" i="28" s="1"/>
  <c r="D447" i="28" s="1"/>
  <c r="D448" i="28" s="1"/>
  <c r="D449" i="28" s="1"/>
  <c r="D450" i="28" s="1"/>
  <c r="D451" i="28" s="1"/>
  <c r="D452" i="28" s="1"/>
  <c r="D453" i="28" s="1"/>
  <c r="D454" i="28" s="1"/>
  <c r="D455" i="28" s="1"/>
  <c r="D456" i="28" s="1"/>
  <c r="D457" i="28" s="1"/>
  <c r="D458" i="28" s="1"/>
  <c r="D459" i="28" s="1"/>
  <c r="D460" i="28" s="1"/>
  <c r="D461" i="28" s="1"/>
  <c r="D462" i="28" s="1"/>
  <c r="D463" i="28" s="1"/>
  <c r="D464" i="28" s="1"/>
  <c r="D465" i="28" s="1"/>
  <c r="D466" i="28" s="1"/>
  <c r="D467" i="28" s="1"/>
  <c r="D468" i="28" s="1"/>
  <c r="D469" i="28" s="1"/>
  <c r="D470" i="28" s="1"/>
  <c r="D471" i="28" s="1"/>
  <c r="D472" i="28" s="1"/>
  <c r="D473" i="28" s="1"/>
  <c r="D474" i="28" s="1"/>
  <c r="D475" i="28" s="1"/>
  <c r="D476" i="28" s="1"/>
  <c r="D477" i="28" s="1"/>
  <c r="D478" i="28" s="1"/>
  <c r="D479" i="28" s="1"/>
  <c r="D480" i="28" s="1"/>
  <c r="D481" i="28" s="1"/>
  <c r="D482" i="28" s="1"/>
  <c r="D483" i="28" s="1"/>
  <c r="D484" i="28" s="1"/>
  <c r="D485" i="28" s="1"/>
  <c r="D486" i="28" s="1"/>
  <c r="D487" i="28" s="1"/>
  <c r="D488" i="28" s="1"/>
  <c r="D489" i="28" s="1"/>
  <c r="D490" i="28" s="1"/>
  <c r="D491" i="28" s="1"/>
  <c r="D492" i="28" s="1"/>
  <c r="D493" i="28" s="1"/>
  <c r="D494" i="28" s="1"/>
  <c r="D495" i="28" s="1"/>
  <c r="D496" i="28" s="1"/>
  <c r="D497" i="28" s="1"/>
  <c r="D498" i="28" s="1"/>
  <c r="D499" i="28" s="1"/>
  <c r="D500" i="28" s="1"/>
  <c r="D501" i="28" s="1"/>
  <c r="D502" i="28" s="1"/>
  <c r="D503" i="28" s="1"/>
  <c r="D504" i="28" s="1"/>
  <c r="D505" i="28" s="1"/>
  <c r="D506" i="28" s="1"/>
  <c r="D507" i="28" s="1"/>
  <c r="D508" i="28" s="1"/>
  <c r="D509" i="28" s="1"/>
  <c r="D510" i="28" s="1"/>
  <c r="D511" i="28" s="1"/>
  <c r="D512" i="28" s="1"/>
  <c r="D513" i="28" s="1"/>
  <c r="D514" i="28" s="1"/>
  <c r="D515" i="28" s="1"/>
  <c r="D516" i="28" s="1"/>
  <c r="D517" i="28" s="1"/>
  <c r="D518" i="28" s="1"/>
  <c r="D519" i="28" s="1"/>
  <c r="D520" i="28" s="1"/>
  <c r="D521" i="28" s="1"/>
  <c r="D522" i="28" s="1"/>
  <c r="D523" i="28" s="1"/>
  <c r="D524" i="28" s="1"/>
  <c r="D525" i="28" s="1"/>
  <c r="D526" i="28" s="1"/>
  <c r="D527" i="28" s="1"/>
  <c r="D528" i="28" s="1"/>
  <c r="D529" i="28" s="1"/>
  <c r="D530" i="28" s="1"/>
  <c r="D531" i="28" s="1"/>
  <c r="D532" i="28" s="1"/>
  <c r="D533" i="28" s="1"/>
  <c r="D534" i="28" s="1"/>
  <c r="D535" i="28" s="1"/>
  <c r="D536" i="28" s="1"/>
  <c r="D537" i="28" s="1"/>
  <c r="D538" i="28" s="1"/>
  <c r="D539" i="28" s="1"/>
  <c r="D540" i="28" s="1"/>
  <c r="D541" i="28" s="1"/>
  <c r="D542" i="28" s="1"/>
  <c r="D543" i="28" s="1"/>
  <c r="D544" i="28" s="1"/>
  <c r="D545" i="28" s="1"/>
  <c r="D546" i="28" s="1"/>
  <c r="D547" i="28" s="1"/>
  <c r="D548" i="28" s="1"/>
  <c r="D549" i="28" s="1"/>
  <c r="D550" i="28" s="1"/>
  <c r="D551" i="28" s="1"/>
  <c r="D552" i="28" s="1"/>
  <c r="D553" i="28" s="1"/>
  <c r="D554" i="28" s="1"/>
  <c r="D555" i="28" s="1"/>
  <c r="D556" i="28" s="1"/>
  <c r="D557" i="28" s="1"/>
  <c r="D558" i="28" s="1"/>
  <c r="D559" i="28" s="1"/>
  <c r="D560" i="28" s="1"/>
  <c r="D561" i="28" s="1"/>
  <c r="D562" i="28" s="1"/>
  <c r="D563" i="28" s="1"/>
  <c r="D564" i="28" s="1"/>
  <c r="D565" i="28" s="1"/>
  <c r="D566" i="28" s="1"/>
  <c r="D567" i="28" s="1"/>
  <c r="D568" i="28" s="1"/>
  <c r="D569" i="28" s="1"/>
  <c r="D570" i="28" s="1"/>
  <c r="D571" i="28" s="1"/>
  <c r="D572" i="28" s="1"/>
  <c r="D573" i="28" s="1"/>
  <c r="D574" i="28" s="1"/>
  <c r="D575" i="28" s="1"/>
  <c r="D576" i="28" s="1"/>
  <c r="D577" i="28" s="1"/>
  <c r="D578" i="28" s="1"/>
  <c r="D579" i="28" s="1"/>
  <c r="D580" i="28" s="1"/>
  <c r="D581" i="28" s="1"/>
  <c r="D582" i="28" s="1"/>
  <c r="D583" i="28" s="1"/>
  <c r="D584" i="28" s="1"/>
  <c r="D585" i="28" s="1"/>
  <c r="D586" i="28" s="1"/>
  <c r="D587" i="28" s="1"/>
  <c r="D588" i="28" s="1"/>
  <c r="D589" i="28" s="1"/>
  <c r="D590" i="28" s="1"/>
  <c r="D591" i="28" s="1"/>
  <c r="D592" i="28" s="1"/>
  <c r="D593" i="28" s="1"/>
  <c r="D594" i="28" s="1"/>
  <c r="D595" i="28" s="1"/>
  <c r="D596" i="28" s="1"/>
  <c r="D597" i="28" s="1"/>
  <c r="D598" i="28" s="1"/>
  <c r="D599" i="28" s="1"/>
  <c r="D600" i="28" s="1"/>
  <c r="D601" i="28" s="1"/>
  <c r="D602" i="28" s="1"/>
  <c r="D603" i="28" s="1"/>
  <c r="D604" i="28" s="1"/>
  <c r="D605" i="28" s="1"/>
  <c r="D606" i="28" s="1"/>
  <c r="D607" i="28" s="1"/>
  <c r="D608" i="28" s="1"/>
  <c r="D609" i="28" s="1"/>
  <c r="D610" i="28" s="1"/>
  <c r="D611" i="28" s="1"/>
  <c r="D612" i="28" s="1"/>
  <c r="D613" i="28" s="1"/>
  <c r="D614" i="28" s="1"/>
  <c r="D615" i="28" s="1"/>
  <c r="D616" i="28" s="1"/>
  <c r="D617" i="28" s="1"/>
  <c r="D618" i="28" s="1"/>
  <c r="D619" i="28" s="1"/>
  <c r="D620" i="28" s="1"/>
  <c r="D621" i="28" s="1"/>
  <c r="D622" i="28" s="1"/>
  <c r="D623" i="28" s="1"/>
  <c r="D624" i="28" s="1"/>
  <c r="D625" i="28" s="1"/>
  <c r="D626" i="28" s="1"/>
  <c r="D627" i="28" s="1"/>
  <c r="D628" i="28" s="1"/>
  <c r="D629" i="28" s="1"/>
  <c r="D630" i="28" s="1"/>
  <c r="D631" i="28" s="1"/>
  <c r="D632" i="28" s="1"/>
  <c r="D633" i="28" s="1"/>
  <c r="D634" i="28" s="1"/>
  <c r="D635" i="28" s="1"/>
  <c r="D636" i="28" s="1"/>
  <c r="D637" i="28" s="1"/>
  <c r="D638" i="28" s="1"/>
  <c r="D639" i="28" s="1"/>
  <c r="D640" i="28" s="1"/>
  <c r="D641" i="28" s="1"/>
  <c r="D642" i="28" s="1"/>
  <c r="D643" i="28" s="1"/>
  <c r="D644" i="28" s="1"/>
  <c r="D645" i="28" s="1"/>
  <c r="D646" i="28" s="1"/>
  <c r="D647" i="28" s="1"/>
  <c r="D648" i="28" s="1"/>
  <c r="D649" i="28" s="1"/>
  <c r="D650" i="28" s="1"/>
  <c r="D651" i="28" s="1"/>
  <c r="D652" i="28" s="1"/>
  <c r="D653" i="28" s="1"/>
  <c r="D654" i="28" s="1"/>
  <c r="D655" i="28" s="1"/>
  <c r="D656" i="28" s="1"/>
  <c r="D657" i="28" s="1"/>
  <c r="D658" i="28" s="1"/>
  <c r="D659" i="28" s="1"/>
  <c r="D660" i="28" s="1"/>
  <c r="D661" i="28" s="1"/>
  <c r="D662" i="28" s="1"/>
  <c r="D663" i="28" s="1"/>
  <c r="D664" i="28" s="1"/>
  <c r="D665" i="28" s="1"/>
  <c r="D666" i="28" s="1"/>
  <c r="D667" i="28" s="1"/>
  <c r="D668" i="28" s="1"/>
  <c r="D669" i="28" s="1"/>
  <c r="D670" i="28" s="1"/>
  <c r="D671" i="28" s="1"/>
  <c r="D672" i="28" s="1"/>
  <c r="D673" i="28" s="1"/>
  <c r="D674" i="28" s="1"/>
  <c r="D675" i="28" s="1"/>
  <c r="D676" i="28" s="1"/>
  <c r="D677" i="28" s="1"/>
  <c r="D678" i="28" s="1"/>
  <c r="D679" i="28" s="1"/>
  <c r="D680" i="28" s="1"/>
  <c r="D681" i="28" s="1"/>
  <c r="D682" i="28" s="1"/>
  <c r="D683" i="28" s="1"/>
  <c r="D684" i="28" s="1"/>
  <c r="D685" i="28" s="1"/>
  <c r="D686" i="28" s="1"/>
  <c r="D687" i="28" s="1"/>
  <c r="D688" i="28" s="1"/>
  <c r="D689" i="28" s="1"/>
  <c r="D690" i="28" s="1"/>
  <c r="D691" i="28" s="1"/>
  <c r="D692" i="28" s="1"/>
  <c r="D693" i="28" s="1"/>
  <c r="D694" i="28" s="1"/>
  <c r="D695" i="28" s="1"/>
  <c r="D696" i="28" s="1"/>
  <c r="D697" i="28" s="1"/>
  <c r="D698" i="28" s="1"/>
  <c r="D699" i="28" s="1"/>
  <c r="D700" i="28" s="1"/>
  <c r="D701" i="28" s="1"/>
  <c r="D702" i="28" s="1"/>
  <c r="D703" i="28" s="1"/>
  <c r="D704" i="28" s="1"/>
  <c r="D705" i="28" s="1"/>
  <c r="D706" i="28" s="1"/>
  <c r="D707" i="28" s="1"/>
  <c r="D708" i="28" s="1"/>
  <c r="D709" i="28" s="1"/>
  <c r="D710" i="28" s="1"/>
  <c r="D711" i="28" s="1"/>
  <c r="D712" i="28" s="1"/>
  <c r="D713" i="28" s="1"/>
  <c r="D714" i="28" s="1"/>
  <c r="D715" i="28" s="1"/>
  <c r="D716" i="28" s="1"/>
  <c r="D717" i="28" s="1"/>
  <c r="D718" i="28" s="1"/>
  <c r="D719" i="28" s="1"/>
  <c r="D720" i="28" s="1"/>
  <c r="D721" i="28" s="1"/>
  <c r="D722" i="28" s="1"/>
  <c r="D723" i="28" s="1"/>
  <c r="D724" i="28" s="1"/>
  <c r="D725" i="28" s="1"/>
  <c r="D726" i="28" s="1"/>
  <c r="D727" i="28" s="1"/>
  <c r="D728" i="28" s="1"/>
  <c r="D729" i="28" s="1"/>
  <c r="D730" i="28" s="1"/>
  <c r="D731" i="28" s="1"/>
  <c r="D732" i="28" s="1"/>
  <c r="D733" i="28" s="1"/>
  <c r="D734" i="28" s="1"/>
  <c r="D735" i="28" s="1"/>
  <c r="D736" i="28" s="1"/>
  <c r="D737" i="28" s="1"/>
  <c r="D738" i="28" s="1"/>
  <c r="D739" i="28" s="1"/>
  <c r="D740" i="28" s="1"/>
  <c r="D741" i="28" s="1"/>
  <c r="D742" i="28" s="1"/>
  <c r="D743" i="28" s="1"/>
  <c r="D744" i="28" s="1"/>
  <c r="D745" i="28" s="1"/>
  <c r="D746" i="28" s="1"/>
  <c r="D747" i="28" s="1"/>
  <c r="D748" i="28" s="1"/>
  <c r="D749" i="28" s="1"/>
  <c r="D750" i="28" s="1"/>
  <c r="D751" i="28" s="1"/>
  <c r="D752" i="28" s="1"/>
  <c r="D753" i="28" s="1"/>
  <c r="D754" i="28" s="1"/>
  <c r="D755" i="28" s="1"/>
  <c r="D756" i="28" s="1"/>
  <c r="D757" i="28" s="1"/>
  <c r="D758" i="28" s="1"/>
  <c r="D759" i="28" s="1"/>
  <c r="D760" i="28" s="1"/>
  <c r="D761" i="28" s="1"/>
  <c r="D762" i="28" s="1"/>
  <c r="D763" i="28" s="1"/>
  <c r="D764" i="28" s="1"/>
  <c r="D765" i="28" s="1"/>
  <c r="D766" i="28" s="1"/>
  <c r="D767" i="28" s="1"/>
  <c r="D768" i="28" s="1"/>
  <c r="D769" i="28" s="1"/>
  <c r="D770" i="28" s="1"/>
  <c r="D771" i="28" s="1"/>
  <c r="D772" i="28" s="1"/>
  <c r="D773" i="28" s="1"/>
  <c r="D774" i="28" s="1"/>
  <c r="D775" i="28" s="1"/>
  <c r="D776" i="28" s="1"/>
  <c r="D777" i="28" s="1"/>
  <c r="D778" i="28" s="1"/>
  <c r="D779" i="28" s="1"/>
  <c r="C120" i="28"/>
  <c r="C118" i="28"/>
  <c r="C116" i="28"/>
  <c r="C114" i="28"/>
  <c r="C112" i="28"/>
  <c r="C110" i="28"/>
  <c r="C108" i="28"/>
  <c r="C106" i="28"/>
  <c r="C104" i="28"/>
  <c r="C102" i="28"/>
  <c r="C100" i="28"/>
  <c r="C98" i="28"/>
  <c r="C96" i="28"/>
  <c r="C94" i="28"/>
  <c r="C92" i="28"/>
  <c r="C90" i="28"/>
  <c r="C88" i="28"/>
  <c r="C86" i="28"/>
  <c r="C84" i="28"/>
  <c r="C82" i="28"/>
  <c r="C80" i="28"/>
  <c r="C78" i="28"/>
  <c r="C76" i="28"/>
  <c r="C74" i="28"/>
  <c r="C72" i="28"/>
  <c r="C70" i="28"/>
  <c r="C68" i="28"/>
  <c r="C66" i="28"/>
  <c r="C64" i="28"/>
  <c r="C62" i="28"/>
  <c r="C60" i="28"/>
  <c r="K42" i="30" l="1"/>
  <c r="H42" i="30"/>
  <c r="H41" i="30"/>
  <c r="K41" i="30"/>
  <c r="E61" i="31"/>
  <c r="E62" i="31" s="1"/>
  <c r="E63" i="31" s="1"/>
  <c r="E64" i="31" s="1"/>
  <c r="E65" i="31" s="1"/>
  <c r="E66" i="31" s="1"/>
  <c r="E67" i="31" s="1"/>
  <c r="E68" i="31" s="1"/>
  <c r="E69" i="31" s="1"/>
  <c r="E70" i="31" s="1"/>
  <c r="E71" i="31" s="1"/>
  <c r="E72" i="31" s="1"/>
  <c r="E73" i="31" s="1"/>
  <c r="E74" i="31" s="1"/>
  <c r="E75" i="31" s="1"/>
  <c r="E76" i="31" s="1"/>
  <c r="E77" i="31" s="1"/>
  <c r="E78" i="31" s="1"/>
  <c r="E79" i="31" s="1"/>
  <c r="E80" i="31" s="1"/>
  <c r="E81" i="31" s="1"/>
  <c r="E82" i="31" s="1"/>
  <c r="E83" i="31" s="1"/>
  <c r="E84" i="31" s="1"/>
  <c r="E85" i="31" s="1"/>
  <c r="E86" i="31" s="1"/>
  <c r="E87" i="31" s="1"/>
  <c r="E88" i="31" s="1"/>
  <c r="E89" i="31" s="1"/>
  <c r="E90" i="31" s="1"/>
  <c r="E91" i="31" s="1"/>
  <c r="E92" i="31" s="1"/>
  <c r="E93" i="31" s="1"/>
  <c r="E94" i="31" s="1"/>
  <c r="E95" i="31" s="1"/>
  <c r="E96" i="31" s="1"/>
  <c r="E97" i="31" s="1"/>
  <c r="E98" i="31" s="1"/>
  <c r="E99" i="31" s="1"/>
  <c r="E100" i="31" s="1"/>
  <c r="E101" i="31" s="1"/>
  <c r="E102" i="31" s="1"/>
  <c r="E103" i="31" s="1"/>
  <c r="E104" i="31" s="1"/>
  <c r="E105" i="31" s="1"/>
  <c r="E106" i="31" s="1"/>
  <c r="E107" i="31" s="1"/>
  <c r="E108" i="31" s="1"/>
  <c r="E109" i="31" s="1"/>
  <c r="E110" i="31" s="1"/>
  <c r="E111" i="31" s="1"/>
  <c r="E112" i="31" s="1"/>
  <c r="E113" i="31" s="1"/>
  <c r="E114" i="31" s="1"/>
  <c r="E115" i="31" s="1"/>
  <c r="E116" i="31" s="1"/>
  <c r="E117" i="31" s="1"/>
  <c r="E118" i="31" s="1"/>
  <c r="E119" i="31" s="1"/>
  <c r="E120" i="31" s="1"/>
  <c r="E121" i="31" s="1"/>
  <c r="E122" i="31" s="1"/>
  <c r="E123" i="31" s="1"/>
  <c r="E124" i="31" s="1"/>
  <c r="E125" i="31" s="1"/>
  <c r="E126" i="31" s="1"/>
  <c r="E127" i="31" s="1"/>
  <c r="E128" i="31" s="1"/>
  <c r="E129" i="31" s="1"/>
  <c r="E130" i="31" s="1"/>
  <c r="E131" i="31" s="1"/>
  <c r="E132" i="31" s="1"/>
  <c r="E133" i="31" s="1"/>
  <c r="E134" i="31" s="1"/>
  <c r="E135" i="31" s="1"/>
  <c r="E136" i="31" s="1"/>
  <c r="E137" i="31" s="1"/>
  <c r="E138" i="31" s="1"/>
  <c r="E139" i="31" s="1"/>
  <c r="E140" i="31" s="1"/>
  <c r="E141" i="31" s="1"/>
  <c r="E142" i="31" s="1"/>
  <c r="E143" i="31" s="1"/>
  <c r="E144" i="31" s="1"/>
  <c r="E145" i="31" s="1"/>
  <c r="E146" i="31" s="1"/>
  <c r="E147" i="31" s="1"/>
  <c r="E148" i="31" s="1"/>
  <c r="E149" i="31" s="1"/>
  <c r="E150" i="31" s="1"/>
  <c r="E151" i="31" s="1"/>
  <c r="E152" i="31" s="1"/>
  <c r="E153" i="31" s="1"/>
  <c r="E154" i="31" s="1"/>
  <c r="E155" i="31" s="1"/>
  <c r="E156" i="31" s="1"/>
  <c r="E157" i="31" s="1"/>
  <c r="E158" i="31" s="1"/>
  <c r="E159" i="31" s="1"/>
  <c r="E160" i="31" s="1"/>
  <c r="E161" i="31" s="1"/>
  <c r="E162" i="31" s="1"/>
  <c r="E163" i="31" s="1"/>
  <c r="E164" i="31" s="1"/>
  <c r="E165" i="31" s="1"/>
  <c r="E166" i="31" s="1"/>
  <c r="E167" i="31" s="1"/>
  <c r="E168" i="31" s="1"/>
  <c r="E169" i="31" s="1"/>
  <c r="E170" i="31" s="1"/>
  <c r="E171" i="31" s="1"/>
  <c r="E172" i="31" s="1"/>
  <c r="E173" i="31" s="1"/>
  <c r="E174" i="31" s="1"/>
  <c r="E175" i="31" s="1"/>
  <c r="E176" i="31" s="1"/>
  <c r="E177" i="31" s="1"/>
  <c r="E178" i="31" s="1"/>
  <c r="E179" i="31" s="1"/>
  <c r="E180" i="31" s="1"/>
  <c r="E181" i="31" s="1"/>
  <c r="E182" i="31" s="1"/>
  <c r="E183" i="31" s="1"/>
  <c r="E184" i="31" s="1"/>
  <c r="E185" i="31" s="1"/>
  <c r="E186" i="31" s="1"/>
  <c r="E187" i="31" s="1"/>
  <c r="E188" i="31" s="1"/>
  <c r="E189" i="31" s="1"/>
  <c r="E190" i="31" s="1"/>
  <c r="E191" i="31" s="1"/>
  <c r="E192" i="31" s="1"/>
  <c r="E193" i="31" s="1"/>
  <c r="E194" i="31" s="1"/>
  <c r="E195" i="31" s="1"/>
  <c r="E196" i="31" s="1"/>
  <c r="E197" i="31" s="1"/>
  <c r="E198" i="31" s="1"/>
  <c r="E199" i="31" s="1"/>
  <c r="E200" i="31" s="1"/>
  <c r="E201" i="31" s="1"/>
  <c r="E202" i="31" s="1"/>
  <c r="E203" i="31" s="1"/>
  <c r="E204" i="31" s="1"/>
  <c r="E205" i="31" s="1"/>
  <c r="E206" i="31" s="1"/>
  <c r="E207" i="31" s="1"/>
  <c r="E208" i="31" s="1"/>
  <c r="E209" i="31" s="1"/>
  <c r="E210" i="31" s="1"/>
  <c r="E211" i="31" s="1"/>
  <c r="E212" i="31" s="1"/>
  <c r="E213" i="31" s="1"/>
  <c r="E214" i="31" s="1"/>
  <c r="E215" i="31" s="1"/>
  <c r="E216" i="31" s="1"/>
  <c r="E217" i="31" s="1"/>
  <c r="E218" i="31" s="1"/>
  <c r="E219" i="31" s="1"/>
  <c r="E220" i="31" s="1"/>
  <c r="E221" i="31" s="1"/>
  <c r="E222" i="31" s="1"/>
  <c r="E223" i="31" s="1"/>
  <c r="E224" i="31" s="1"/>
  <c r="E225" i="31" s="1"/>
  <c r="E226" i="31" s="1"/>
  <c r="E227" i="31" s="1"/>
  <c r="E228" i="31" s="1"/>
  <c r="E229" i="31" s="1"/>
  <c r="E230" i="31" s="1"/>
  <c r="E231" i="31" s="1"/>
  <c r="E232" i="31" s="1"/>
  <c r="E233" i="31" s="1"/>
  <c r="E234" i="31" s="1"/>
  <c r="E235" i="31" s="1"/>
  <c r="E236" i="31" s="1"/>
  <c r="E237" i="31" s="1"/>
  <c r="E238" i="31" s="1"/>
  <c r="E239" i="31" s="1"/>
  <c r="E240" i="31" s="1"/>
  <c r="E241" i="31" s="1"/>
  <c r="E242" i="31" s="1"/>
  <c r="E243" i="31" s="1"/>
  <c r="E244" i="31" s="1"/>
  <c r="E245" i="31" s="1"/>
  <c r="E246" i="31" s="1"/>
  <c r="E247" i="31" s="1"/>
  <c r="E248" i="31" s="1"/>
  <c r="E249" i="31" s="1"/>
  <c r="E250" i="31" s="1"/>
  <c r="E251" i="31" s="1"/>
  <c r="E252" i="31" s="1"/>
  <c r="E253" i="31" s="1"/>
  <c r="E254" i="31" s="1"/>
  <c r="E255" i="31" s="1"/>
  <c r="E256" i="31" s="1"/>
  <c r="E257" i="31" s="1"/>
  <c r="E258" i="31" s="1"/>
  <c r="E259" i="31" s="1"/>
  <c r="E260" i="31" s="1"/>
  <c r="E261" i="31" s="1"/>
  <c r="E262" i="31" s="1"/>
  <c r="E263" i="31" s="1"/>
  <c r="E264" i="31" s="1"/>
  <c r="E265" i="31" s="1"/>
  <c r="E266" i="31" s="1"/>
  <c r="E267" i="31" s="1"/>
  <c r="E268" i="31" s="1"/>
  <c r="E269" i="31" s="1"/>
  <c r="E270" i="31" s="1"/>
  <c r="E271" i="31" s="1"/>
  <c r="E272" i="31" s="1"/>
  <c r="E273" i="31" s="1"/>
  <c r="E274" i="31" s="1"/>
  <c r="E275" i="31" s="1"/>
  <c r="E276" i="31" s="1"/>
  <c r="E277" i="31" s="1"/>
  <c r="E278" i="31" s="1"/>
  <c r="E279" i="31" s="1"/>
  <c r="E280" i="31" s="1"/>
  <c r="E281" i="31" s="1"/>
  <c r="E282" i="31" s="1"/>
  <c r="E283" i="31" s="1"/>
  <c r="E284" i="31" s="1"/>
  <c r="E285" i="31" s="1"/>
  <c r="E286" i="31" s="1"/>
  <c r="E287" i="31" s="1"/>
  <c r="E288" i="31" s="1"/>
  <c r="E289" i="31" s="1"/>
  <c r="E290" i="31" s="1"/>
  <c r="E291" i="31" s="1"/>
  <c r="E292" i="31" s="1"/>
  <c r="E293" i="31" s="1"/>
  <c r="E294" i="31" s="1"/>
  <c r="E295" i="31" s="1"/>
  <c r="E296" i="31" s="1"/>
  <c r="E297" i="31" s="1"/>
  <c r="E298" i="31" s="1"/>
  <c r="E299" i="31" s="1"/>
  <c r="E300" i="31" s="1"/>
  <c r="E301" i="31" s="1"/>
  <c r="E302" i="31" s="1"/>
  <c r="E303" i="31" s="1"/>
  <c r="E304" i="31" s="1"/>
  <c r="E305" i="31" s="1"/>
  <c r="E306" i="31" s="1"/>
  <c r="E307" i="31" s="1"/>
  <c r="E308" i="31" s="1"/>
  <c r="E309" i="31" s="1"/>
  <c r="E310" i="31" s="1"/>
  <c r="E311" i="31" s="1"/>
  <c r="E312" i="31" s="1"/>
  <c r="E313" i="31" s="1"/>
  <c r="E314" i="31" s="1"/>
  <c r="E315" i="31" s="1"/>
  <c r="E316" i="31" s="1"/>
  <c r="E317" i="31" s="1"/>
  <c r="E318" i="31" s="1"/>
  <c r="E319" i="31" s="1"/>
  <c r="E320" i="31" s="1"/>
  <c r="E321" i="31" s="1"/>
  <c r="E322" i="31" s="1"/>
  <c r="E323" i="31" s="1"/>
  <c r="E324" i="31" s="1"/>
  <c r="E325" i="31" s="1"/>
  <c r="E326" i="31" s="1"/>
  <c r="E327" i="31" s="1"/>
  <c r="E328" i="31" s="1"/>
  <c r="E329" i="31" s="1"/>
  <c r="E330" i="31" s="1"/>
  <c r="E331" i="31" s="1"/>
  <c r="E332" i="31" s="1"/>
  <c r="E333" i="31" s="1"/>
  <c r="E334" i="31" s="1"/>
  <c r="E335" i="31" s="1"/>
  <c r="E336" i="31" s="1"/>
  <c r="E337" i="31" s="1"/>
  <c r="E338" i="31" s="1"/>
  <c r="E339" i="31" s="1"/>
  <c r="E340" i="31" s="1"/>
  <c r="E341" i="31" s="1"/>
  <c r="E342" i="31" s="1"/>
  <c r="E343" i="31" s="1"/>
  <c r="E344" i="31" s="1"/>
  <c r="E345" i="31" s="1"/>
  <c r="E346" i="31" s="1"/>
  <c r="E347" i="31" s="1"/>
  <c r="E348" i="31" s="1"/>
  <c r="E349" i="31" s="1"/>
  <c r="E350" i="31" s="1"/>
  <c r="E351" i="31" s="1"/>
  <c r="E352" i="31" s="1"/>
  <c r="E353" i="31" s="1"/>
  <c r="E354" i="31" s="1"/>
  <c r="E355" i="31" s="1"/>
  <c r="E356" i="31" s="1"/>
  <c r="E357" i="31" s="1"/>
  <c r="E358" i="31" s="1"/>
  <c r="E359" i="31" s="1"/>
  <c r="E360" i="31" s="1"/>
  <c r="E361" i="31" s="1"/>
  <c r="E362" i="31" s="1"/>
  <c r="E363" i="31" s="1"/>
  <c r="E364" i="31" s="1"/>
  <c r="E365" i="31" s="1"/>
  <c r="E366" i="31" s="1"/>
  <c r="E367" i="31" s="1"/>
  <c r="E368" i="31" s="1"/>
  <c r="E369" i="31" s="1"/>
  <c r="E370" i="31" s="1"/>
  <c r="E371" i="31" s="1"/>
  <c r="E372" i="31" s="1"/>
  <c r="E373" i="31" s="1"/>
  <c r="E374" i="31" s="1"/>
  <c r="E375" i="31" s="1"/>
  <c r="E376" i="31" s="1"/>
  <c r="E377" i="31" s="1"/>
  <c r="E378" i="31" s="1"/>
  <c r="E379" i="31" s="1"/>
  <c r="E380" i="31" s="1"/>
  <c r="E381" i="31" s="1"/>
  <c r="E382" i="31" s="1"/>
  <c r="E383" i="31" s="1"/>
  <c r="E384" i="31" s="1"/>
  <c r="E385" i="31" s="1"/>
  <c r="E386" i="31" s="1"/>
  <c r="E387" i="31" s="1"/>
  <c r="E388" i="31" s="1"/>
  <c r="E389" i="31" s="1"/>
  <c r="E390" i="31" s="1"/>
  <c r="E391" i="31" s="1"/>
  <c r="E392" i="31" s="1"/>
  <c r="E393" i="31" s="1"/>
  <c r="E394" i="31" s="1"/>
  <c r="E395" i="31" s="1"/>
  <c r="E396" i="31" s="1"/>
  <c r="E397" i="31" s="1"/>
  <c r="E398" i="31" s="1"/>
  <c r="E399" i="31" s="1"/>
  <c r="E400" i="31" s="1"/>
  <c r="E401" i="31" s="1"/>
  <c r="E402" i="31" s="1"/>
  <c r="E403" i="31" s="1"/>
  <c r="E404" i="31" s="1"/>
  <c r="E405" i="31" s="1"/>
  <c r="E406" i="31" s="1"/>
  <c r="E407" i="31" s="1"/>
  <c r="E408" i="31" s="1"/>
  <c r="E409" i="31" s="1"/>
  <c r="E410" i="31" s="1"/>
  <c r="E411" i="31" s="1"/>
  <c r="E412" i="31" s="1"/>
  <c r="E413" i="31" s="1"/>
  <c r="E414" i="31" s="1"/>
  <c r="E415" i="31" s="1"/>
  <c r="E416" i="31" s="1"/>
  <c r="E417" i="31" s="1"/>
  <c r="E418" i="31" s="1"/>
  <c r="E419" i="31" s="1"/>
  <c r="E420" i="31" s="1"/>
  <c r="E421" i="31" s="1"/>
  <c r="E422" i="31" s="1"/>
  <c r="E423" i="31" s="1"/>
  <c r="E424" i="31" s="1"/>
  <c r="E425" i="31" s="1"/>
  <c r="E426" i="31" s="1"/>
  <c r="E427" i="31" s="1"/>
  <c r="E428" i="31" s="1"/>
  <c r="E429" i="31" s="1"/>
  <c r="E430" i="31" s="1"/>
  <c r="E431" i="31" s="1"/>
  <c r="E432" i="31" s="1"/>
  <c r="E433" i="31" s="1"/>
  <c r="E434" i="31" s="1"/>
  <c r="E435" i="31" s="1"/>
  <c r="E436" i="31" s="1"/>
  <c r="E437" i="31" s="1"/>
  <c r="E438" i="31" s="1"/>
  <c r="E439" i="31" s="1"/>
  <c r="E440" i="31" s="1"/>
  <c r="E441" i="31" s="1"/>
  <c r="E442" i="31" s="1"/>
  <c r="E443" i="31" s="1"/>
  <c r="E444" i="31" s="1"/>
  <c r="E445" i="31" s="1"/>
  <c r="E446" i="31" s="1"/>
  <c r="E447" i="31" s="1"/>
  <c r="E448" i="31" s="1"/>
  <c r="E449" i="31" s="1"/>
  <c r="E450" i="31" s="1"/>
  <c r="E451" i="31" s="1"/>
  <c r="E452" i="31" s="1"/>
  <c r="E453" i="31" s="1"/>
  <c r="E454" i="31" s="1"/>
  <c r="E455" i="31" s="1"/>
  <c r="E456" i="31" s="1"/>
  <c r="E457" i="31" s="1"/>
  <c r="E458" i="31" s="1"/>
  <c r="E459" i="31" s="1"/>
  <c r="E460" i="31" s="1"/>
  <c r="E461" i="31" s="1"/>
  <c r="E462" i="31" s="1"/>
  <c r="E463" i="31" s="1"/>
  <c r="E464" i="31" s="1"/>
  <c r="E465" i="31" s="1"/>
  <c r="E466" i="31" s="1"/>
  <c r="E467" i="31" s="1"/>
  <c r="E468" i="31" s="1"/>
  <c r="E469" i="31" s="1"/>
  <c r="E470" i="31" s="1"/>
  <c r="E471" i="31" s="1"/>
  <c r="E472" i="31" s="1"/>
  <c r="E473" i="31" s="1"/>
  <c r="E474" i="31" s="1"/>
  <c r="E475" i="31" s="1"/>
  <c r="E476" i="31" s="1"/>
  <c r="E477" i="31" s="1"/>
  <c r="E478" i="31" s="1"/>
  <c r="E479" i="31" s="1"/>
  <c r="E480" i="31" s="1"/>
  <c r="E481" i="31" s="1"/>
  <c r="E482" i="31" s="1"/>
  <c r="E483" i="31" s="1"/>
  <c r="E484" i="31" s="1"/>
  <c r="E485" i="31" s="1"/>
  <c r="E486" i="31" s="1"/>
  <c r="E487" i="31" s="1"/>
  <c r="E488" i="31" s="1"/>
  <c r="E489" i="31" s="1"/>
  <c r="E490" i="31" s="1"/>
  <c r="E491" i="31" s="1"/>
  <c r="E492" i="31" s="1"/>
  <c r="E493" i="31" s="1"/>
  <c r="E494" i="31" s="1"/>
  <c r="E495" i="31" s="1"/>
  <c r="E496" i="31" s="1"/>
  <c r="E497" i="31" s="1"/>
  <c r="E498" i="31" s="1"/>
  <c r="E499" i="31" s="1"/>
  <c r="E500" i="31" s="1"/>
  <c r="E501" i="31" s="1"/>
  <c r="E502" i="31" s="1"/>
  <c r="E503" i="31" s="1"/>
  <c r="E504" i="31" s="1"/>
  <c r="E505" i="31" s="1"/>
  <c r="E506" i="31" s="1"/>
  <c r="E507" i="31" s="1"/>
  <c r="E508" i="31" s="1"/>
  <c r="E509" i="31" s="1"/>
  <c r="E510" i="31" s="1"/>
  <c r="E511" i="31" s="1"/>
  <c r="E512" i="31" s="1"/>
  <c r="E513" i="31" s="1"/>
  <c r="E514" i="31" s="1"/>
  <c r="E515" i="31" s="1"/>
  <c r="E516" i="31" s="1"/>
  <c r="E517" i="31" s="1"/>
  <c r="E518" i="31" s="1"/>
  <c r="E519" i="31" s="1"/>
  <c r="E520" i="31" s="1"/>
  <c r="E521" i="31" s="1"/>
  <c r="E522" i="31" s="1"/>
  <c r="E523" i="31" s="1"/>
  <c r="E524" i="31" s="1"/>
  <c r="E525" i="31" s="1"/>
  <c r="E526" i="31" s="1"/>
  <c r="E527" i="31" s="1"/>
  <c r="E528" i="31" s="1"/>
  <c r="E529" i="31" s="1"/>
  <c r="E530" i="31" s="1"/>
  <c r="E531" i="31" s="1"/>
  <c r="E532" i="31" s="1"/>
  <c r="E533" i="31" s="1"/>
  <c r="E534" i="31" s="1"/>
  <c r="E535" i="31" s="1"/>
  <c r="E536" i="31" s="1"/>
  <c r="E537" i="31" s="1"/>
  <c r="E538" i="31" s="1"/>
  <c r="E539" i="31" s="1"/>
  <c r="E540" i="31" s="1"/>
  <c r="E541" i="31" s="1"/>
  <c r="E542" i="31" s="1"/>
  <c r="E543" i="31" s="1"/>
  <c r="E544" i="31" s="1"/>
  <c r="E545" i="31" s="1"/>
  <c r="E546" i="31" s="1"/>
  <c r="E547" i="31" s="1"/>
  <c r="E548" i="31" s="1"/>
  <c r="E549" i="31" s="1"/>
  <c r="E550" i="31" s="1"/>
  <c r="E551" i="31" s="1"/>
  <c r="E552" i="31" s="1"/>
  <c r="E553" i="31" s="1"/>
  <c r="E554" i="31" s="1"/>
  <c r="E555" i="31" s="1"/>
  <c r="E556" i="31" s="1"/>
  <c r="E557" i="31" s="1"/>
  <c r="E558" i="31" s="1"/>
  <c r="E559" i="31" s="1"/>
  <c r="E560" i="31" s="1"/>
  <c r="E561" i="31" s="1"/>
  <c r="E562" i="31" s="1"/>
  <c r="E563" i="31" s="1"/>
  <c r="E564" i="31" s="1"/>
  <c r="E565" i="31" s="1"/>
  <c r="E566" i="31" s="1"/>
  <c r="E567" i="31" s="1"/>
  <c r="E568" i="31" s="1"/>
  <c r="E569" i="31" s="1"/>
  <c r="E570" i="31" s="1"/>
  <c r="E571" i="31" s="1"/>
  <c r="E572" i="31" s="1"/>
  <c r="E573" i="31" s="1"/>
  <c r="E574" i="31" s="1"/>
  <c r="E575" i="31" s="1"/>
  <c r="E576" i="31" s="1"/>
  <c r="E577" i="31" s="1"/>
  <c r="E578" i="31" s="1"/>
  <c r="E579" i="31" s="1"/>
  <c r="E580" i="31" s="1"/>
  <c r="E581" i="31" s="1"/>
  <c r="E582" i="31" s="1"/>
  <c r="E583" i="31" s="1"/>
  <c r="E584" i="31" s="1"/>
  <c r="E585" i="31" s="1"/>
  <c r="E586" i="31" s="1"/>
  <c r="E587" i="31" s="1"/>
  <c r="E588" i="31" s="1"/>
  <c r="E589" i="31" s="1"/>
  <c r="E590" i="31" s="1"/>
  <c r="E591" i="31" s="1"/>
  <c r="E592" i="31" s="1"/>
  <c r="E593" i="31" s="1"/>
  <c r="E594" i="31" s="1"/>
  <c r="E595" i="31" s="1"/>
  <c r="E596" i="31" s="1"/>
  <c r="E597" i="31" s="1"/>
  <c r="E598" i="31" s="1"/>
  <c r="E599" i="31" s="1"/>
  <c r="E600" i="31" s="1"/>
  <c r="E601" i="31" s="1"/>
  <c r="E602" i="31" s="1"/>
  <c r="E603" i="31" s="1"/>
  <c r="E604" i="31" s="1"/>
  <c r="E605" i="31" s="1"/>
  <c r="E606" i="31" s="1"/>
  <c r="E607" i="31" s="1"/>
  <c r="E608" i="31" s="1"/>
  <c r="E609" i="31" s="1"/>
  <c r="E610" i="31" s="1"/>
  <c r="E611" i="31" s="1"/>
  <c r="E612" i="31" s="1"/>
  <c r="E613" i="31" s="1"/>
  <c r="E614" i="31" s="1"/>
  <c r="E615" i="31" s="1"/>
  <c r="E616" i="31" s="1"/>
  <c r="E617" i="31" s="1"/>
  <c r="E618" i="31" s="1"/>
  <c r="E619" i="31" s="1"/>
  <c r="E620" i="31" s="1"/>
  <c r="E621" i="31" s="1"/>
  <c r="E622" i="31" s="1"/>
  <c r="E623" i="31" s="1"/>
  <c r="E624" i="31" s="1"/>
  <c r="E625" i="31" s="1"/>
  <c r="E626" i="31" s="1"/>
  <c r="E627" i="31" s="1"/>
  <c r="E628" i="31" s="1"/>
  <c r="E629" i="31" s="1"/>
  <c r="E630" i="31" s="1"/>
  <c r="E631" i="31" s="1"/>
  <c r="E632" i="31" s="1"/>
  <c r="E633" i="31" s="1"/>
  <c r="E634" i="31" s="1"/>
  <c r="E635" i="31" s="1"/>
  <c r="E636" i="31" s="1"/>
  <c r="E637" i="31" s="1"/>
  <c r="E638" i="31" s="1"/>
  <c r="E639" i="31" s="1"/>
  <c r="E640" i="31" s="1"/>
  <c r="E641" i="31" s="1"/>
  <c r="E642" i="31" s="1"/>
  <c r="E643" i="31" s="1"/>
  <c r="E644" i="31" s="1"/>
  <c r="E645" i="31" s="1"/>
  <c r="E646" i="31" s="1"/>
  <c r="E647" i="31" s="1"/>
  <c r="E648" i="31" s="1"/>
  <c r="E649" i="31" s="1"/>
  <c r="E650" i="31" s="1"/>
  <c r="E651" i="31" s="1"/>
  <c r="E652" i="31" s="1"/>
  <c r="E653" i="31" s="1"/>
  <c r="E654" i="31" s="1"/>
  <c r="E655" i="31" s="1"/>
  <c r="E656" i="31" s="1"/>
  <c r="E657" i="31" s="1"/>
  <c r="E658" i="31" s="1"/>
  <c r="E659" i="31" s="1"/>
  <c r="E660" i="31" s="1"/>
  <c r="E661" i="31" s="1"/>
  <c r="E662" i="31" s="1"/>
  <c r="E663" i="31" s="1"/>
  <c r="E664" i="31" s="1"/>
  <c r="E665" i="31" s="1"/>
  <c r="E666" i="31" s="1"/>
  <c r="E667" i="31" s="1"/>
  <c r="E668" i="31" s="1"/>
  <c r="E669" i="31" s="1"/>
  <c r="E670" i="31" s="1"/>
  <c r="E671" i="31" s="1"/>
  <c r="E672" i="31" s="1"/>
  <c r="E673" i="31" s="1"/>
  <c r="E674" i="31" s="1"/>
  <c r="E675" i="31" s="1"/>
  <c r="E676" i="31" s="1"/>
  <c r="E677" i="31" s="1"/>
  <c r="E678" i="31" s="1"/>
  <c r="E679" i="31" s="1"/>
  <c r="E680" i="31" s="1"/>
  <c r="E681" i="31" s="1"/>
  <c r="E682" i="31" s="1"/>
  <c r="E683" i="31" s="1"/>
  <c r="E684" i="31" s="1"/>
  <c r="E685" i="31" s="1"/>
  <c r="E686" i="31" s="1"/>
  <c r="E687" i="31" s="1"/>
  <c r="E688" i="31" s="1"/>
  <c r="E689" i="31" s="1"/>
  <c r="E690" i="31" s="1"/>
  <c r="E691" i="31" s="1"/>
  <c r="E692" i="31" s="1"/>
  <c r="E693" i="31" s="1"/>
  <c r="E694" i="31" s="1"/>
  <c r="E695" i="31" s="1"/>
  <c r="E696" i="31" s="1"/>
  <c r="E697" i="31" s="1"/>
  <c r="E698" i="31" s="1"/>
  <c r="E699" i="31" s="1"/>
  <c r="E700" i="31" s="1"/>
  <c r="E701" i="31" s="1"/>
  <c r="E702" i="31" s="1"/>
  <c r="E703" i="31" s="1"/>
  <c r="E704" i="31" s="1"/>
  <c r="E705" i="31" s="1"/>
  <c r="E706" i="31" s="1"/>
  <c r="E707" i="31" s="1"/>
  <c r="E708" i="31" s="1"/>
  <c r="E709" i="31" s="1"/>
  <c r="E710" i="31" s="1"/>
  <c r="E711" i="31" s="1"/>
  <c r="E712" i="31" s="1"/>
  <c r="E713" i="31" s="1"/>
  <c r="E714" i="31" s="1"/>
  <c r="E715" i="31" s="1"/>
  <c r="E716" i="31" s="1"/>
  <c r="E717" i="31" s="1"/>
  <c r="E718" i="31" s="1"/>
  <c r="E719" i="31" s="1"/>
  <c r="E720" i="31" s="1"/>
  <c r="E721" i="31" s="1"/>
  <c r="E722" i="31" s="1"/>
  <c r="E723" i="31" s="1"/>
  <c r="E724" i="31" s="1"/>
  <c r="E725" i="31" s="1"/>
  <c r="E726" i="31" s="1"/>
  <c r="E727" i="31" s="1"/>
  <c r="E728" i="31" s="1"/>
  <c r="E729" i="31" s="1"/>
  <c r="E730" i="31" s="1"/>
  <c r="E731" i="31" s="1"/>
  <c r="E732" i="31" s="1"/>
  <c r="E733" i="31" s="1"/>
  <c r="E734" i="31" s="1"/>
  <c r="E735" i="31" s="1"/>
  <c r="E736" i="31" s="1"/>
  <c r="E737" i="31" s="1"/>
  <c r="E738" i="31" s="1"/>
  <c r="E739" i="31" s="1"/>
  <c r="E740" i="31" s="1"/>
  <c r="E741" i="31" s="1"/>
  <c r="E742" i="31" s="1"/>
  <c r="E743" i="31" s="1"/>
  <c r="E744" i="31" s="1"/>
  <c r="E745" i="31" s="1"/>
  <c r="E746" i="31" s="1"/>
  <c r="E747" i="31" s="1"/>
  <c r="E748" i="31" s="1"/>
  <c r="E749" i="31" s="1"/>
  <c r="E750" i="31" s="1"/>
  <c r="E751" i="31" s="1"/>
  <c r="E752" i="31" s="1"/>
  <c r="E753" i="31" s="1"/>
  <c r="E754" i="31" s="1"/>
  <c r="E755" i="31" s="1"/>
  <c r="E756" i="31" s="1"/>
  <c r="E757" i="31" s="1"/>
  <c r="E758" i="31" s="1"/>
  <c r="E759" i="31" s="1"/>
  <c r="E760" i="31" s="1"/>
  <c r="E761" i="31" s="1"/>
  <c r="E762" i="31" s="1"/>
  <c r="E763" i="31" s="1"/>
  <c r="E764" i="31" s="1"/>
  <c r="E765" i="31" s="1"/>
  <c r="E766" i="31" s="1"/>
  <c r="E767" i="31" s="1"/>
  <c r="E768" i="31" s="1"/>
  <c r="E769" i="31" s="1"/>
  <c r="E770" i="31" s="1"/>
  <c r="E771" i="31" s="1"/>
  <c r="E772" i="31" s="1"/>
  <c r="E773" i="31" s="1"/>
  <c r="E774" i="31" s="1"/>
  <c r="E775" i="31" s="1"/>
  <c r="E776" i="31" s="1"/>
  <c r="E777" i="31" s="1"/>
  <c r="E778" i="31" s="1"/>
  <c r="E779" i="31" s="1"/>
  <c r="G60" i="31"/>
  <c r="F210" i="30"/>
  <c r="F211" i="30" s="1"/>
  <c r="F212" i="30" s="1"/>
  <c r="F213" i="30" s="1"/>
  <c r="F214" i="30" s="1"/>
  <c r="F215" i="30" s="1"/>
  <c r="F216" i="30" s="1"/>
  <c r="F217" i="30" s="1"/>
  <c r="F218" i="30" s="1"/>
  <c r="F219" i="30" s="1"/>
  <c r="F220" i="30" s="1"/>
  <c r="F221" i="30" s="1"/>
  <c r="F222" i="30" s="1"/>
  <c r="F223" i="30" s="1"/>
  <c r="F224" i="30" s="1"/>
  <c r="F225" i="30" s="1"/>
  <c r="F226" i="30" s="1"/>
  <c r="F227" i="30" s="1"/>
  <c r="F228" i="30" s="1"/>
  <c r="F229" i="30" s="1"/>
  <c r="F230" i="30" s="1"/>
  <c r="F231" i="30" s="1"/>
  <c r="F232" i="30" s="1"/>
  <c r="F233" i="30" s="1"/>
  <c r="F234" i="30" s="1"/>
  <c r="F235" i="30" s="1"/>
  <c r="F236" i="30" s="1"/>
  <c r="F237" i="30" s="1"/>
  <c r="F238" i="30" s="1"/>
  <c r="F239" i="30" s="1"/>
  <c r="F240" i="30" s="1"/>
  <c r="F241" i="30" s="1"/>
  <c r="F242" i="30" s="1"/>
  <c r="F243" i="30" s="1"/>
  <c r="F244" i="30" s="1"/>
  <c r="F245" i="30" s="1"/>
  <c r="F246" i="30" s="1"/>
  <c r="F247" i="30" s="1"/>
  <c r="F248" i="30" s="1"/>
  <c r="F249" i="30" s="1"/>
  <c r="F250" i="30" s="1"/>
  <c r="F251" i="30" s="1"/>
  <c r="F252" i="30" s="1"/>
  <c r="F253" i="30" s="1"/>
  <c r="F254" i="30" s="1"/>
  <c r="F255" i="30" s="1"/>
  <c r="F256" i="30" s="1"/>
  <c r="F257" i="30" s="1"/>
  <c r="F258" i="30" s="1"/>
  <c r="F259" i="30" s="1"/>
  <c r="F260" i="30" s="1"/>
  <c r="F261" i="30" s="1"/>
  <c r="F262" i="30" s="1"/>
  <c r="F263" i="30" s="1"/>
  <c r="F264" i="30" s="1"/>
  <c r="F265" i="30" s="1"/>
  <c r="F266" i="30" s="1"/>
  <c r="F267" i="30" s="1"/>
  <c r="F268" i="30" s="1"/>
  <c r="F269" i="30" s="1"/>
  <c r="F270" i="30" s="1"/>
  <c r="F271" i="30" s="1"/>
  <c r="F272" i="30" s="1"/>
  <c r="F273" i="30" s="1"/>
  <c r="F274" i="30" s="1"/>
  <c r="F275" i="30" s="1"/>
  <c r="F276" i="30" s="1"/>
  <c r="F277" i="30" s="1"/>
  <c r="F278" i="30" s="1"/>
  <c r="F279" i="30" s="1"/>
  <c r="F280" i="30" s="1"/>
  <c r="F281" i="30" s="1"/>
  <c r="F282" i="30" s="1"/>
  <c r="F283" i="30" s="1"/>
  <c r="F284" i="30" s="1"/>
  <c r="F285" i="30" s="1"/>
  <c r="F286" i="30" s="1"/>
  <c r="F287" i="30" s="1"/>
  <c r="F288" i="30" s="1"/>
  <c r="F289" i="30" s="1"/>
  <c r="F290" i="30" s="1"/>
  <c r="F291" i="30" s="1"/>
  <c r="F292" i="30" s="1"/>
  <c r="F293" i="30" s="1"/>
  <c r="F294" i="30" s="1"/>
  <c r="F295" i="30" s="1"/>
  <c r="F296" i="30" s="1"/>
  <c r="F297" i="30" s="1"/>
  <c r="F298" i="30" s="1"/>
  <c r="F299" i="30" s="1"/>
  <c r="F300" i="30" s="1"/>
  <c r="F301" i="30" s="1"/>
  <c r="F302" i="30" s="1"/>
  <c r="F303" i="30" s="1"/>
  <c r="F304" i="30" s="1"/>
  <c r="F305" i="30" s="1"/>
  <c r="F306" i="30" s="1"/>
  <c r="F307" i="30" s="1"/>
  <c r="F308" i="30" s="1"/>
  <c r="F309" i="30" s="1"/>
  <c r="F310" i="30" s="1"/>
  <c r="F311" i="30" s="1"/>
  <c r="F312" i="30" s="1"/>
  <c r="F313" i="30" s="1"/>
  <c r="F314" i="30" s="1"/>
  <c r="F315" i="30" s="1"/>
  <c r="F316" i="30" s="1"/>
  <c r="F317" i="30" s="1"/>
  <c r="F318" i="30" s="1"/>
  <c r="F319" i="30" s="1"/>
  <c r="F320" i="30" s="1"/>
  <c r="F321" i="30" s="1"/>
  <c r="F322" i="30" s="1"/>
  <c r="F323" i="30" s="1"/>
  <c r="F324" i="30" s="1"/>
  <c r="F325" i="30" s="1"/>
  <c r="F326" i="30" s="1"/>
  <c r="F327" i="30" s="1"/>
  <c r="F328" i="30" s="1"/>
  <c r="F329" i="30" s="1"/>
  <c r="F330" i="30" s="1"/>
  <c r="F331" i="30" s="1"/>
  <c r="F332" i="30" s="1"/>
  <c r="F333" i="30" s="1"/>
  <c r="F334" i="30" s="1"/>
  <c r="F335" i="30" s="1"/>
  <c r="F336" i="30" s="1"/>
  <c r="F337" i="30" s="1"/>
  <c r="F338" i="30" s="1"/>
  <c r="F339" i="30" s="1"/>
  <c r="F340" i="30" s="1"/>
  <c r="F341" i="30" s="1"/>
  <c r="F342" i="30" s="1"/>
  <c r="F343" i="30" s="1"/>
  <c r="F344" i="30" s="1"/>
  <c r="F345" i="30" s="1"/>
  <c r="F346" i="30" s="1"/>
  <c r="F347" i="30" s="1"/>
  <c r="F348" i="30" s="1"/>
  <c r="F349" i="30" s="1"/>
  <c r="F350" i="30" s="1"/>
  <c r="F351" i="30" s="1"/>
  <c r="F352" i="30" s="1"/>
  <c r="F353" i="30" s="1"/>
  <c r="F354" i="30" s="1"/>
  <c r="F355" i="30" s="1"/>
  <c r="F356" i="30" s="1"/>
  <c r="F357" i="30" s="1"/>
  <c r="F358" i="30" s="1"/>
  <c r="F359" i="30" s="1"/>
  <c r="F360" i="30" s="1"/>
  <c r="F361" i="30" s="1"/>
  <c r="F362" i="30" s="1"/>
  <c r="F363" i="30" s="1"/>
  <c r="F364" i="30" s="1"/>
  <c r="F365" i="30" s="1"/>
  <c r="F366" i="30" s="1"/>
  <c r="F367" i="30" s="1"/>
  <c r="F368" i="30" s="1"/>
  <c r="F369" i="30" s="1"/>
  <c r="F370" i="30" s="1"/>
  <c r="F371" i="30" s="1"/>
  <c r="F372" i="30" s="1"/>
  <c r="F373" i="30" s="1"/>
  <c r="F374" i="30" s="1"/>
  <c r="F375" i="30" s="1"/>
  <c r="F376" i="30" s="1"/>
  <c r="F377" i="30" s="1"/>
  <c r="F378" i="30" s="1"/>
  <c r="F379" i="30" s="1"/>
  <c r="F380" i="30" s="1"/>
  <c r="F381" i="30" s="1"/>
  <c r="F382" i="30" s="1"/>
  <c r="F383" i="30" s="1"/>
  <c r="F384" i="30" s="1"/>
  <c r="F385" i="30" s="1"/>
  <c r="F386" i="30" s="1"/>
  <c r="F387" i="30" s="1"/>
  <c r="F388" i="30" s="1"/>
  <c r="F389" i="30" s="1"/>
  <c r="F390" i="30" s="1"/>
  <c r="F391" i="30" s="1"/>
  <c r="F392" i="30" s="1"/>
  <c r="F393" i="30" s="1"/>
  <c r="F394" i="30" s="1"/>
  <c r="F395" i="30" s="1"/>
  <c r="F396" i="30" s="1"/>
  <c r="F397" i="30" s="1"/>
  <c r="F398" i="30" s="1"/>
  <c r="F399" i="30" s="1"/>
  <c r="F400" i="30" s="1"/>
  <c r="F401" i="30" s="1"/>
  <c r="F402" i="30" s="1"/>
  <c r="F403" i="30" s="1"/>
  <c r="F404" i="30" s="1"/>
  <c r="F405" i="30" s="1"/>
  <c r="F406" i="30" s="1"/>
  <c r="F407" i="30" s="1"/>
  <c r="F408" i="30" s="1"/>
  <c r="F409" i="30" s="1"/>
  <c r="F410" i="30" s="1"/>
  <c r="F411" i="30" s="1"/>
  <c r="F412" i="30" s="1"/>
  <c r="F413" i="30" s="1"/>
  <c r="F414" i="30" s="1"/>
  <c r="F415" i="30" s="1"/>
  <c r="F416" i="30" s="1"/>
  <c r="F417" i="30" s="1"/>
  <c r="F418" i="30" s="1"/>
  <c r="F419" i="30" s="1"/>
  <c r="F420" i="30" s="1"/>
  <c r="F421" i="30" s="1"/>
  <c r="F422" i="30" s="1"/>
  <c r="F423" i="30" s="1"/>
  <c r="F424" i="30" s="1"/>
  <c r="F425" i="30" s="1"/>
  <c r="F426" i="30" s="1"/>
  <c r="F427" i="30" s="1"/>
  <c r="F428" i="30" s="1"/>
  <c r="F429" i="30" s="1"/>
  <c r="F430" i="30" s="1"/>
  <c r="F431" i="30" s="1"/>
  <c r="F432" i="30" s="1"/>
  <c r="F433" i="30" s="1"/>
  <c r="F434" i="30" s="1"/>
  <c r="F435" i="30" s="1"/>
  <c r="F436" i="30" s="1"/>
  <c r="F437" i="30" s="1"/>
  <c r="F438" i="30" s="1"/>
  <c r="F439" i="30" s="1"/>
  <c r="F440" i="30" s="1"/>
  <c r="F441" i="30" s="1"/>
  <c r="F442" i="30" s="1"/>
  <c r="F443" i="30" s="1"/>
  <c r="F444" i="30" s="1"/>
  <c r="F445" i="30" s="1"/>
  <c r="F446" i="30" s="1"/>
  <c r="F447" i="30" s="1"/>
  <c r="F448" i="30" s="1"/>
  <c r="F449" i="30" s="1"/>
  <c r="F450" i="30" s="1"/>
  <c r="F451" i="30" s="1"/>
  <c r="F452" i="30" s="1"/>
  <c r="F453" i="30" s="1"/>
  <c r="F454" i="30" s="1"/>
  <c r="F455" i="30" s="1"/>
  <c r="F456" i="30" s="1"/>
  <c r="F457" i="30" s="1"/>
  <c r="F458" i="30" s="1"/>
  <c r="F459" i="30" s="1"/>
  <c r="F460" i="30" s="1"/>
  <c r="F461" i="30" s="1"/>
  <c r="F462" i="30" s="1"/>
  <c r="F463" i="30" s="1"/>
  <c r="F464" i="30" s="1"/>
  <c r="F465" i="30" s="1"/>
  <c r="F466" i="30" s="1"/>
  <c r="F467" i="30" s="1"/>
  <c r="F468" i="30" s="1"/>
  <c r="F469" i="30" s="1"/>
  <c r="F470" i="30" s="1"/>
  <c r="F471" i="30" s="1"/>
  <c r="F472" i="30" s="1"/>
  <c r="F473" i="30" s="1"/>
  <c r="F474" i="30" s="1"/>
  <c r="F475" i="30" s="1"/>
  <c r="F476" i="30" s="1"/>
  <c r="F477" i="30" s="1"/>
  <c r="F478" i="30" s="1"/>
  <c r="F479" i="30" s="1"/>
  <c r="F480" i="30" s="1"/>
  <c r="F481" i="30" s="1"/>
  <c r="F482" i="30" s="1"/>
  <c r="F483" i="30" s="1"/>
  <c r="F484" i="30" s="1"/>
  <c r="F485" i="30" s="1"/>
  <c r="F486" i="30" s="1"/>
  <c r="F487" i="30" s="1"/>
  <c r="F488" i="30" s="1"/>
  <c r="F489" i="30" s="1"/>
  <c r="F490" i="30" s="1"/>
  <c r="F491" i="30" s="1"/>
  <c r="F492" i="30" s="1"/>
  <c r="F493" i="30" s="1"/>
  <c r="F494" i="30" s="1"/>
  <c r="F495" i="30" s="1"/>
  <c r="F496" i="30" s="1"/>
  <c r="F497" i="30" s="1"/>
  <c r="F498" i="30" s="1"/>
  <c r="F499" i="30" s="1"/>
  <c r="F500" i="30" s="1"/>
  <c r="F501" i="30" s="1"/>
  <c r="F502" i="30" s="1"/>
  <c r="F503" i="30" s="1"/>
  <c r="F504" i="30" s="1"/>
  <c r="F505" i="30" s="1"/>
  <c r="F506" i="30" s="1"/>
  <c r="F507" i="30" s="1"/>
  <c r="F508" i="30" s="1"/>
  <c r="F509" i="30" s="1"/>
  <c r="F510" i="30" s="1"/>
  <c r="F511" i="30" s="1"/>
  <c r="F512" i="30" s="1"/>
  <c r="F513" i="30" s="1"/>
  <c r="F514" i="30" s="1"/>
  <c r="F515" i="30" s="1"/>
  <c r="F516" i="30" s="1"/>
  <c r="F517" i="30" s="1"/>
  <c r="F518" i="30" s="1"/>
  <c r="F519" i="30" s="1"/>
  <c r="F520" i="30" s="1"/>
  <c r="F521" i="30" s="1"/>
  <c r="F522" i="30" s="1"/>
  <c r="F523" i="30" s="1"/>
  <c r="F524" i="30" s="1"/>
  <c r="F525" i="30" s="1"/>
  <c r="F526" i="30" s="1"/>
  <c r="F527" i="30" s="1"/>
  <c r="F528" i="30" s="1"/>
  <c r="F529" i="30" s="1"/>
  <c r="F530" i="30" s="1"/>
  <c r="F531" i="30" s="1"/>
  <c r="F532" i="30" s="1"/>
  <c r="F533" i="30" s="1"/>
  <c r="F534" i="30" s="1"/>
  <c r="F535" i="30" s="1"/>
  <c r="F536" i="30" s="1"/>
  <c r="F537" i="30" s="1"/>
  <c r="F538" i="30" s="1"/>
  <c r="F539" i="30" s="1"/>
  <c r="F540" i="30" s="1"/>
  <c r="F541" i="30" s="1"/>
  <c r="F542" i="30" s="1"/>
  <c r="F543" i="30" s="1"/>
  <c r="F544" i="30" s="1"/>
  <c r="F545" i="30" s="1"/>
  <c r="F546" i="30" s="1"/>
  <c r="F547" i="30" s="1"/>
  <c r="F548" i="30" s="1"/>
  <c r="F549" i="30" s="1"/>
  <c r="F550" i="30" s="1"/>
  <c r="F551" i="30" s="1"/>
  <c r="F552" i="30" s="1"/>
  <c r="F553" i="30" s="1"/>
  <c r="F554" i="30" s="1"/>
  <c r="F555" i="30" s="1"/>
  <c r="F556" i="30" s="1"/>
  <c r="F557" i="30" s="1"/>
  <c r="F558" i="30" s="1"/>
  <c r="F559" i="30" s="1"/>
  <c r="F560" i="30" s="1"/>
  <c r="F561" i="30" s="1"/>
  <c r="F562" i="30" s="1"/>
  <c r="F563" i="30" s="1"/>
  <c r="F564" i="30" s="1"/>
  <c r="F565" i="30" s="1"/>
  <c r="F566" i="30" s="1"/>
  <c r="F567" i="30" s="1"/>
  <c r="F568" i="30" s="1"/>
  <c r="F569" i="30" s="1"/>
  <c r="F570" i="30" s="1"/>
  <c r="F571" i="30" s="1"/>
  <c r="F572" i="30" s="1"/>
  <c r="F573" i="30" s="1"/>
  <c r="F574" i="30" s="1"/>
  <c r="F575" i="30" s="1"/>
  <c r="F576" i="30" s="1"/>
  <c r="F577" i="30" s="1"/>
  <c r="F578" i="30" s="1"/>
  <c r="F579" i="30" s="1"/>
  <c r="F580" i="30" s="1"/>
  <c r="F581" i="30" s="1"/>
  <c r="F582" i="30" s="1"/>
  <c r="F583" i="30" s="1"/>
  <c r="F584" i="30" s="1"/>
  <c r="F585" i="30" s="1"/>
  <c r="F586" i="30" s="1"/>
  <c r="F587" i="30" s="1"/>
  <c r="F588" i="30" s="1"/>
  <c r="F589" i="30" s="1"/>
  <c r="F590" i="30" s="1"/>
  <c r="F591" i="30" s="1"/>
  <c r="F592" i="30" s="1"/>
  <c r="F593" i="30" s="1"/>
  <c r="F594" i="30" s="1"/>
  <c r="F595" i="30" s="1"/>
  <c r="F596" i="30" s="1"/>
  <c r="F597" i="30" s="1"/>
  <c r="F598" i="30" s="1"/>
  <c r="F599" i="30" s="1"/>
  <c r="F600" i="30" s="1"/>
  <c r="F601" i="30" s="1"/>
  <c r="F602" i="30" s="1"/>
  <c r="F603" i="30" s="1"/>
  <c r="F604" i="30" s="1"/>
  <c r="F605" i="30" s="1"/>
  <c r="F606" i="30" s="1"/>
  <c r="F607" i="30" s="1"/>
  <c r="F608" i="30" s="1"/>
  <c r="F609" i="30" s="1"/>
  <c r="F610" i="30" s="1"/>
  <c r="F611" i="30" s="1"/>
  <c r="F612" i="30" s="1"/>
  <c r="F613" i="30" s="1"/>
  <c r="F614" i="30" s="1"/>
  <c r="F615" i="30" s="1"/>
  <c r="F616" i="30" s="1"/>
  <c r="F617" i="30" s="1"/>
  <c r="F618" i="30" s="1"/>
  <c r="F619" i="30" s="1"/>
  <c r="F620" i="30" s="1"/>
  <c r="F621" i="30" s="1"/>
  <c r="F622" i="30" s="1"/>
  <c r="F623" i="30" s="1"/>
  <c r="F624" i="30" s="1"/>
  <c r="F625" i="30" s="1"/>
  <c r="F626" i="30" s="1"/>
  <c r="F627" i="30" s="1"/>
  <c r="F628" i="30" s="1"/>
  <c r="F629" i="30" s="1"/>
  <c r="F630" i="30" s="1"/>
  <c r="F631" i="30" s="1"/>
  <c r="F632" i="30" s="1"/>
  <c r="F633" i="30" s="1"/>
  <c r="F634" i="30" s="1"/>
  <c r="F635" i="30" s="1"/>
  <c r="F636" i="30" s="1"/>
  <c r="F637" i="30" s="1"/>
  <c r="F638" i="30" s="1"/>
  <c r="F639" i="30" s="1"/>
  <c r="F640" i="30" s="1"/>
  <c r="F641" i="30" s="1"/>
  <c r="F642" i="30" s="1"/>
  <c r="F643" i="30" s="1"/>
  <c r="F644" i="30" s="1"/>
  <c r="F645" i="30" s="1"/>
  <c r="F646" i="30" s="1"/>
  <c r="F647" i="30" s="1"/>
  <c r="F648" i="30" s="1"/>
  <c r="F649" i="30" s="1"/>
  <c r="F650" i="30" s="1"/>
  <c r="F651" i="30" s="1"/>
  <c r="F652" i="30" s="1"/>
  <c r="F653" i="30" s="1"/>
  <c r="F654" i="30" s="1"/>
  <c r="F655" i="30" s="1"/>
  <c r="F656" i="30" s="1"/>
  <c r="F657" i="30" s="1"/>
  <c r="F658" i="30" s="1"/>
  <c r="F659" i="30" s="1"/>
  <c r="F660" i="30" s="1"/>
  <c r="F661" i="30" s="1"/>
  <c r="F662" i="30" s="1"/>
  <c r="F663" i="30" s="1"/>
  <c r="F664" i="30" s="1"/>
  <c r="F665" i="30" s="1"/>
  <c r="F666" i="30" s="1"/>
  <c r="F667" i="30" s="1"/>
  <c r="F668" i="30" s="1"/>
  <c r="F669" i="30" s="1"/>
  <c r="F670" i="30" s="1"/>
  <c r="F671" i="30" s="1"/>
  <c r="F672" i="30" s="1"/>
  <c r="F673" i="30" s="1"/>
  <c r="F674" i="30" s="1"/>
  <c r="F675" i="30" s="1"/>
  <c r="F676" i="30" s="1"/>
  <c r="F677" i="30" s="1"/>
  <c r="F678" i="30" s="1"/>
  <c r="F679" i="30" s="1"/>
  <c r="F680" i="30" s="1"/>
  <c r="F681" i="30" s="1"/>
  <c r="F682" i="30" s="1"/>
  <c r="F683" i="30" s="1"/>
  <c r="F684" i="30" s="1"/>
  <c r="F685" i="30" s="1"/>
  <c r="F686" i="30" s="1"/>
  <c r="F687" i="30" s="1"/>
  <c r="F688" i="30" s="1"/>
  <c r="F689" i="30" s="1"/>
  <c r="F690" i="30" s="1"/>
  <c r="F691" i="30" s="1"/>
  <c r="F692" i="30" s="1"/>
  <c r="F693" i="30" s="1"/>
  <c r="F694" i="30" s="1"/>
  <c r="F695" i="30" s="1"/>
  <c r="F696" i="30" s="1"/>
  <c r="F697" i="30" s="1"/>
  <c r="F698" i="30" s="1"/>
  <c r="F699" i="30" s="1"/>
  <c r="F700" i="30" s="1"/>
  <c r="F701" i="30" s="1"/>
  <c r="F702" i="30" s="1"/>
  <c r="F703" i="30" s="1"/>
  <c r="F704" i="30" s="1"/>
  <c r="F705" i="30" s="1"/>
  <c r="F706" i="30" s="1"/>
  <c r="F707" i="30" s="1"/>
  <c r="F708" i="30" s="1"/>
  <c r="F709" i="30" s="1"/>
  <c r="F710" i="30" s="1"/>
  <c r="F711" i="30" s="1"/>
  <c r="F712" i="30" s="1"/>
  <c r="F713" i="30" s="1"/>
  <c r="F714" i="30" s="1"/>
  <c r="F715" i="30" s="1"/>
  <c r="F716" i="30" s="1"/>
  <c r="F717" i="30" s="1"/>
  <c r="F718" i="30" s="1"/>
  <c r="F719" i="30" s="1"/>
  <c r="F720" i="30" s="1"/>
  <c r="F721" i="30" s="1"/>
  <c r="F722" i="30" s="1"/>
  <c r="F723" i="30" s="1"/>
  <c r="F724" i="30" s="1"/>
  <c r="F725" i="30" s="1"/>
  <c r="F726" i="30" s="1"/>
  <c r="F727" i="30" s="1"/>
  <c r="F728" i="30" s="1"/>
  <c r="F729" i="30" s="1"/>
  <c r="F730" i="30" s="1"/>
  <c r="F731" i="30" s="1"/>
  <c r="F732" i="30" s="1"/>
  <c r="F733" i="30" s="1"/>
  <c r="F734" i="30" s="1"/>
  <c r="F735" i="30" s="1"/>
  <c r="F736" i="30" s="1"/>
  <c r="F737" i="30" s="1"/>
  <c r="F738" i="30" s="1"/>
  <c r="F739" i="30" s="1"/>
  <c r="F740" i="30" s="1"/>
  <c r="F741" i="30" s="1"/>
  <c r="F742" i="30" s="1"/>
  <c r="F743" i="30" s="1"/>
  <c r="F744" i="30" s="1"/>
  <c r="F745" i="30" s="1"/>
  <c r="F746" i="30" s="1"/>
  <c r="F747" i="30" s="1"/>
  <c r="F748" i="30" s="1"/>
  <c r="F749" i="30" s="1"/>
  <c r="F750" i="30" s="1"/>
  <c r="F751" i="30" s="1"/>
  <c r="F752" i="30" s="1"/>
  <c r="F753" i="30" s="1"/>
  <c r="F754" i="30" s="1"/>
  <c r="F755" i="30" s="1"/>
  <c r="F756" i="30" s="1"/>
  <c r="F757" i="30" s="1"/>
  <c r="F758" i="30" s="1"/>
  <c r="F759" i="30" s="1"/>
  <c r="F760" i="30" s="1"/>
  <c r="F761" i="30" s="1"/>
  <c r="F762" i="30" s="1"/>
  <c r="F763" i="30" s="1"/>
  <c r="F764" i="30" s="1"/>
  <c r="F765" i="30" s="1"/>
  <c r="F766" i="30" s="1"/>
  <c r="F767" i="30" s="1"/>
  <c r="F768" i="30" s="1"/>
  <c r="F769" i="30" s="1"/>
  <c r="F770" i="30" s="1"/>
  <c r="F771" i="30" s="1"/>
  <c r="F772" i="30" s="1"/>
  <c r="F773" i="30" s="1"/>
  <c r="F774" i="30" s="1"/>
  <c r="F775" i="30" s="1"/>
  <c r="F776" i="30" s="1"/>
  <c r="F777" i="30" s="1"/>
  <c r="F778" i="30" s="1"/>
  <c r="F779" i="30" s="1"/>
  <c r="F780" i="30" s="1"/>
  <c r="F781" i="30" s="1"/>
  <c r="F782" i="30" s="1"/>
  <c r="F783" i="30" s="1"/>
  <c r="F784" i="30" s="1"/>
  <c r="F785" i="30" s="1"/>
  <c r="F786" i="30" s="1"/>
  <c r="F787" i="30" s="1"/>
  <c r="F788" i="30" s="1"/>
  <c r="F789" i="30" s="1"/>
  <c r="F790" i="30" s="1"/>
  <c r="F791" i="30" s="1"/>
  <c r="F792" i="30" s="1"/>
  <c r="F793" i="30" s="1"/>
  <c r="F794" i="30" s="1"/>
  <c r="F795" i="30" s="1"/>
  <c r="F796" i="30" s="1"/>
  <c r="F797" i="30" s="1"/>
  <c r="F798" i="30" s="1"/>
  <c r="F799" i="30" s="1"/>
  <c r="F800" i="30" s="1"/>
  <c r="F801" i="30" s="1"/>
  <c r="F802" i="30" s="1"/>
  <c r="N38" i="30" s="1"/>
  <c r="E38" i="30"/>
  <c r="F38" i="30" s="1"/>
  <c r="K39" i="30"/>
  <c r="H39" i="30"/>
  <c r="H443" i="27"/>
  <c r="H444" i="27" s="1"/>
  <c r="H445" i="27" s="1"/>
  <c r="H446" i="27" s="1"/>
  <c r="H447" i="27" s="1"/>
  <c r="H448" i="27" s="1"/>
  <c r="H449" i="27" s="1"/>
  <c r="H450" i="27" s="1"/>
  <c r="H451" i="27" s="1"/>
  <c r="H452" i="27" s="1"/>
  <c r="H453" i="27" s="1"/>
  <c r="H454" i="27" s="1"/>
  <c r="H455" i="27" s="1"/>
  <c r="H456" i="27" s="1"/>
  <c r="H457" i="27" s="1"/>
  <c r="H458" i="27" s="1"/>
  <c r="H459" i="27" s="1"/>
  <c r="H460" i="27" s="1"/>
  <c r="H461" i="27" s="1"/>
  <c r="H462" i="27" s="1"/>
  <c r="H463" i="27" s="1"/>
  <c r="H464" i="27" s="1"/>
  <c r="H465" i="27" s="1"/>
  <c r="H466" i="27" s="1"/>
  <c r="H467" i="27" s="1"/>
  <c r="H468" i="27" s="1"/>
  <c r="H469" i="27" s="1"/>
  <c r="H470" i="27" s="1"/>
  <c r="H471" i="27" s="1"/>
  <c r="H472" i="27" s="1"/>
  <c r="H473" i="27" s="1"/>
  <c r="H474" i="27" s="1"/>
  <c r="H475" i="27" s="1"/>
  <c r="H476" i="27" s="1"/>
  <c r="H477" i="27" s="1"/>
  <c r="H478" i="27" s="1"/>
  <c r="H479" i="27" s="1"/>
  <c r="H480" i="27" s="1"/>
  <c r="H481" i="27" s="1"/>
  <c r="H482" i="27" s="1"/>
  <c r="H483" i="27" s="1"/>
  <c r="H484" i="27" s="1"/>
  <c r="H485" i="27" s="1"/>
  <c r="H486" i="27" s="1"/>
  <c r="H487" i="27" s="1"/>
  <c r="H488" i="27" s="1"/>
  <c r="H489" i="27" s="1"/>
  <c r="H490" i="27" s="1"/>
  <c r="H491" i="27" s="1"/>
  <c r="H492" i="27" s="1"/>
  <c r="H493" i="27" s="1"/>
  <c r="H494" i="27" s="1"/>
  <c r="H495" i="27" s="1"/>
  <c r="H496" i="27" s="1"/>
  <c r="H497" i="27" s="1"/>
  <c r="H498" i="27" s="1"/>
  <c r="H499" i="27" s="1"/>
  <c r="H500" i="27" s="1"/>
  <c r="H501" i="27" s="1"/>
  <c r="H502" i="27" s="1"/>
  <c r="H503" i="27" s="1"/>
  <c r="H504" i="27" s="1"/>
  <c r="H505" i="27" s="1"/>
  <c r="H506" i="27" s="1"/>
  <c r="H507" i="27" s="1"/>
  <c r="H508" i="27" s="1"/>
  <c r="H509" i="27" s="1"/>
  <c r="H510" i="27" s="1"/>
  <c r="H511" i="27" s="1"/>
  <c r="H512" i="27" s="1"/>
  <c r="H513" i="27" s="1"/>
  <c r="H514" i="27" s="1"/>
  <c r="H515" i="27" s="1"/>
  <c r="H516" i="27" s="1"/>
  <c r="H517" i="27" s="1"/>
  <c r="H518" i="27" s="1"/>
  <c r="H519" i="27" s="1"/>
  <c r="H520" i="27" s="1"/>
  <c r="H521" i="27" s="1"/>
  <c r="H522" i="27" s="1"/>
  <c r="H523" i="27" s="1"/>
  <c r="H524" i="27" s="1"/>
  <c r="H525" i="27" s="1"/>
  <c r="H526" i="27" s="1"/>
  <c r="H527" i="27" s="1"/>
  <c r="H528" i="27" s="1"/>
  <c r="H529" i="27" s="1"/>
  <c r="H530" i="27" s="1"/>
  <c r="H531" i="27" s="1"/>
  <c r="H532" i="27" s="1"/>
  <c r="H533" i="27" s="1"/>
  <c r="H534" i="27" s="1"/>
  <c r="H535" i="27" s="1"/>
  <c r="H536" i="27" s="1"/>
  <c r="H537" i="27" s="1"/>
  <c r="H538" i="27" s="1"/>
  <c r="H539" i="27" s="1"/>
  <c r="H540" i="27" s="1"/>
  <c r="H541" i="27" s="1"/>
  <c r="H542" i="27" s="1"/>
  <c r="H543" i="27" s="1"/>
  <c r="H544" i="27" s="1"/>
  <c r="H545" i="27" s="1"/>
  <c r="H546" i="27" s="1"/>
  <c r="H547" i="27" s="1"/>
  <c r="H548" i="27" s="1"/>
  <c r="H549" i="27" s="1"/>
  <c r="H550" i="27" s="1"/>
  <c r="H551" i="27" s="1"/>
  <c r="H552" i="27" s="1"/>
  <c r="H553" i="27" s="1"/>
  <c r="H554" i="27" s="1"/>
  <c r="H555" i="27" s="1"/>
  <c r="H556" i="27" s="1"/>
  <c r="H557" i="27" s="1"/>
  <c r="H558" i="27" s="1"/>
  <c r="H559" i="27" s="1"/>
  <c r="H560" i="27" s="1"/>
  <c r="H561" i="27" s="1"/>
  <c r="H562" i="27" s="1"/>
  <c r="H563" i="27" s="1"/>
  <c r="H564" i="27" s="1"/>
  <c r="H565" i="27" s="1"/>
  <c r="H566" i="27" s="1"/>
  <c r="H567" i="27" s="1"/>
  <c r="H568" i="27" s="1"/>
  <c r="H569" i="27" s="1"/>
  <c r="H570" i="27" s="1"/>
  <c r="H571" i="27" s="1"/>
  <c r="H572" i="27" s="1"/>
  <c r="H573" i="27" s="1"/>
  <c r="H574" i="27" s="1"/>
  <c r="H575" i="27" s="1"/>
  <c r="H576" i="27" s="1"/>
  <c r="H577" i="27" s="1"/>
  <c r="H578" i="27" s="1"/>
  <c r="H579" i="27" s="1"/>
  <c r="H580" i="27" s="1"/>
  <c r="H581" i="27" s="1"/>
  <c r="H582" i="27" s="1"/>
  <c r="H583" i="27" s="1"/>
  <c r="H584" i="27" s="1"/>
  <c r="H585" i="27" s="1"/>
  <c r="H586" i="27" s="1"/>
  <c r="H587" i="27" s="1"/>
  <c r="H588" i="27" s="1"/>
  <c r="H589" i="27" s="1"/>
  <c r="H590" i="27" s="1"/>
  <c r="H591" i="27" s="1"/>
  <c r="H592" i="27" s="1"/>
  <c r="H593" i="27" s="1"/>
  <c r="H594" i="27" s="1"/>
  <c r="H595" i="27" s="1"/>
  <c r="H596" i="27" s="1"/>
  <c r="H597" i="27" s="1"/>
  <c r="H598" i="27" s="1"/>
  <c r="H599" i="27" s="1"/>
  <c r="H600" i="27" s="1"/>
  <c r="H601" i="27" s="1"/>
  <c r="H602" i="27" s="1"/>
  <c r="H603" i="27" s="1"/>
  <c r="H604" i="27" s="1"/>
  <c r="H605" i="27" s="1"/>
  <c r="H606" i="27" s="1"/>
  <c r="H607" i="27" s="1"/>
  <c r="H608" i="27" s="1"/>
  <c r="H609" i="27" s="1"/>
  <c r="H610" i="27" s="1"/>
  <c r="H611" i="27" s="1"/>
  <c r="H612" i="27" s="1"/>
  <c r="H613" i="27" s="1"/>
  <c r="H614" i="27" s="1"/>
  <c r="H615" i="27" s="1"/>
  <c r="H616" i="27" s="1"/>
  <c r="H617" i="27" s="1"/>
  <c r="H618" i="27" s="1"/>
  <c r="H619" i="27" s="1"/>
  <c r="H620" i="27" s="1"/>
  <c r="H621" i="27" s="1"/>
  <c r="H622" i="27" s="1"/>
  <c r="H623" i="27" s="1"/>
  <c r="H624" i="27" s="1"/>
  <c r="H625" i="27" s="1"/>
  <c r="H626" i="27" s="1"/>
  <c r="H627" i="27" s="1"/>
  <c r="H628" i="27" s="1"/>
  <c r="H629" i="27" s="1"/>
  <c r="H630" i="27" s="1"/>
  <c r="H631" i="27" s="1"/>
  <c r="H632" i="27" s="1"/>
  <c r="H633" i="27" s="1"/>
  <c r="H634" i="27" s="1"/>
  <c r="H635" i="27" s="1"/>
  <c r="H636" i="27" s="1"/>
  <c r="H637" i="27" s="1"/>
  <c r="H638" i="27" s="1"/>
  <c r="H639" i="27" s="1"/>
  <c r="H640" i="27" s="1"/>
  <c r="F37" i="27"/>
  <c r="K37" i="27" s="1"/>
  <c r="F38" i="27"/>
  <c r="F39" i="27"/>
  <c r="G753" i="27"/>
  <c r="G754" i="27" s="1"/>
  <c r="G755" i="27" s="1"/>
  <c r="G756" i="27" s="1"/>
  <c r="G757" i="27" s="1"/>
  <c r="G758" i="27" s="1"/>
  <c r="G759" i="27" s="1"/>
  <c r="G760" i="27" s="1"/>
  <c r="G761" i="27" s="1"/>
  <c r="G762" i="27" s="1"/>
  <c r="G763" i="27" s="1"/>
  <c r="G764" i="27" s="1"/>
  <c r="G765" i="27" s="1"/>
  <c r="G766" i="27" s="1"/>
  <c r="G767" i="27" s="1"/>
  <c r="G768" i="27" s="1"/>
  <c r="G769" i="27" s="1"/>
  <c r="G770" i="27" s="1"/>
  <c r="G771" i="27" s="1"/>
  <c r="G772" i="27" s="1"/>
  <c r="G773" i="27" s="1"/>
  <c r="G774" i="27" s="1"/>
  <c r="G775" i="27" s="1"/>
  <c r="G776" i="27" s="1"/>
  <c r="G777" i="27" s="1"/>
  <c r="G778" i="27" s="1"/>
  <c r="G779" i="27" s="1"/>
  <c r="G780" i="27" s="1"/>
  <c r="G781" i="27" s="1"/>
  <c r="G782" i="27" s="1"/>
  <c r="G783" i="27" s="1"/>
  <c r="G784" i="27" s="1"/>
  <c r="G785" i="27" s="1"/>
  <c r="G786" i="27" s="1"/>
  <c r="G787" i="27" s="1"/>
  <c r="G788" i="27" s="1"/>
  <c r="G789" i="27" s="1"/>
  <c r="G790" i="27" s="1"/>
  <c r="G791" i="27" s="1"/>
  <c r="G792" i="27" s="1"/>
  <c r="G793" i="27" s="1"/>
  <c r="G794" i="27" s="1"/>
  <c r="G795" i="27" s="1"/>
  <c r="G796" i="27" s="1"/>
  <c r="G797" i="27" s="1"/>
  <c r="G798" i="27" s="1"/>
  <c r="G799" i="27" s="1"/>
  <c r="G800" i="27" s="1"/>
  <c r="G801" i="27" s="1"/>
  <c r="G802" i="27" s="1"/>
  <c r="H641" i="27"/>
  <c r="H642" i="27" s="1"/>
  <c r="H643" i="27" s="1"/>
  <c r="H644" i="27" s="1"/>
  <c r="H645" i="27" s="1"/>
  <c r="H646" i="27" s="1"/>
  <c r="H647" i="27" s="1"/>
  <c r="H648" i="27" s="1"/>
  <c r="H649" i="27" s="1"/>
  <c r="H650" i="27" s="1"/>
  <c r="H651" i="27" s="1"/>
  <c r="H652" i="27" s="1"/>
  <c r="H653" i="27" s="1"/>
  <c r="H654" i="27" s="1"/>
  <c r="H655" i="27" s="1"/>
  <c r="H656" i="27" s="1"/>
  <c r="H657" i="27" s="1"/>
  <c r="H658" i="27" s="1"/>
  <c r="H659" i="27" s="1"/>
  <c r="H660" i="27" s="1"/>
  <c r="H661" i="27" s="1"/>
  <c r="H662" i="27" s="1"/>
  <c r="H663" i="27" s="1"/>
  <c r="H664" i="27" s="1"/>
  <c r="H665" i="27" s="1"/>
  <c r="H666" i="27" s="1"/>
  <c r="H667" i="27" s="1"/>
  <c r="H668" i="27" s="1"/>
  <c r="H669" i="27" s="1"/>
  <c r="H670" i="27" s="1"/>
  <c r="H671" i="27" s="1"/>
  <c r="H672" i="27" s="1"/>
  <c r="H673" i="27" s="1"/>
  <c r="H674" i="27" s="1"/>
  <c r="H675" i="27" s="1"/>
  <c r="H676" i="27" s="1"/>
  <c r="H677" i="27" s="1"/>
  <c r="H678" i="27" s="1"/>
  <c r="H679" i="27" s="1"/>
  <c r="H680" i="27" s="1"/>
  <c r="H681" i="27" s="1"/>
  <c r="H682" i="27" s="1"/>
  <c r="H683" i="27" s="1"/>
  <c r="H684" i="27" s="1"/>
  <c r="H685" i="27" s="1"/>
  <c r="H686" i="27" s="1"/>
  <c r="H687" i="27" s="1"/>
  <c r="H688" i="27" s="1"/>
  <c r="H689" i="27" s="1"/>
  <c r="H690" i="27" s="1"/>
  <c r="H691" i="27" s="1"/>
  <c r="H692" i="27" s="1"/>
  <c r="H693" i="27" s="1"/>
  <c r="H694" i="27" s="1"/>
  <c r="H695" i="27" s="1"/>
  <c r="H696" i="27" s="1"/>
  <c r="H697" i="27" s="1"/>
  <c r="H698" i="27" s="1"/>
  <c r="H699" i="27" s="1"/>
  <c r="H700" i="27" s="1"/>
  <c r="H701" i="27" s="1"/>
  <c r="H702" i="27" s="1"/>
  <c r="H703" i="27" s="1"/>
  <c r="H704" i="27" s="1"/>
  <c r="H705" i="27" s="1"/>
  <c r="H706" i="27" s="1"/>
  <c r="H707" i="27" s="1"/>
  <c r="H708" i="27" s="1"/>
  <c r="H709" i="27" s="1"/>
  <c r="H710" i="27" s="1"/>
  <c r="H711" i="27" s="1"/>
  <c r="H712" i="27" s="1"/>
  <c r="H713" i="27" s="1"/>
  <c r="H714" i="27" s="1"/>
  <c r="H715" i="27" s="1"/>
  <c r="H716" i="27" s="1"/>
  <c r="H717" i="27" s="1"/>
  <c r="H718" i="27" s="1"/>
  <c r="H719" i="27" s="1"/>
  <c r="H720" i="27" s="1"/>
  <c r="H721" i="27" s="1"/>
  <c r="H722" i="27" s="1"/>
  <c r="H723" i="27" s="1"/>
  <c r="H724" i="27" s="1"/>
  <c r="H725" i="27" s="1"/>
  <c r="H726" i="27" s="1"/>
  <c r="H727" i="27" s="1"/>
  <c r="H728" i="27" s="1"/>
  <c r="H729" i="27" s="1"/>
  <c r="H730" i="27" s="1"/>
  <c r="H731" i="27" s="1"/>
  <c r="H732" i="27" s="1"/>
  <c r="H733" i="27" s="1"/>
  <c r="H734" i="27" s="1"/>
  <c r="H735" i="27" s="1"/>
  <c r="H736" i="27" s="1"/>
  <c r="H737" i="27" s="1"/>
  <c r="H738" i="27" s="1"/>
  <c r="H739" i="27" s="1"/>
  <c r="H740" i="27" s="1"/>
  <c r="H741" i="27" s="1"/>
  <c r="H742" i="27" s="1"/>
  <c r="H743" i="27" s="1"/>
  <c r="H744" i="27" s="1"/>
  <c r="H745" i="27" s="1"/>
  <c r="H746" i="27" s="1"/>
  <c r="H747" i="27" s="1"/>
  <c r="H748" i="27" s="1"/>
  <c r="H749" i="27" s="1"/>
  <c r="H750" i="27" s="1"/>
  <c r="H751" i="27" s="1"/>
  <c r="H752" i="27" s="1"/>
  <c r="H753" i="27" s="1"/>
  <c r="H754" i="27" s="1"/>
  <c r="H755" i="27" s="1"/>
  <c r="H756" i="27" s="1"/>
  <c r="H757" i="27" s="1"/>
  <c r="H758" i="27" s="1"/>
  <c r="H759" i="27" s="1"/>
  <c r="H760" i="27" s="1"/>
  <c r="H761" i="27" s="1"/>
  <c r="H762" i="27" s="1"/>
  <c r="H763" i="27" s="1"/>
  <c r="H764" i="27" s="1"/>
  <c r="H765" i="27" s="1"/>
  <c r="H766" i="27" s="1"/>
  <c r="H767" i="27" s="1"/>
  <c r="H768" i="27" s="1"/>
  <c r="H769" i="27" s="1"/>
  <c r="H770" i="27" s="1"/>
  <c r="H771" i="27" s="1"/>
  <c r="H772" i="27" s="1"/>
  <c r="H773" i="27" s="1"/>
  <c r="H774" i="27" s="1"/>
  <c r="H775" i="27" s="1"/>
  <c r="H776" i="27" s="1"/>
  <c r="H777" i="27" s="1"/>
  <c r="H778" i="27" s="1"/>
  <c r="H779" i="27" s="1"/>
  <c r="H780" i="27" s="1"/>
  <c r="H781" i="27" s="1"/>
  <c r="H37" i="27"/>
  <c r="F41" i="27"/>
  <c r="H41" i="27" s="1"/>
  <c r="F42" i="27"/>
  <c r="K42" i="27" s="1"/>
  <c r="H42" i="27"/>
  <c r="E61" i="28"/>
  <c r="E62" i="28" s="1"/>
  <c r="E63" i="28" s="1"/>
  <c r="E64" i="28" s="1"/>
  <c r="E65" i="28" s="1"/>
  <c r="E66" i="28" s="1"/>
  <c r="E67" i="28" s="1"/>
  <c r="E68" i="28" s="1"/>
  <c r="E69" i="28" s="1"/>
  <c r="E70" i="28" s="1"/>
  <c r="E71" i="28" s="1"/>
  <c r="E72" i="28" s="1"/>
  <c r="E73" i="28" s="1"/>
  <c r="E74" i="28" s="1"/>
  <c r="E75" i="28" s="1"/>
  <c r="E76" i="28" s="1"/>
  <c r="E77" i="28" s="1"/>
  <c r="E78" i="28" s="1"/>
  <c r="E79" i="28" s="1"/>
  <c r="E80" i="28" s="1"/>
  <c r="E81" i="28" s="1"/>
  <c r="E82" i="28" s="1"/>
  <c r="E83" i="28" s="1"/>
  <c r="E84" i="28" s="1"/>
  <c r="E85" i="28" s="1"/>
  <c r="E86" i="28" s="1"/>
  <c r="E87" i="28" s="1"/>
  <c r="E88" i="28" s="1"/>
  <c r="E89" i="28" s="1"/>
  <c r="E90" i="28" s="1"/>
  <c r="E91" i="28" s="1"/>
  <c r="E92" i="28" s="1"/>
  <c r="E93" i="28" s="1"/>
  <c r="E94" i="28" s="1"/>
  <c r="E95" i="28" s="1"/>
  <c r="E96" i="28" s="1"/>
  <c r="E97" i="28" s="1"/>
  <c r="E98" i="28" s="1"/>
  <c r="E99" i="28" s="1"/>
  <c r="E100" i="28" s="1"/>
  <c r="E101" i="28" s="1"/>
  <c r="E102" i="28" s="1"/>
  <c r="E103" i="28" s="1"/>
  <c r="E104" i="28" s="1"/>
  <c r="E105" i="28" s="1"/>
  <c r="E106" i="28" s="1"/>
  <c r="E107" i="28" s="1"/>
  <c r="E108" i="28" s="1"/>
  <c r="E109" i="28" s="1"/>
  <c r="E110" i="28" s="1"/>
  <c r="E111" i="28" s="1"/>
  <c r="E112" i="28" s="1"/>
  <c r="E113" i="28" s="1"/>
  <c r="E114" i="28" s="1"/>
  <c r="E115" i="28" s="1"/>
  <c r="E116" i="28" s="1"/>
  <c r="E117" i="28" s="1"/>
  <c r="E118" i="28" s="1"/>
  <c r="E119" i="28" s="1"/>
  <c r="E120" i="28" s="1"/>
  <c r="E121" i="28" s="1"/>
  <c r="E122" i="28" s="1"/>
  <c r="E123" i="28" s="1"/>
  <c r="E124" i="28" s="1"/>
  <c r="E125" i="28" s="1"/>
  <c r="E126" i="28" s="1"/>
  <c r="E127" i="28" s="1"/>
  <c r="E128" i="28" s="1"/>
  <c r="E129" i="28" s="1"/>
  <c r="E130" i="28" s="1"/>
  <c r="E131" i="28" s="1"/>
  <c r="E132" i="28" s="1"/>
  <c r="E133" i="28" s="1"/>
  <c r="E134" i="28" s="1"/>
  <c r="E135" i="28" s="1"/>
  <c r="E136" i="28" s="1"/>
  <c r="E137" i="28" s="1"/>
  <c r="E138" i="28" s="1"/>
  <c r="E139" i="28" s="1"/>
  <c r="E140" i="28" s="1"/>
  <c r="E141" i="28" s="1"/>
  <c r="E142" i="28" s="1"/>
  <c r="E143" i="28" s="1"/>
  <c r="E144" i="28" s="1"/>
  <c r="E145" i="28" s="1"/>
  <c r="E146" i="28" s="1"/>
  <c r="E147" i="28" s="1"/>
  <c r="E148" i="28" s="1"/>
  <c r="E149" i="28" s="1"/>
  <c r="E150" i="28" s="1"/>
  <c r="E151" i="28" s="1"/>
  <c r="E152" i="28" s="1"/>
  <c r="E153" i="28" s="1"/>
  <c r="E154" i="28" s="1"/>
  <c r="E155" i="28" s="1"/>
  <c r="E156" i="28" s="1"/>
  <c r="E157" i="28" s="1"/>
  <c r="E158" i="28" s="1"/>
  <c r="E159" i="28" s="1"/>
  <c r="E160" i="28" s="1"/>
  <c r="E161" i="28" s="1"/>
  <c r="E162" i="28" s="1"/>
  <c r="E163" i="28" s="1"/>
  <c r="E164" i="28" s="1"/>
  <c r="E165" i="28" s="1"/>
  <c r="E166" i="28" s="1"/>
  <c r="E167" i="28" s="1"/>
  <c r="E168" i="28" s="1"/>
  <c r="E169" i="28" s="1"/>
  <c r="E170" i="28" s="1"/>
  <c r="E171" i="28" s="1"/>
  <c r="E172" i="28" s="1"/>
  <c r="E173" i="28" s="1"/>
  <c r="E174" i="28" s="1"/>
  <c r="E175" i="28" s="1"/>
  <c r="E176" i="28" s="1"/>
  <c r="E177" i="28" s="1"/>
  <c r="E178" i="28" s="1"/>
  <c r="E179" i="28" s="1"/>
  <c r="E180" i="28" s="1"/>
  <c r="E181" i="28" s="1"/>
  <c r="E182" i="28" s="1"/>
  <c r="E183" i="28" s="1"/>
  <c r="E184" i="28" s="1"/>
  <c r="E185" i="28" s="1"/>
  <c r="E186" i="28" s="1"/>
  <c r="E187" i="28" s="1"/>
  <c r="E188" i="28" s="1"/>
  <c r="E189" i="28" s="1"/>
  <c r="E190" i="28" s="1"/>
  <c r="E191" i="28" s="1"/>
  <c r="E192" i="28" s="1"/>
  <c r="E193" i="28" s="1"/>
  <c r="E194" i="28" s="1"/>
  <c r="E195" i="28" s="1"/>
  <c r="E196" i="28" s="1"/>
  <c r="E197" i="28" s="1"/>
  <c r="E198" i="28" s="1"/>
  <c r="E199" i="28" s="1"/>
  <c r="E200" i="28" s="1"/>
  <c r="E201" i="28" s="1"/>
  <c r="E202" i="28" s="1"/>
  <c r="E203" i="28" s="1"/>
  <c r="E204" i="28" s="1"/>
  <c r="E205" i="28" s="1"/>
  <c r="E206" i="28" s="1"/>
  <c r="E207" i="28" s="1"/>
  <c r="E208" i="28" s="1"/>
  <c r="E209" i="28" s="1"/>
  <c r="E210" i="28" s="1"/>
  <c r="E211" i="28" s="1"/>
  <c r="E212" i="28" s="1"/>
  <c r="E213" i="28" s="1"/>
  <c r="E214" i="28" s="1"/>
  <c r="E215" i="28" s="1"/>
  <c r="E216" i="28" s="1"/>
  <c r="E217" i="28" s="1"/>
  <c r="E218" i="28" s="1"/>
  <c r="E219" i="28" s="1"/>
  <c r="E220" i="28" s="1"/>
  <c r="E221" i="28" s="1"/>
  <c r="E222" i="28" s="1"/>
  <c r="E223" i="28" s="1"/>
  <c r="E224" i="28" s="1"/>
  <c r="E225" i="28" s="1"/>
  <c r="E226" i="28" s="1"/>
  <c r="E227" i="28" s="1"/>
  <c r="E228" i="28" s="1"/>
  <c r="E229" i="28" s="1"/>
  <c r="E230" i="28" s="1"/>
  <c r="E231" i="28" s="1"/>
  <c r="E232" i="28" s="1"/>
  <c r="E233" i="28" s="1"/>
  <c r="E234" i="28" s="1"/>
  <c r="E235" i="28" s="1"/>
  <c r="E236" i="28" s="1"/>
  <c r="E237" i="28" s="1"/>
  <c r="E238" i="28" s="1"/>
  <c r="E239" i="28" s="1"/>
  <c r="E240" i="28" s="1"/>
  <c r="E241" i="28" s="1"/>
  <c r="E242" i="28" s="1"/>
  <c r="E243" i="28" s="1"/>
  <c r="E244" i="28" s="1"/>
  <c r="E245" i="28" s="1"/>
  <c r="E246" i="28" s="1"/>
  <c r="E247" i="28" s="1"/>
  <c r="E248" i="28" s="1"/>
  <c r="E249" i="28" s="1"/>
  <c r="E250" i="28" s="1"/>
  <c r="E251" i="28" s="1"/>
  <c r="E252" i="28" s="1"/>
  <c r="E253" i="28" s="1"/>
  <c r="E254" i="28" s="1"/>
  <c r="E255" i="28" s="1"/>
  <c r="E256" i="28" s="1"/>
  <c r="E257" i="28" s="1"/>
  <c r="E258" i="28" s="1"/>
  <c r="E259" i="28" s="1"/>
  <c r="E260" i="28" s="1"/>
  <c r="E261" i="28" s="1"/>
  <c r="E262" i="28" s="1"/>
  <c r="E263" i="28" s="1"/>
  <c r="E264" i="28" s="1"/>
  <c r="E265" i="28" s="1"/>
  <c r="E266" i="28" s="1"/>
  <c r="E267" i="28" s="1"/>
  <c r="E268" i="28" s="1"/>
  <c r="E269" i="28" s="1"/>
  <c r="E270" i="28" s="1"/>
  <c r="E271" i="28" s="1"/>
  <c r="E272" i="28" s="1"/>
  <c r="E273" i="28" s="1"/>
  <c r="E274" i="28" s="1"/>
  <c r="E275" i="28" s="1"/>
  <c r="E276" i="28" s="1"/>
  <c r="E277" i="28" s="1"/>
  <c r="E278" i="28" s="1"/>
  <c r="E279" i="28" s="1"/>
  <c r="E280" i="28" s="1"/>
  <c r="E281" i="28" s="1"/>
  <c r="E282" i="28" s="1"/>
  <c r="E283" i="28" s="1"/>
  <c r="E284" i="28" s="1"/>
  <c r="E285" i="28" s="1"/>
  <c r="E286" i="28" s="1"/>
  <c r="E287" i="28" s="1"/>
  <c r="E288" i="28" s="1"/>
  <c r="E289" i="28" s="1"/>
  <c r="E290" i="28" s="1"/>
  <c r="E291" i="28" s="1"/>
  <c r="E292" i="28" s="1"/>
  <c r="E293" i="28" s="1"/>
  <c r="E294" i="28" s="1"/>
  <c r="E295" i="28" s="1"/>
  <c r="E296" i="28" s="1"/>
  <c r="E297" i="28" s="1"/>
  <c r="E298" i="28" s="1"/>
  <c r="E299" i="28" s="1"/>
  <c r="E300" i="28" s="1"/>
  <c r="E301" i="28" s="1"/>
  <c r="E302" i="28" s="1"/>
  <c r="E303" i="28" s="1"/>
  <c r="E304" i="28" s="1"/>
  <c r="E305" i="28" s="1"/>
  <c r="E306" i="28" s="1"/>
  <c r="E307" i="28" s="1"/>
  <c r="E308" i="28" s="1"/>
  <c r="E309" i="28" s="1"/>
  <c r="E310" i="28" s="1"/>
  <c r="E311" i="28" s="1"/>
  <c r="E312" i="28" s="1"/>
  <c r="E313" i="28" s="1"/>
  <c r="E314" i="28" s="1"/>
  <c r="E315" i="28" s="1"/>
  <c r="E316" i="28" s="1"/>
  <c r="E317" i="28" s="1"/>
  <c r="E318" i="28" s="1"/>
  <c r="E319" i="28" s="1"/>
  <c r="E320" i="28" s="1"/>
  <c r="E321" i="28" s="1"/>
  <c r="E322" i="28" s="1"/>
  <c r="E323" i="28" s="1"/>
  <c r="E324" i="28" s="1"/>
  <c r="E325" i="28" s="1"/>
  <c r="E326" i="28" s="1"/>
  <c r="E327" i="28" s="1"/>
  <c r="E328" i="28" s="1"/>
  <c r="E329" i="28" s="1"/>
  <c r="E330" i="28" s="1"/>
  <c r="E331" i="28" s="1"/>
  <c r="E332" i="28" s="1"/>
  <c r="E333" i="28" s="1"/>
  <c r="E334" i="28" s="1"/>
  <c r="E335" i="28" s="1"/>
  <c r="E336" i="28" s="1"/>
  <c r="E337" i="28" s="1"/>
  <c r="E338" i="28" s="1"/>
  <c r="E339" i="28" s="1"/>
  <c r="E340" i="28" s="1"/>
  <c r="E341" i="28" s="1"/>
  <c r="E342" i="28" s="1"/>
  <c r="E343" i="28" s="1"/>
  <c r="E344" i="28" s="1"/>
  <c r="E345" i="28" s="1"/>
  <c r="E346" i="28" s="1"/>
  <c r="E347" i="28" s="1"/>
  <c r="E348" i="28" s="1"/>
  <c r="E349" i="28" s="1"/>
  <c r="E350" i="28" s="1"/>
  <c r="E351" i="28" s="1"/>
  <c r="E352" i="28" s="1"/>
  <c r="E353" i="28" s="1"/>
  <c r="E354" i="28" s="1"/>
  <c r="E355" i="28" s="1"/>
  <c r="E356" i="28" s="1"/>
  <c r="E357" i="28" s="1"/>
  <c r="E358" i="28" s="1"/>
  <c r="E359" i="28" s="1"/>
  <c r="E360" i="28" s="1"/>
  <c r="E361" i="28" s="1"/>
  <c r="E362" i="28" s="1"/>
  <c r="E363" i="28" s="1"/>
  <c r="E364" i="28" s="1"/>
  <c r="E365" i="28" s="1"/>
  <c r="E366" i="28" s="1"/>
  <c r="E367" i="28" s="1"/>
  <c r="E368" i="28" s="1"/>
  <c r="E369" i="28" s="1"/>
  <c r="E370" i="28" s="1"/>
  <c r="E371" i="28" s="1"/>
  <c r="E372" i="28" s="1"/>
  <c r="E373" i="28" s="1"/>
  <c r="E374" i="28" s="1"/>
  <c r="E375" i="28" s="1"/>
  <c r="E376" i="28" s="1"/>
  <c r="E377" i="28" s="1"/>
  <c r="E378" i="28" s="1"/>
  <c r="E379" i="28" s="1"/>
  <c r="E380" i="28" s="1"/>
  <c r="E381" i="28" s="1"/>
  <c r="E382" i="28" s="1"/>
  <c r="E383" i="28" s="1"/>
  <c r="E384" i="28" s="1"/>
  <c r="E385" i="28" s="1"/>
  <c r="E386" i="28" s="1"/>
  <c r="E387" i="28" s="1"/>
  <c r="E388" i="28" s="1"/>
  <c r="E389" i="28" s="1"/>
  <c r="E390" i="28" s="1"/>
  <c r="E391" i="28" s="1"/>
  <c r="E392" i="28" s="1"/>
  <c r="E393" i="28" s="1"/>
  <c r="E394" i="28" s="1"/>
  <c r="E395" i="28" s="1"/>
  <c r="E396" i="28" s="1"/>
  <c r="E397" i="28" s="1"/>
  <c r="E398" i="28" s="1"/>
  <c r="E399" i="28" s="1"/>
  <c r="E400" i="28" s="1"/>
  <c r="E401" i="28" s="1"/>
  <c r="E402" i="28" s="1"/>
  <c r="E403" i="28" s="1"/>
  <c r="E404" i="28" s="1"/>
  <c r="E405" i="28" s="1"/>
  <c r="E406" i="28" s="1"/>
  <c r="E407" i="28" s="1"/>
  <c r="E408" i="28" s="1"/>
  <c r="E409" i="28" s="1"/>
  <c r="E410" i="28" s="1"/>
  <c r="E411" i="28" s="1"/>
  <c r="E412" i="28" s="1"/>
  <c r="E413" i="28" s="1"/>
  <c r="E414" i="28" s="1"/>
  <c r="E415" i="28" s="1"/>
  <c r="E416" i="28" s="1"/>
  <c r="E417" i="28" s="1"/>
  <c r="E418" i="28" s="1"/>
  <c r="E419" i="28" s="1"/>
  <c r="E420" i="28" s="1"/>
  <c r="E421" i="28" s="1"/>
  <c r="E422" i="28" s="1"/>
  <c r="E423" i="28" s="1"/>
  <c r="E424" i="28" s="1"/>
  <c r="E425" i="28" s="1"/>
  <c r="E426" i="28" s="1"/>
  <c r="E427" i="28" s="1"/>
  <c r="E428" i="28" s="1"/>
  <c r="E429" i="28" s="1"/>
  <c r="E430" i="28" s="1"/>
  <c r="E431" i="28" s="1"/>
  <c r="E432" i="28" s="1"/>
  <c r="E433" i="28" s="1"/>
  <c r="E434" i="28" s="1"/>
  <c r="E435" i="28" s="1"/>
  <c r="E436" i="28" s="1"/>
  <c r="E437" i="28" s="1"/>
  <c r="E438" i="28" s="1"/>
  <c r="E439" i="28" s="1"/>
  <c r="E440" i="28" s="1"/>
  <c r="E441" i="28" s="1"/>
  <c r="E442" i="28" s="1"/>
  <c r="E443" i="28" s="1"/>
  <c r="E444" i="28" s="1"/>
  <c r="E445" i="28" s="1"/>
  <c r="E446" i="28" s="1"/>
  <c r="E447" i="28" s="1"/>
  <c r="E448" i="28" s="1"/>
  <c r="E449" i="28" s="1"/>
  <c r="E450" i="28" s="1"/>
  <c r="E451" i="28" s="1"/>
  <c r="E452" i="28" s="1"/>
  <c r="E453" i="28" s="1"/>
  <c r="E454" i="28" s="1"/>
  <c r="E455" i="28" s="1"/>
  <c r="E456" i="28" s="1"/>
  <c r="E457" i="28" s="1"/>
  <c r="E458" i="28" s="1"/>
  <c r="E459" i="28" s="1"/>
  <c r="E460" i="28" s="1"/>
  <c r="E461" i="28" s="1"/>
  <c r="E462" i="28" s="1"/>
  <c r="E463" i="28" s="1"/>
  <c r="E464" i="28" s="1"/>
  <c r="E465" i="28" s="1"/>
  <c r="E466" i="28" s="1"/>
  <c r="E467" i="28" s="1"/>
  <c r="E468" i="28" s="1"/>
  <c r="E469" i="28" s="1"/>
  <c r="E470" i="28" s="1"/>
  <c r="E471" i="28" s="1"/>
  <c r="E472" i="28" s="1"/>
  <c r="E473" i="28" s="1"/>
  <c r="E474" i="28" s="1"/>
  <c r="E475" i="28" s="1"/>
  <c r="E476" i="28" s="1"/>
  <c r="E477" i="28" s="1"/>
  <c r="E478" i="28" s="1"/>
  <c r="E479" i="28" s="1"/>
  <c r="E480" i="28" s="1"/>
  <c r="E481" i="28" s="1"/>
  <c r="E482" i="28" s="1"/>
  <c r="E483" i="28" s="1"/>
  <c r="E484" i="28" s="1"/>
  <c r="E485" i="28" s="1"/>
  <c r="E486" i="28" s="1"/>
  <c r="E487" i="28" s="1"/>
  <c r="E488" i="28" s="1"/>
  <c r="E489" i="28" s="1"/>
  <c r="E490" i="28" s="1"/>
  <c r="E491" i="28" s="1"/>
  <c r="E492" i="28" s="1"/>
  <c r="E493" i="28" s="1"/>
  <c r="E494" i="28" s="1"/>
  <c r="E495" i="28" s="1"/>
  <c r="E496" i="28" s="1"/>
  <c r="E497" i="28" s="1"/>
  <c r="E498" i="28" s="1"/>
  <c r="E499" i="28" s="1"/>
  <c r="E500" i="28" s="1"/>
  <c r="E501" i="28" s="1"/>
  <c r="E502" i="28" s="1"/>
  <c r="E503" i="28" s="1"/>
  <c r="E504" i="28" s="1"/>
  <c r="E505" i="28" s="1"/>
  <c r="E506" i="28" s="1"/>
  <c r="E507" i="28" s="1"/>
  <c r="E508" i="28" s="1"/>
  <c r="E509" i="28" s="1"/>
  <c r="E510" i="28" s="1"/>
  <c r="E511" i="28" s="1"/>
  <c r="E512" i="28" s="1"/>
  <c r="E513" i="28" s="1"/>
  <c r="E514" i="28" s="1"/>
  <c r="E515" i="28" s="1"/>
  <c r="E516" i="28" s="1"/>
  <c r="E517" i="28" s="1"/>
  <c r="E518" i="28" s="1"/>
  <c r="E519" i="28" s="1"/>
  <c r="E520" i="28" s="1"/>
  <c r="E521" i="28" s="1"/>
  <c r="E522" i="28" s="1"/>
  <c r="E523" i="28" s="1"/>
  <c r="E524" i="28" s="1"/>
  <c r="E525" i="28" s="1"/>
  <c r="E526" i="28" s="1"/>
  <c r="E527" i="28" s="1"/>
  <c r="E528" i="28" s="1"/>
  <c r="E529" i="28" s="1"/>
  <c r="E530" i="28" s="1"/>
  <c r="E531" i="28" s="1"/>
  <c r="E532" i="28" s="1"/>
  <c r="E533" i="28" s="1"/>
  <c r="E534" i="28" s="1"/>
  <c r="E535" i="28" s="1"/>
  <c r="E536" i="28" s="1"/>
  <c r="E537" i="28" s="1"/>
  <c r="E538" i="28" s="1"/>
  <c r="E539" i="28" s="1"/>
  <c r="E540" i="28" s="1"/>
  <c r="E541" i="28" s="1"/>
  <c r="E542" i="28" s="1"/>
  <c r="E543" i="28" s="1"/>
  <c r="E544" i="28" s="1"/>
  <c r="E545" i="28" s="1"/>
  <c r="E546" i="28" s="1"/>
  <c r="E547" i="28" s="1"/>
  <c r="E548" i="28" s="1"/>
  <c r="E549" i="28" s="1"/>
  <c r="E550" i="28" s="1"/>
  <c r="E551" i="28" s="1"/>
  <c r="E552" i="28" s="1"/>
  <c r="E553" i="28" s="1"/>
  <c r="E554" i="28" s="1"/>
  <c r="E555" i="28" s="1"/>
  <c r="E556" i="28" s="1"/>
  <c r="E557" i="28" s="1"/>
  <c r="E558" i="28" s="1"/>
  <c r="E559" i="28" s="1"/>
  <c r="E560" i="28" s="1"/>
  <c r="E561" i="28" s="1"/>
  <c r="E562" i="28" s="1"/>
  <c r="E563" i="28" s="1"/>
  <c r="E564" i="28" s="1"/>
  <c r="E565" i="28" s="1"/>
  <c r="E566" i="28" s="1"/>
  <c r="E567" i="28" s="1"/>
  <c r="E568" i="28" s="1"/>
  <c r="E569" i="28" s="1"/>
  <c r="E570" i="28" s="1"/>
  <c r="E571" i="28" s="1"/>
  <c r="E572" i="28" s="1"/>
  <c r="E573" i="28" s="1"/>
  <c r="E574" i="28" s="1"/>
  <c r="E575" i="28" s="1"/>
  <c r="E576" i="28" s="1"/>
  <c r="E577" i="28" s="1"/>
  <c r="E578" i="28" s="1"/>
  <c r="E579" i="28" s="1"/>
  <c r="E580" i="28" s="1"/>
  <c r="E581" i="28" s="1"/>
  <c r="E582" i="28" s="1"/>
  <c r="E583" i="28" s="1"/>
  <c r="E584" i="28" s="1"/>
  <c r="E585" i="28" s="1"/>
  <c r="E586" i="28" s="1"/>
  <c r="E587" i="28" s="1"/>
  <c r="E588" i="28" s="1"/>
  <c r="E589" i="28" s="1"/>
  <c r="E590" i="28" s="1"/>
  <c r="E591" i="28" s="1"/>
  <c r="E592" i="28" s="1"/>
  <c r="E593" i="28" s="1"/>
  <c r="E594" i="28" s="1"/>
  <c r="E595" i="28" s="1"/>
  <c r="E596" i="28" s="1"/>
  <c r="E597" i="28" s="1"/>
  <c r="E598" i="28" s="1"/>
  <c r="E599" i="28" s="1"/>
  <c r="E600" i="28" s="1"/>
  <c r="E601" i="28" s="1"/>
  <c r="E602" i="28" s="1"/>
  <c r="E603" i="28" s="1"/>
  <c r="E604" i="28" s="1"/>
  <c r="E605" i="28" s="1"/>
  <c r="E606" i="28" s="1"/>
  <c r="E607" i="28" s="1"/>
  <c r="E608" i="28" s="1"/>
  <c r="E609" i="28" s="1"/>
  <c r="E610" i="28" s="1"/>
  <c r="E611" i="28" s="1"/>
  <c r="E612" i="28" s="1"/>
  <c r="E613" i="28" s="1"/>
  <c r="E614" i="28" s="1"/>
  <c r="E615" i="28" s="1"/>
  <c r="E616" i="28" s="1"/>
  <c r="E617" i="28" s="1"/>
  <c r="E618" i="28" s="1"/>
  <c r="E619" i="28" s="1"/>
  <c r="E620" i="28" s="1"/>
  <c r="E621" i="28" s="1"/>
  <c r="E622" i="28" s="1"/>
  <c r="E623" i="28" s="1"/>
  <c r="E624" i="28" s="1"/>
  <c r="E625" i="28" s="1"/>
  <c r="E626" i="28" s="1"/>
  <c r="E627" i="28" s="1"/>
  <c r="E628" i="28" s="1"/>
  <c r="E629" i="28" s="1"/>
  <c r="E630" i="28" s="1"/>
  <c r="E631" i="28" s="1"/>
  <c r="E632" i="28" s="1"/>
  <c r="E633" i="28" s="1"/>
  <c r="E634" i="28" s="1"/>
  <c r="E635" i="28" s="1"/>
  <c r="E636" i="28" s="1"/>
  <c r="E637" i="28" s="1"/>
  <c r="E638" i="28" s="1"/>
  <c r="E639" i="28" s="1"/>
  <c r="E640" i="28" s="1"/>
  <c r="E641" i="28" s="1"/>
  <c r="E642" i="28" s="1"/>
  <c r="E643" i="28" s="1"/>
  <c r="E644" i="28" s="1"/>
  <c r="E645" i="28" s="1"/>
  <c r="E646" i="28" s="1"/>
  <c r="E647" i="28" s="1"/>
  <c r="E648" i="28" s="1"/>
  <c r="E649" i="28" s="1"/>
  <c r="E650" i="28" s="1"/>
  <c r="E651" i="28" s="1"/>
  <c r="E652" i="28" s="1"/>
  <c r="E653" i="28" s="1"/>
  <c r="E654" i="28" s="1"/>
  <c r="E655" i="28" s="1"/>
  <c r="E656" i="28" s="1"/>
  <c r="E657" i="28" s="1"/>
  <c r="E658" i="28" s="1"/>
  <c r="E659" i="28" s="1"/>
  <c r="E660" i="28" s="1"/>
  <c r="E661" i="28" s="1"/>
  <c r="E662" i="28" s="1"/>
  <c r="E663" i="28" s="1"/>
  <c r="E664" i="28" s="1"/>
  <c r="E665" i="28" s="1"/>
  <c r="E666" i="28" s="1"/>
  <c r="E667" i="28" s="1"/>
  <c r="E668" i="28" s="1"/>
  <c r="E669" i="28" s="1"/>
  <c r="E670" i="28" s="1"/>
  <c r="E671" i="28" s="1"/>
  <c r="E672" i="28" s="1"/>
  <c r="E673" i="28" s="1"/>
  <c r="E674" i="28" s="1"/>
  <c r="E675" i="28" s="1"/>
  <c r="E676" i="28" s="1"/>
  <c r="E677" i="28" s="1"/>
  <c r="E678" i="28" s="1"/>
  <c r="E679" i="28" s="1"/>
  <c r="E680" i="28" s="1"/>
  <c r="E681" i="28" s="1"/>
  <c r="E682" i="28" s="1"/>
  <c r="E683" i="28" s="1"/>
  <c r="E684" i="28" s="1"/>
  <c r="E685" i="28" s="1"/>
  <c r="E686" i="28" s="1"/>
  <c r="E687" i="28" s="1"/>
  <c r="E688" i="28" s="1"/>
  <c r="E689" i="28" s="1"/>
  <c r="E690" i="28" s="1"/>
  <c r="E691" i="28" s="1"/>
  <c r="E692" i="28" s="1"/>
  <c r="E693" i="28" s="1"/>
  <c r="E694" i="28" s="1"/>
  <c r="E695" i="28" s="1"/>
  <c r="E696" i="28" s="1"/>
  <c r="E697" i="28" s="1"/>
  <c r="E698" i="28" s="1"/>
  <c r="E699" i="28" s="1"/>
  <c r="E700" i="28" s="1"/>
  <c r="E701" i="28" s="1"/>
  <c r="E702" i="28" s="1"/>
  <c r="E703" i="28" s="1"/>
  <c r="E704" i="28" s="1"/>
  <c r="E705" i="28" s="1"/>
  <c r="E706" i="28" s="1"/>
  <c r="E707" i="28" s="1"/>
  <c r="E708" i="28" s="1"/>
  <c r="E709" i="28" s="1"/>
  <c r="E710" i="28" s="1"/>
  <c r="E711" i="28" s="1"/>
  <c r="E712" i="28" s="1"/>
  <c r="E713" i="28" s="1"/>
  <c r="E714" i="28" s="1"/>
  <c r="E715" i="28" s="1"/>
  <c r="E716" i="28" s="1"/>
  <c r="E717" i="28" s="1"/>
  <c r="E718" i="28" s="1"/>
  <c r="E719" i="28" s="1"/>
  <c r="E720" i="28" s="1"/>
  <c r="E721" i="28" s="1"/>
  <c r="E722" i="28" s="1"/>
  <c r="E723" i="28" s="1"/>
  <c r="E724" i="28" s="1"/>
  <c r="E725" i="28" s="1"/>
  <c r="E726" i="28" s="1"/>
  <c r="E727" i="28" s="1"/>
  <c r="E728" i="28" s="1"/>
  <c r="E729" i="28" s="1"/>
  <c r="E730" i="28" s="1"/>
  <c r="E731" i="28" s="1"/>
  <c r="E732" i="28" s="1"/>
  <c r="E733" i="28" s="1"/>
  <c r="E734" i="28" s="1"/>
  <c r="E735" i="28" s="1"/>
  <c r="E736" i="28" s="1"/>
  <c r="E737" i="28" s="1"/>
  <c r="E738" i="28" s="1"/>
  <c r="E739" i="28" s="1"/>
  <c r="E740" i="28" s="1"/>
  <c r="E741" i="28" s="1"/>
  <c r="E742" i="28" s="1"/>
  <c r="E743" i="28" s="1"/>
  <c r="E744" i="28" s="1"/>
  <c r="E745" i="28" s="1"/>
  <c r="E746" i="28" s="1"/>
  <c r="E747" i="28" s="1"/>
  <c r="E748" i="28" s="1"/>
  <c r="E749" i="28" s="1"/>
  <c r="E750" i="28" s="1"/>
  <c r="E751" i="28" s="1"/>
  <c r="E752" i="28" s="1"/>
  <c r="E753" i="28" s="1"/>
  <c r="E754" i="28" s="1"/>
  <c r="E755" i="28" s="1"/>
  <c r="E756" i="28" s="1"/>
  <c r="E757" i="28" s="1"/>
  <c r="E758" i="28" s="1"/>
  <c r="E759" i="28" s="1"/>
  <c r="E760" i="28" s="1"/>
  <c r="E761" i="28" s="1"/>
  <c r="E762" i="28" s="1"/>
  <c r="E763" i="28" s="1"/>
  <c r="E764" i="28" s="1"/>
  <c r="E765" i="28" s="1"/>
  <c r="E766" i="28" s="1"/>
  <c r="E767" i="28" s="1"/>
  <c r="E768" i="28" s="1"/>
  <c r="E769" i="28" s="1"/>
  <c r="E770" i="28" s="1"/>
  <c r="E771" i="28" s="1"/>
  <c r="E772" i="28" s="1"/>
  <c r="E773" i="28" s="1"/>
  <c r="E774" i="28" s="1"/>
  <c r="E775" i="28" s="1"/>
  <c r="E776" i="28" s="1"/>
  <c r="E777" i="28" s="1"/>
  <c r="E778" i="28" s="1"/>
  <c r="E779" i="28" s="1"/>
  <c r="G60" i="28"/>
  <c r="E40" i="30" l="1"/>
  <c r="F40" i="30" s="1"/>
  <c r="G61" i="31"/>
  <c r="G62" i="31" s="1"/>
  <c r="G63" i="31" s="1"/>
  <c r="G64" i="31" s="1"/>
  <c r="G65" i="31" s="1"/>
  <c r="G66" i="31" s="1"/>
  <c r="G67" i="31" s="1"/>
  <c r="G68" i="31" s="1"/>
  <c r="G69" i="31" s="1"/>
  <c r="G70" i="31" s="1"/>
  <c r="G71" i="31" s="1"/>
  <c r="G72" i="31" s="1"/>
  <c r="G73" i="31" s="1"/>
  <c r="G74" i="31" s="1"/>
  <c r="G75" i="31" s="1"/>
  <c r="G76" i="31" s="1"/>
  <c r="G77" i="31" s="1"/>
  <c r="G78" i="31" s="1"/>
  <c r="G79" i="31" s="1"/>
  <c r="G80" i="31" s="1"/>
  <c r="G81" i="31" s="1"/>
  <c r="G82" i="31" s="1"/>
  <c r="G83" i="31" s="1"/>
  <c r="G84" i="31" s="1"/>
  <c r="G85" i="31" s="1"/>
  <c r="G86" i="31" s="1"/>
  <c r="G87" i="31" s="1"/>
  <c r="G88" i="31" s="1"/>
  <c r="G89" i="31" s="1"/>
  <c r="G90" i="31" s="1"/>
  <c r="G91" i="31" s="1"/>
  <c r="G92" i="31" s="1"/>
  <c r="G93" i="31" s="1"/>
  <c r="G94" i="31" s="1"/>
  <c r="G95" i="31" s="1"/>
  <c r="G96" i="31" s="1"/>
  <c r="G97" i="31" s="1"/>
  <c r="G98" i="31" s="1"/>
  <c r="G99" i="31" s="1"/>
  <c r="G100" i="31" s="1"/>
  <c r="G101" i="31" s="1"/>
  <c r="G102" i="31" s="1"/>
  <c r="G103" i="31" s="1"/>
  <c r="G104" i="31" s="1"/>
  <c r="G105" i="31" s="1"/>
  <c r="G106" i="31" s="1"/>
  <c r="G107" i="31" s="1"/>
  <c r="G108" i="31" s="1"/>
  <c r="G109" i="31" s="1"/>
  <c r="G110" i="31" s="1"/>
  <c r="G111" i="31" s="1"/>
  <c r="G112" i="31" s="1"/>
  <c r="G113" i="31" s="1"/>
  <c r="G114" i="31" s="1"/>
  <c r="G115" i="31" s="1"/>
  <c r="G116" i="31" s="1"/>
  <c r="G117" i="31" s="1"/>
  <c r="G118" i="31" s="1"/>
  <c r="G119" i="31" s="1"/>
  <c r="G120" i="31" s="1"/>
  <c r="G121" i="31" s="1"/>
  <c r="G122" i="31" s="1"/>
  <c r="G123" i="31" s="1"/>
  <c r="G124" i="31" s="1"/>
  <c r="G125" i="31" s="1"/>
  <c r="G126" i="31" s="1"/>
  <c r="G127" i="31" s="1"/>
  <c r="G128" i="31" s="1"/>
  <c r="G129" i="31" s="1"/>
  <c r="G130" i="31" s="1"/>
  <c r="G131" i="31" s="1"/>
  <c r="G132" i="31" s="1"/>
  <c r="G133" i="31" s="1"/>
  <c r="G134" i="31" s="1"/>
  <c r="G135" i="31" s="1"/>
  <c r="G136" i="31" s="1"/>
  <c r="G137" i="31" s="1"/>
  <c r="G138" i="31" s="1"/>
  <c r="G139" i="31" s="1"/>
  <c r="G140" i="31" s="1"/>
  <c r="G141" i="31" s="1"/>
  <c r="G142" i="31" s="1"/>
  <c r="G143" i="31" s="1"/>
  <c r="G144" i="31" s="1"/>
  <c r="G145" i="31" s="1"/>
  <c r="G146" i="31" s="1"/>
  <c r="G147" i="31" s="1"/>
  <c r="G148" i="31" s="1"/>
  <c r="G149" i="31" s="1"/>
  <c r="G150" i="31" s="1"/>
  <c r="G151" i="31" s="1"/>
  <c r="G152" i="31" s="1"/>
  <c r="G153" i="31" s="1"/>
  <c r="G154" i="31" s="1"/>
  <c r="G155" i="31" s="1"/>
  <c r="G156" i="31" s="1"/>
  <c r="G157" i="31" s="1"/>
  <c r="G158" i="31" s="1"/>
  <c r="G159" i="31" s="1"/>
  <c r="G160" i="31" s="1"/>
  <c r="G161" i="31" s="1"/>
  <c r="G162" i="31" s="1"/>
  <c r="G163" i="31" s="1"/>
  <c r="G164" i="31" s="1"/>
  <c r="G165" i="31" s="1"/>
  <c r="G166" i="31" s="1"/>
  <c r="G167" i="31" s="1"/>
  <c r="G168" i="31" s="1"/>
  <c r="G169" i="31" s="1"/>
  <c r="G170" i="31" s="1"/>
  <c r="G171" i="31" s="1"/>
  <c r="G172" i="31" s="1"/>
  <c r="G173" i="31" s="1"/>
  <c r="G174" i="31" s="1"/>
  <c r="G175" i="31" s="1"/>
  <c r="G176" i="31" s="1"/>
  <c r="G177" i="31" s="1"/>
  <c r="G178" i="31" s="1"/>
  <c r="G179" i="31" s="1"/>
  <c r="G180" i="31" s="1"/>
  <c r="G181" i="31" s="1"/>
  <c r="G182" i="31" s="1"/>
  <c r="G183" i="31" s="1"/>
  <c r="G184" i="31" s="1"/>
  <c r="G185" i="31" s="1"/>
  <c r="G186" i="31" s="1"/>
  <c r="G187" i="31" s="1"/>
  <c r="G188" i="31" s="1"/>
  <c r="G189" i="31" s="1"/>
  <c r="G190" i="31" s="1"/>
  <c r="G191" i="31" s="1"/>
  <c r="G192" i="31" s="1"/>
  <c r="G193" i="31" s="1"/>
  <c r="G194" i="31" s="1"/>
  <c r="G195" i="31" s="1"/>
  <c r="G196" i="31" s="1"/>
  <c r="G197" i="31" s="1"/>
  <c r="G198" i="31" s="1"/>
  <c r="G199" i="31" s="1"/>
  <c r="G200" i="31" s="1"/>
  <c r="G201" i="31" s="1"/>
  <c r="G202" i="31" s="1"/>
  <c r="G203" i="31" s="1"/>
  <c r="G204" i="31" s="1"/>
  <c r="G205" i="31" s="1"/>
  <c r="G206" i="31" s="1"/>
  <c r="G207" i="31" s="1"/>
  <c r="G208" i="31" s="1"/>
  <c r="G209" i="31" s="1"/>
  <c r="G210" i="31" s="1"/>
  <c r="G211" i="31" s="1"/>
  <c r="G212" i="31" s="1"/>
  <c r="G213" i="31" s="1"/>
  <c r="G214" i="31" s="1"/>
  <c r="G215" i="31" s="1"/>
  <c r="G216" i="31" s="1"/>
  <c r="G217" i="31" s="1"/>
  <c r="G218" i="31" s="1"/>
  <c r="G219" i="31" s="1"/>
  <c r="G220" i="31" s="1"/>
  <c r="G221" i="31" s="1"/>
  <c r="G222" i="31" s="1"/>
  <c r="G223" i="31" s="1"/>
  <c r="G224" i="31" s="1"/>
  <c r="G225" i="31" s="1"/>
  <c r="G226" i="31" s="1"/>
  <c r="G227" i="31" s="1"/>
  <c r="G228" i="31" s="1"/>
  <c r="G229" i="31" s="1"/>
  <c r="G230" i="31" s="1"/>
  <c r="G231" i="31" s="1"/>
  <c r="G232" i="31" s="1"/>
  <c r="G233" i="31" s="1"/>
  <c r="G234" i="31" s="1"/>
  <c r="G235" i="31" s="1"/>
  <c r="G236" i="31" s="1"/>
  <c r="G237" i="31" s="1"/>
  <c r="G238" i="31" s="1"/>
  <c r="G239" i="31" s="1"/>
  <c r="G240" i="31" s="1"/>
  <c r="G241" i="31" s="1"/>
  <c r="G242" i="31" s="1"/>
  <c r="G243" i="31" s="1"/>
  <c r="G244" i="31" s="1"/>
  <c r="G245" i="31" s="1"/>
  <c r="G246" i="31" s="1"/>
  <c r="G247" i="31" s="1"/>
  <c r="G248" i="31" s="1"/>
  <c r="G249" i="31" s="1"/>
  <c r="G250" i="31" s="1"/>
  <c r="G251" i="31" s="1"/>
  <c r="G252" i="31" s="1"/>
  <c r="G253" i="31" s="1"/>
  <c r="G254" i="31" s="1"/>
  <c r="G255" i="31" s="1"/>
  <c r="G256" i="31" s="1"/>
  <c r="G257" i="31" s="1"/>
  <c r="G258" i="31" s="1"/>
  <c r="G259" i="31" s="1"/>
  <c r="G260" i="31" s="1"/>
  <c r="G261" i="31" s="1"/>
  <c r="G262" i="31" s="1"/>
  <c r="G263" i="31" s="1"/>
  <c r="G264" i="31" s="1"/>
  <c r="G265" i="31" s="1"/>
  <c r="G266" i="31" s="1"/>
  <c r="G267" i="31" s="1"/>
  <c r="G268" i="31" s="1"/>
  <c r="G269" i="31" s="1"/>
  <c r="G270" i="31" s="1"/>
  <c r="G271" i="31" s="1"/>
  <c r="G272" i="31" s="1"/>
  <c r="G273" i="31" s="1"/>
  <c r="G274" i="31" s="1"/>
  <c r="G275" i="31" s="1"/>
  <c r="G276" i="31" s="1"/>
  <c r="G277" i="31" s="1"/>
  <c r="G278" i="31" s="1"/>
  <c r="G279" i="31" s="1"/>
  <c r="G280" i="31" s="1"/>
  <c r="G281" i="31" s="1"/>
  <c r="G282" i="31" s="1"/>
  <c r="G283" i="31" s="1"/>
  <c r="G284" i="31" s="1"/>
  <c r="G285" i="31" s="1"/>
  <c r="G286" i="31" s="1"/>
  <c r="G287" i="31" s="1"/>
  <c r="G288" i="31" s="1"/>
  <c r="G289" i="31" s="1"/>
  <c r="G290" i="31" s="1"/>
  <c r="G291" i="31" s="1"/>
  <c r="G292" i="31" s="1"/>
  <c r="G293" i="31" s="1"/>
  <c r="G294" i="31" s="1"/>
  <c r="G295" i="31" s="1"/>
  <c r="G296" i="31" s="1"/>
  <c r="G297" i="31" s="1"/>
  <c r="G298" i="31" s="1"/>
  <c r="G299" i="31" s="1"/>
  <c r="G300" i="31" s="1"/>
  <c r="G301" i="31" s="1"/>
  <c r="G302" i="31" s="1"/>
  <c r="G303" i="31" s="1"/>
  <c r="G304" i="31" s="1"/>
  <c r="G305" i="31" s="1"/>
  <c r="G306" i="31" s="1"/>
  <c r="G307" i="31" s="1"/>
  <c r="G308" i="31" s="1"/>
  <c r="G309" i="31" s="1"/>
  <c r="G310" i="31" s="1"/>
  <c r="G311" i="31" s="1"/>
  <c r="G312" i="31" s="1"/>
  <c r="G313" i="31" s="1"/>
  <c r="G314" i="31" s="1"/>
  <c r="G315" i="31" s="1"/>
  <c r="G316" i="31" s="1"/>
  <c r="G317" i="31" s="1"/>
  <c r="G318" i="31" s="1"/>
  <c r="G319" i="31" s="1"/>
  <c r="G320" i="31" s="1"/>
  <c r="G321" i="31" s="1"/>
  <c r="G322" i="31" s="1"/>
  <c r="G323" i="31" s="1"/>
  <c r="G324" i="31" s="1"/>
  <c r="G325" i="31" s="1"/>
  <c r="G326" i="31" s="1"/>
  <c r="G327" i="31" s="1"/>
  <c r="G328" i="31" s="1"/>
  <c r="G329" i="31" s="1"/>
  <c r="G330" i="31" s="1"/>
  <c r="G331" i="31" s="1"/>
  <c r="G332" i="31" s="1"/>
  <c r="G333" i="31" s="1"/>
  <c r="G334" i="31" s="1"/>
  <c r="G335" i="31" s="1"/>
  <c r="G336" i="31" s="1"/>
  <c r="G337" i="31" s="1"/>
  <c r="G338" i="31" s="1"/>
  <c r="G339" i="31" s="1"/>
  <c r="G340" i="31" s="1"/>
  <c r="G341" i="31" s="1"/>
  <c r="G342" i="31" s="1"/>
  <c r="G343" i="31" s="1"/>
  <c r="G344" i="31" s="1"/>
  <c r="G345" i="31" s="1"/>
  <c r="G346" i="31" s="1"/>
  <c r="G347" i="31" s="1"/>
  <c r="G348" i="31" s="1"/>
  <c r="G349" i="31" s="1"/>
  <c r="G350" i="31" s="1"/>
  <c r="G351" i="31" s="1"/>
  <c r="G352" i="31" s="1"/>
  <c r="G353" i="31" s="1"/>
  <c r="G354" i="31" s="1"/>
  <c r="G355" i="31" s="1"/>
  <c r="G356" i="31" s="1"/>
  <c r="G357" i="31" s="1"/>
  <c r="G358" i="31" s="1"/>
  <c r="G359" i="31" s="1"/>
  <c r="G360" i="31" s="1"/>
  <c r="G361" i="31" s="1"/>
  <c r="G362" i="31" s="1"/>
  <c r="G363" i="31" s="1"/>
  <c r="G364" i="31" s="1"/>
  <c r="G365" i="31" s="1"/>
  <c r="G366" i="31" s="1"/>
  <c r="G367" i="31" s="1"/>
  <c r="G368" i="31" s="1"/>
  <c r="G369" i="31" s="1"/>
  <c r="G370" i="31" s="1"/>
  <c r="G371" i="31" s="1"/>
  <c r="G372" i="31" s="1"/>
  <c r="G373" i="31" s="1"/>
  <c r="G374" i="31" s="1"/>
  <c r="G375" i="31" s="1"/>
  <c r="G376" i="31" s="1"/>
  <c r="G377" i="31" s="1"/>
  <c r="G378" i="31" s="1"/>
  <c r="G379" i="31" s="1"/>
  <c r="G380" i="31" s="1"/>
  <c r="G381" i="31" s="1"/>
  <c r="G382" i="31" s="1"/>
  <c r="G383" i="31" s="1"/>
  <c r="G384" i="31" s="1"/>
  <c r="G385" i="31" s="1"/>
  <c r="G386" i="31" s="1"/>
  <c r="G387" i="31" s="1"/>
  <c r="G388" i="31" s="1"/>
  <c r="G389" i="31" s="1"/>
  <c r="G390" i="31" s="1"/>
  <c r="G391" i="31" s="1"/>
  <c r="G392" i="31" s="1"/>
  <c r="G393" i="31" s="1"/>
  <c r="G394" i="31" s="1"/>
  <c r="G395" i="31" s="1"/>
  <c r="G396" i="31" s="1"/>
  <c r="G397" i="31" s="1"/>
  <c r="G398" i="31" s="1"/>
  <c r="G399" i="31" s="1"/>
  <c r="G400" i="31" s="1"/>
  <c r="G401" i="31" s="1"/>
  <c r="G402" i="31" s="1"/>
  <c r="G403" i="31" s="1"/>
  <c r="G404" i="31" s="1"/>
  <c r="G405" i="31" s="1"/>
  <c r="G406" i="31" s="1"/>
  <c r="G407" i="31" s="1"/>
  <c r="G408" i="31" s="1"/>
  <c r="G409" i="31" s="1"/>
  <c r="G410" i="31" s="1"/>
  <c r="G411" i="31" s="1"/>
  <c r="G412" i="31" s="1"/>
  <c r="G413" i="31" s="1"/>
  <c r="G414" i="31" s="1"/>
  <c r="G415" i="31" s="1"/>
  <c r="G416" i="31" s="1"/>
  <c r="G417" i="31" s="1"/>
  <c r="G418" i="31" s="1"/>
  <c r="G419" i="31" s="1"/>
  <c r="G420" i="31" s="1"/>
  <c r="G421" i="31" s="1"/>
  <c r="G422" i="31" s="1"/>
  <c r="G423" i="31" s="1"/>
  <c r="G424" i="31" s="1"/>
  <c r="G425" i="31" s="1"/>
  <c r="G426" i="31" s="1"/>
  <c r="G427" i="31" s="1"/>
  <c r="G428" i="31" s="1"/>
  <c r="G429" i="31" s="1"/>
  <c r="G430" i="31" s="1"/>
  <c r="G431" i="31" s="1"/>
  <c r="G432" i="31" s="1"/>
  <c r="G433" i="31" s="1"/>
  <c r="G434" i="31" s="1"/>
  <c r="G435" i="31" s="1"/>
  <c r="G436" i="31" s="1"/>
  <c r="G437" i="31" s="1"/>
  <c r="G438" i="31" s="1"/>
  <c r="G439" i="31" s="1"/>
  <c r="G440" i="31" s="1"/>
  <c r="G441" i="31" s="1"/>
  <c r="G442" i="31" s="1"/>
  <c r="G443" i="31" s="1"/>
  <c r="G444" i="31" s="1"/>
  <c r="G445" i="31" s="1"/>
  <c r="G446" i="31" s="1"/>
  <c r="G447" i="31" s="1"/>
  <c r="G448" i="31" s="1"/>
  <c r="G449" i="31" s="1"/>
  <c r="G450" i="31" s="1"/>
  <c r="G451" i="31" s="1"/>
  <c r="G452" i="31" s="1"/>
  <c r="G453" i="31" s="1"/>
  <c r="G454" i="31" s="1"/>
  <c r="G455" i="31" s="1"/>
  <c r="G456" i="31" s="1"/>
  <c r="G457" i="31" s="1"/>
  <c r="G458" i="31" s="1"/>
  <c r="G459" i="31" s="1"/>
  <c r="G460" i="31" s="1"/>
  <c r="G461" i="31" s="1"/>
  <c r="G462" i="31" s="1"/>
  <c r="G463" i="31" s="1"/>
  <c r="G464" i="31" s="1"/>
  <c r="G465" i="31" s="1"/>
  <c r="G466" i="31" s="1"/>
  <c r="G467" i="31" s="1"/>
  <c r="G468" i="31" s="1"/>
  <c r="G469" i="31" s="1"/>
  <c r="G470" i="31" s="1"/>
  <c r="G471" i="31" s="1"/>
  <c r="G472" i="31" s="1"/>
  <c r="G473" i="31" s="1"/>
  <c r="G474" i="31" s="1"/>
  <c r="G475" i="31" s="1"/>
  <c r="G476" i="31" s="1"/>
  <c r="G477" i="31" s="1"/>
  <c r="G478" i="31" s="1"/>
  <c r="G479" i="31" s="1"/>
  <c r="G480" i="31" s="1"/>
  <c r="G481" i="31" s="1"/>
  <c r="G482" i="31" s="1"/>
  <c r="G483" i="31" s="1"/>
  <c r="G484" i="31" s="1"/>
  <c r="G485" i="31" s="1"/>
  <c r="G486" i="31" s="1"/>
  <c r="G487" i="31" s="1"/>
  <c r="G488" i="31" s="1"/>
  <c r="G489" i="31" s="1"/>
  <c r="G490" i="31" s="1"/>
  <c r="G491" i="31" s="1"/>
  <c r="G492" i="31" s="1"/>
  <c r="G493" i="31" s="1"/>
  <c r="G494" i="31" s="1"/>
  <c r="G495" i="31" s="1"/>
  <c r="G496" i="31" s="1"/>
  <c r="G497" i="31" s="1"/>
  <c r="G498" i="31" s="1"/>
  <c r="G499" i="31" s="1"/>
  <c r="G500" i="31" s="1"/>
  <c r="G501" i="31" s="1"/>
  <c r="G502" i="31" s="1"/>
  <c r="G503" i="31" s="1"/>
  <c r="G504" i="31" s="1"/>
  <c r="G505" i="31" s="1"/>
  <c r="G506" i="31" s="1"/>
  <c r="G507" i="31" s="1"/>
  <c r="G508" i="31" s="1"/>
  <c r="G509" i="31" s="1"/>
  <c r="G510" i="31" s="1"/>
  <c r="G511" i="31" s="1"/>
  <c r="G512" i="31" s="1"/>
  <c r="G513" i="31" s="1"/>
  <c r="G514" i="31" s="1"/>
  <c r="G515" i="31" s="1"/>
  <c r="G516" i="31" s="1"/>
  <c r="G517" i="31" s="1"/>
  <c r="G518" i="31" s="1"/>
  <c r="G519" i="31" s="1"/>
  <c r="G520" i="31" s="1"/>
  <c r="G521" i="31" s="1"/>
  <c r="G522" i="31" s="1"/>
  <c r="G523" i="31" s="1"/>
  <c r="G524" i="31" s="1"/>
  <c r="G525" i="31" s="1"/>
  <c r="G526" i="31" s="1"/>
  <c r="G527" i="31" s="1"/>
  <c r="G528" i="31" s="1"/>
  <c r="G529" i="31" s="1"/>
  <c r="G530" i="31" s="1"/>
  <c r="G531" i="31" s="1"/>
  <c r="G532" i="31" s="1"/>
  <c r="G533" i="31" s="1"/>
  <c r="G534" i="31" s="1"/>
  <c r="G535" i="31" s="1"/>
  <c r="G536" i="31" s="1"/>
  <c r="G537" i="31" s="1"/>
  <c r="G538" i="31" s="1"/>
  <c r="G539" i="31" s="1"/>
  <c r="G540" i="31" s="1"/>
  <c r="G541" i="31" s="1"/>
  <c r="G542" i="31" s="1"/>
  <c r="G543" i="31" s="1"/>
  <c r="G544" i="31" s="1"/>
  <c r="G545" i="31" s="1"/>
  <c r="G546" i="31" s="1"/>
  <c r="G547" i="31" s="1"/>
  <c r="G548" i="31" s="1"/>
  <c r="G549" i="31" s="1"/>
  <c r="G550" i="31" s="1"/>
  <c r="G551" i="31" s="1"/>
  <c r="G552" i="31" s="1"/>
  <c r="G553" i="31" s="1"/>
  <c r="G554" i="31" s="1"/>
  <c r="G555" i="31" s="1"/>
  <c r="G556" i="31" s="1"/>
  <c r="G557" i="31" s="1"/>
  <c r="G558" i="31" s="1"/>
  <c r="G559" i="31" s="1"/>
  <c r="G560" i="31" s="1"/>
  <c r="G561" i="31" s="1"/>
  <c r="G562" i="31" s="1"/>
  <c r="G563" i="31" s="1"/>
  <c r="G564" i="31" s="1"/>
  <c r="G565" i="31" s="1"/>
  <c r="G566" i="31" s="1"/>
  <c r="G567" i="31" s="1"/>
  <c r="G568" i="31" s="1"/>
  <c r="G569" i="31" s="1"/>
  <c r="G570" i="31" s="1"/>
  <c r="G571" i="31" s="1"/>
  <c r="G572" i="31" s="1"/>
  <c r="G573" i="31" s="1"/>
  <c r="G574" i="31" s="1"/>
  <c r="G575" i="31" s="1"/>
  <c r="G576" i="31" s="1"/>
  <c r="G577" i="31" s="1"/>
  <c r="G578" i="31" s="1"/>
  <c r="G579" i="31" s="1"/>
  <c r="G580" i="31" s="1"/>
  <c r="G581" i="31" s="1"/>
  <c r="G582" i="31" s="1"/>
  <c r="G583" i="31" s="1"/>
  <c r="G584" i="31" s="1"/>
  <c r="G585" i="31" s="1"/>
  <c r="G586" i="31" s="1"/>
  <c r="G587" i="31" s="1"/>
  <c r="G588" i="31" s="1"/>
  <c r="G589" i="31" s="1"/>
  <c r="G590" i="31" s="1"/>
  <c r="G591" i="31" s="1"/>
  <c r="G592" i="31" s="1"/>
  <c r="G593" i="31" s="1"/>
  <c r="G594" i="31" s="1"/>
  <c r="G595" i="31" s="1"/>
  <c r="G596" i="31" s="1"/>
  <c r="G597" i="31" s="1"/>
  <c r="G598" i="31" s="1"/>
  <c r="G599" i="31" s="1"/>
  <c r="G600" i="31" s="1"/>
  <c r="G601" i="31" s="1"/>
  <c r="G602" i="31" s="1"/>
  <c r="G603" i="31" s="1"/>
  <c r="G604" i="31" s="1"/>
  <c r="G605" i="31" s="1"/>
  <c r="G606" i="31" s="1"/>
  <c r="G607" i="31" s="1"/>
  <c r="G608" i="31" s="1"/>
  <c r="G609" i="31" s="1"/>
  <c r="G610" i="31" s="1"/>
  <c r="G611" i="31" s="1"/>
  <c r="G612" i="31" s="1"/>
  <c r="G613" i="31" s="1"/>
  <c r="G614" i="31" s="1"/>
  <c r="G615" i="31" s="1"/>
  <c r="G616" i="31" s="1"/>
  <c r="G617" i="31" s="1"/>
  <c r="G618" i="31" s="1"/>
  <c r="G619" i="31" s="1"/>
  <c r="G620" i="31" s="1"/>
  <c r="G621" i="31" s="1"/>
  <c r="G622" i="31" s="1"/>
  <c r="G623" i="31" s="1"/>
  <c r="G624" i="31" s="1"/>
  <c r="G625" i="31" s="1"/>
  <c r="G626" i="31" s="1"/>
  <c r="G627" i="31" s="1"/>
  <c r="G628" i="31" s="1"/>
  <c r="G629" i="31" s="1"/>
  <c r="G630" i="31" s="1"/>
  <c r="G631" i="31" s="1"/>
  <c r="G632" i="31" s="1"/>
  <c r="G633" i="31" s="1"/>
  <c r="G634" i="31" s="1"/>
  <c r="G635" i="31" s="1"/>
  <c r="G636" i="31" s="1"/>
  <c r="G637" i="31" s="1"/>
  <c r="G638" i="31" s="1"/>
  <c r="G639" i="31" s="1"/>
  <c r="G640" i="31" s="1"/>
  <c r="G641" i="31" s="1"/>
  <c r="G642" i="31" s="1"/>
  <c r="G643" i="31" s="1"/>
  <c r="G644" i="31" s="1"/>
  <c r="G645" i="31" s="1"/>
  <c r="G646" i="31" s="1"/>
  <c r="G647" i="31" s="1"/>
  <c r="G648" i="31" s="1"/>
  <c r="G649" i="31" s="1"/>
  <c r="G650" i="31" s="1"/>
  <c r="G651" i="31" s="1"/>
  <c r="G652" i="31" s="1"/>
  <c r="G653" i="31" s="1"/>
  <c r="G654" i="31" s="1"/>
  <c r="G655" i="31" s="1"/>
  <c r="G656" i="31" s="1"/>
  <c r="G657" i="31" s="1"/>
  <c r="G658" i="31" s="1"/>
  <c r="G659" i="31" s="1"/>
  <c r="G660" i="31" s="1"/>
  <c r="G661" i="31" s="1"/>
  <c r="G662" i="31" s="1"/>
  <c r="G663" i="31" s="1"/>
  <c r="G664" i="31" s="1"/>
  <c r="G665" i="31" s="1"/>
  <c r="G666" i="31" s="1"/>
  <c r="G667" i="31" s="1"/>
  <c r="G668" i="31" s="1"/>
  <c r="G669" i="31" s="1"/>
  <c r="G670" i="31" s="1"/>
  <c r="G671" i="31" s="1"/>
  <c r="G672" i="31" s="1"/>
  <c r="G673" i="31" s="1"/>
  <c r="G674" i="31" s="1"/>
  <c r="G675" i="31" s="1"/>
  <c r="G676" i="31" s="1"/>
  <c r="G677" i="31" s="1"/>
  <c r="G678" i="31" s="1"/>
  <c r="G679" i="31" s="1"/>
  <c r="G680" i="31" s="1"/>
  <c r="G681" i="31" s="1"/>
  <c r="G682" i="31" s="1"/>
  <c r="G683" i="31" s="1"/>
  <c r="G684" i="31" s="1"/>
  <c r="G685" i="31" s="1"/>
  <c r="G686" i="31" s="1"/>
  <c r="G687" i="31" s="1"/>
  <c r="G688" i="31" s="1"/>
  <c r="G689" i="31" s="1"/>
  <c r="G690" i="31" s="1"/>
  <c r="G691" i="31" s="1"/>
  <c r="G692" i="31" s="1"/>
  <c r="G693" i="31" s="1"/>
  <c r="G694" i="31" s="1"/>
  <c r="G695" i="31" s="1"/>
  <c r="G696" i="31" s="1"/>
  <c r="G697" i="31" s="1"/>
  <c r="G698" i="31" s="1"/>
  <c r="G699" i="31" s="1"/>
  <c r="G700" i="31" s="1"/>
  <c r="G701" i="31" s="1"/>
  <c r="G702" i="31" s="1"/>
  <c r="G703" i="31" s="1"/>
  <c r="G704" i="31" s="1"/>
  <c r="G705" i="31" s="1"/>
  <c r="G706" i="31" s="1"/>
  <c r="G707" i="31" s="1"/>
  <c r="G708" i="31" s="1"/>
  <c r="G709" i="31" s="1"/>
  <c r="G710" i="31" s="1"/>
  <c r="G711" i="31" s="1"/>
  <c r="G712" i="31" s="1"/>
  <c r="G713" i="31" s="1"/>
  <c r="G714" i="31" s="1"/>
  <c r="G715" i="31" s="1"/>
  <c r="G716" i="31" s="1"/>
  <c r="G717" i="31" s="1"/>
  <c r="G718" i="31" s="1"/>
  <c r="G719" i="31" s="1"/>
  <c r="G720" i="31" s="1"/>
  <c r="G721" i="31" s="1"/>
  <c r="G722" i="31" s="1"/>
  <c r="G723" i="31" s="1"/>
  <c r="G724" i="31" s="1"/>
  <c r="G725" i="31" s="1"/>
  <c r="G726" i="31" s="1"/>
  <c r="G727" i="31" s="1"/>
  <c r="G728" i="31" s="1"/>
  <c r="G729" i="31" s="1"/>
  <c r="G730" i="31" s="1"/>
  <c r="G731" i="31" s="1"/>
  <c r="G732" i="31" s="1"/>
  <c r="G733" i="31" s="1"/>
  <c r="G734" i="31" s="1"/>
  <c r="G735" i="31" s="1"/>
  <c r="G736" i="31" s="1"/>
  <c r="G737" i="31" s="1"/>
  <c r="G738" i="31" s="1"/>
  <c r="G739" i="31" s="1"/>
  <c r="G740" i="31" s="1"/>
  <c r="G741" i="31" s="1"/>
  <c r="G742" i="31" s="1"/>
  <c r="G743" i="31" s="1"/>
  <c r="G744" i="31" s="1"/>
  <c r="G745" i="31" s="1"/>
  <c r="G746" i="31" s="1"/>
  <c r="G747" i="31" s="1"/>
  <c r="G748" i="31" s="1"/>
  <c r="G749" i="31" s="1"/>
  <c r="G750" i="31" s="1"/>
  <c r="G751" i="31" s="1"/>
  <c r="G752" i="31" s="1"/>
  <c r="G753" i="31" s="1"/>
  <c r="G754" i="31" s="1"/>
  <c r="G755" i="31" s="1"/>
  <c r="G756" i="31" s="1"/>
  <c r="G757" i="31" s="1"/>
  <c r="G758" i="31" s="1"/>
  <c r="G759" i="31" s="1"/>
  <c r="G760" i="31" s="1"/>
  <c r="G761" i="31" s="1"/>
  <c r="G762" i="31" s="1"/>
  <c r="G763" i="31" s="1"/>
  <c r="G764" i="31" s="1"/>
  <c r="G765" i="31" s="1"/>
  <c r="G766" i="31" s="1"/>
  <c r="G767" i="31" s="1"/>
  <c r="G768" i="31" s="1"/>
  <c r="G769" i="31" s="1"/>
  <c r="G770" i="31" s="1"/>
  <c r="G771" i="31" s="1"/>
  <c r="G772" i="31" s="1"/>
  <c r="G773" i="31" s="1"/>
  <c r="G774" i="31" s="1"/>
  <c r="G775" i="31" s="1"/>
  <c r="G776" i="31" s="1"/>
  <c r="G777" i="31" s="1"/>
  <c r="G778" i="31" s="1"/>
  <c r="G779" i="31" s="1"/>
  <c r="N40" i="30" s="1"/>
  <c r="K38" i="30"/>
  <c r="H38" i="30"/>
  <c r="H39" i="27"/>
  <c r="K39" i="27"/>
  <c r="K41" i="27"/>
  <c r="K38" i="27"/>
  <c r="H38" i="27"/>
  <c r="H782" i="27"/>
  <c r="H783" i="27" s="1"/>
  <c r="H784" i="27" s="1"/>
  <c r="H785" i="27" s="1"/>
  <c r="H786" i="27" s="1"/>
  <c r="H787" i="27" s="1"/>
  <c r="H788" i="27" s="1"/>
  <c r="H789" i="27" s="1"/>
  <c r="H790" i="27" s="1"/>
  <c r="H791" i="27" s="1"/>
  <c r="H792" i="27" s="1"/>
  <c r="H793" i="27" s="1"/>
  <c r="H794" i="27" s="1"/>
  <c r="H795" i="27" s="1"/>
  <c r="H796" i="27" s="1"/>
  <c r="H797" i="27" s="1"/>
  <c r="H798" i="27" s="1"/>
  <c r="H799" i="27" s="1"/>
  <c r="H800" i="27" s="1"/>
  <c r="H801" i="27" s="1"/>
  <c r="H802" i="27" s="1"/>
  <c r="N39" i="27" s="1"/>
  <c r="G61" i="28"/>
  <c r="G62" i="28" s="1"/>
  <c r="G63" i="28" s="1"/>
  <c r="G64" i="28" s="1"/>
  <c r="G65" i="28" s="1"/>
  <c r="G66" i="28" s="1"/>
  <c r="G67" i="28" s="1"/>
  <c r="G68" i="28" s="1"/>
  <c r="G69" i="28" s="1"/>
  <c r="G70" i="28" s="1"/>
  <c r="G71" i="28" s="1"/>
  <c r="G72" i="28" s="1"/>
  <c r="G73" i="28" s="1"/>
  <c r="G74" i="28" s="1"/>
  <c r="G75" i="28" s="1"/>
  <c r="G76" i="28" s="1"/>
  <c r="G77" i="28" s="1"/>
  <c r="G78" i="28" s="1"/>
  <c r="G79" i="28" s="1"/>
  <c r="G80" i="28" s="1"/>
  <c r="G81" i="28" s="1"/>
  <c r="G82" i="28" s="1"/>
  <c r="G83" i="28" s="1"/>
  <c r="G84" i="28" s="1"/>
  <c r="G85" i="28" s="1"/>
  <c r="G86" i="28" s="1"/>
  <c r="G87" i="28" s="1"/>
  <c r="G88" i="28" s="1"/>
  <c r="G89" i="28" s="1"/>
  <c r="G90" i="28" s="1"/>
  <c r="G91" i="28" s="1"/>
  <c r="G92" i="28" s="1"/>
  <c r="G93" i="28" s="1"/>
  <c r="G94" i="28" s="1"/>
  <c r="G95" i="28" s="1"/>
  <c r="G96" i="28" s="1"/>
  <c r="G97" i="28" s="1"/>
  <c r="G98" i="28" s="1"/>
  <c r="G99" i="28" s="1"/>
  <c r="G100" i="28" s="1"/>
  <c r="G101" i="28" s="1"/>
  <c r="G102" i="28" s="1"/>
  <c r="G103" i="28" s="1"/>
  <c r="G104" i="28" s="1"/>
  <c r="G105" i="28" s="1"/>
  <c r="G106" i="28" s="1"/>
  <c r="G107" i="28" s="1"/>
  <c r="G108" i="28" s="1"/>
  <c r="G109" i="28" s="1"/>
  <c r="G110" i="28" s="1"/>
  <c r="G111" i="28" s="1"/>
  <c r="G112" i="28" s="1"/>
  <c r="G113" i="28" s="1"/>
  <c r="G114" i="28" s="1"/>
  <c r="G115" i="28" s="1"/>
  <c r="G116" i="28" s="1"/>
  <c r="G117" i="28" s="1"/>
  <c r="G118" i="28" s="1"/>
  <c r="G119" i="28" s="1"/>
  <c r="G120" i="28" s="1"/>
  <c r="G121" i="28" s="1"/>
  <c r="G122" i="28" s="1"/>
  <c r="G123" i="28" s="1"/>
  <c r="G124" i="28" s="1"/>
  <c r="G125" i="28" s="1"/>
  <c r="G126" i="28" s="1"/>
  <c r="G127" i="28" s="1"/>
  <c r="G128" i="28" s="1"/>
  <c r="G129" i="28" s="1"/>
  <c r="G130" i="28" s="1"/>
  <c r="G131" i="28" s="1"/>
  <c r="G132" i="28" s="1"/>
  <c r="G133" i="28" s="1"/>
  <c r="G134" i="28" s="1"/>
  <c r="G135" i="28" s="1"/>
  <c r="G136" i="28" s="1"/>
  <c r="G137" i="28" s="1"/>
  <c r="G138" i="28" s="1"/>
  <c r="G139" i="28" s="1"/>
  <c r="G140" i="28" s="1"/>
  <c r="G141" i="28" s="1"/>
  <c r="G142" i="28" s="1"/>
  <c r="G143" i="28" s="1"/>
  <c r="G144" i="28" s="1"/>
  <c r="G145" i="28" s="1"/>
  <c r="G146" i="28" s="1"/>
  <c r="G147" i="28" s="1"/>
  <c r="G148" i="28" s="1"/>
  <c r="G149" i="28" s="1"/>
  <c r="G150" i="28" s="1"/>
  <c r="G151" i="28" s="1"/>
  <c r="G152" i="28" s="1"/>
  <c r="G153" i="28" s="1"/>
  <c r="G154" i="28" s="1"/>
  <c r="G155" i="28" s="1"/>
  <c r="G156" i="28" s="1"/>
  <c r="G157" i="28" s="1"/>
  <c r="G158" i="28" s="1"/>
  <c r="G159" i="28" s="1"/>
  <c r="G160" i="28" s="1"/>
  <c r="G161" i="28" s="1"/>
  <c r="G162" i="28" s="1"/>
  <c r="G163" i="28" s="1"/>
  <c r="G164" i="28" s="1"/>
  <c r="G165" i="28" s="1"/>
  <c r="G166" i="28" s="1"/>
  <c r="G167" i="28" s="1"/>
  <c r="G168" i="28" s="1"/>
  <c r="G169" i="28" s="1"/>
  <c r="G170" i="28" s="1"/>
  <c r="G171" i="28" s="1"/>
  <c r="G172" i="28" s="1"/>
  <c r="G173" i="28" s="1"/>
  <c r="G174" i="28" s="1"/>
  <c r="G175" i="28" s="1"/>
  <c r="G176" i="28" s="1"/>
  <c r="G177" i="28" s="1"/>
  <c r="G178" i="28" s="1"/>
  <c r="G179" i="28" s="1"/>
  <c r="G180" i="28" s="1"/>
  <c r="G181" i="28" s="1"/>
  <c r="G182" i="28" s="1"/>
  <c r="G183" i="28" s="1"/>
  <c r="G184" i="28" s="1"/>
  <c r="G185" i="28" s="1"/>
  <c r="G186" i="28" s="1"/>
  <c r="G187" i="28" s="1"/>
  <c r="G188" i="28" s="1"/>
  <c r="G189" i="28" s="1"/>
  <c r="G190" i="28" s="1"/>
  <c r="G191" i="28" s="1"/>
  <c r="G192" i="28" s="1"/>
  <c r="G193" i="28" s="1"/>
  <c r="G194" i="28" s="1"/>
  <c r="G195" i="28" s="1"/>
  <c r="G196" i="28" s="1"/>
  <c r="G197" i="28" s="1"/>
  <c r="G198" i="28" s="1"/>
  <c r="G199" i="28" s="1"/>
  <c r="G200" i="28" s="1"/>
  <c r="G201" i="28" s="1"/>
  <c r="G202" i="28" s="1"/>
  <c r="G203" i="28" s="1"/>
  <c r="G204" i="28" s="1"/>
  <c r="G205" i="28" s="1"/>
  <c r="G206" i="28" s="1"/>
  <c r="G207" i="28" s="1"/>
  <c r="G208" i="28" s="1"/>
  <c r="G209" i="28" s="1"/>
  <c r="G210" i="28" s="1"/>
  <c r="G211" i="28" s="1"/>
  <c r="G212" i="28" s="1"/>
  <c r="G213" i="28" s="1"/>
  <c r="G214" i="28" s="1"/>
  <c r="G215" i="28" s="1"/>
  <c r="G216" i="28" s="1"/>
  <c r="G217" i="28" s="1"/>
  <c r="G218" i="28" s="1"/>
  <c r="G219" i="28" s="1"/>
  <c r="G220" i="28" s="1"/>
  <c r="G221" i="28" s="1"/>
  <c r="G222" i="28" s="1"/>
  <c r="G223" i="28" s="1"/>
  <c r="G224" i="28" s="1"/>
  <c r="G225" i="28" s="1"/>
  <c r="G226" i="28" s="1"/>
  <c r="G227" i="28" s="1"/>
  <c r="G228" i="28" s="1"/>
  <c r="G229" i="28" s="1"/>
  <c r="G230" i="28" s="1"/>
  <c r="G231" i="28" s="1"/>
  <c r="G232" i="28" s="1"/>
  <c r="G233" i="28" s="1"/>
  <c r="G234" i="28" s="1"/>
  <c r="G235" i="28" s="1"/>
  <c r="G236" i="28" s="1"/>
  <c r="G237" i="28" s="1"/>
  <c r="G238" i="28" s="1"/>
  <c r="G239" i="28" s="1"/>
  <c r="G240" i="28" s="1"/>
  <c r="G241" i="28" s="1"/>
  <c r="G242" i="28" s="1"/>
  <c r="G243" i="28" s="1"/>
  <c r="G244" i="28" s="1"/>
  <c r="G245" i="28" s="1"/>
  <c r="G246" i="28" s="1"/>
  <c r="G247" i="28" s="1"/>
  <c r="G248" i="28" s="1"/>
  <c r="G249" i="28" s="1"/>
  <c r="G250" i="28" s="1"/>
  <c r="G251" i="28" s="1"/>
  <c r="G252" i="28" s="1"/>
  <c r="G253" i="28" s="1"/>
  <c r="G254" i="28" s="1"/>
  <c r="G255" i="28" s="1"/>
  <c r="G256" i="28" s="1"/>
  <c r="G257" i="28" s="1"/>
  <c r="G258" i="28" s="1"/>
  <c r="G259" i="28" s="1"/>
  <c r="G260" i="28" s="1"/>
  <c r="G261" i="28" s="1"/>
  <c r="G262" i="28" s="1"/>
  <c r="G263" i="28" s="1"/>
  <c r="G264" i="28" s="1"/>
  <c r="G265" i="28" s="1"/>
  <c r="G266" i="28" s="1"/>
  <c r="G267" i="28" s="1"/>
  <c r="G268" i="28" s="1"/>
  <c r="G269" i="28" s="1"/>
  <c r="G270" i="28" s="1"/>
  <c r="G271" i="28" s="1"/>
  <c r="G272" i="28" s="1"/>
  <c r="G273" i="28" s="1"/>
  <c r="G274" i="28" s="1"/>
  <c r="G275" i="28" s="1"/>
  <c r="G276" i="28" s="1"/>
  <c r="G277" i="28" s="1"/>
  <c r="G278" i="28" s="1"/>
  <c r="G279" i="28" s="1"/>
  <c r="G280" i="28" s="1"/>
  <c r="G281" i="28" s="1"/>
  <c r="G282" i="28" s="1"/>
  <c r="G283" i="28" s="1"/>
  <c r="G284" i="28" s="1"/>
  <c r="G285" i="28" s="1"/>
  <c r="G286" i="28" s="1"/>
  <c r="G287" i="28" s="1"/>
  <c r="G288" i="28" s="1"/>
  <c r="G289" i="28" s="1"/>
  <c r="G290" i="28" s="1"/>
  <c r="G291" i="28" s="1"/>
  <c r="G292" i="28" s="1"/>
  <c r="G293" i="28" s="1"/>
  <c r="G294" i="28" s="1"/>
  <c r="G295" i="28" s="1"/>
  <c r="G296" i="28" s="1"/>
  <c r="G297" i="28" s="1"/>
  <c r="G298" i="28" s="1"/>
  <c r="G299" i="28" s="1"/>
  <c r="G300" i="28" s="1"/>
  <c r="G301" i="28" s="1"/>
  <c r="G302" i="28" s="1"/>
  <c r="G303" i="28" s="1"/>
  <c r="G304" i="28" s="1"/>
  <c r="G305" i="28" s="1"/>
  <c r="G306" i="28" s="1"/>
  <c r="G307" i="28" s="1"/>
  <c r="G308" i="28" s="1"/>
  <c r="G309" i="28" s="1"/>
  <c r="G310" i="28" s="1"/>
  <c r="G311" i="28" s="1"/>
  <c r="G312" i="28" s="1"/>
  <c r="G313" i="28" s="1"/>
  <c r="G314" i="28" s="1"/>
  <c r="G315" i="28" s="1"/>
  <c r="G316" i="28" s="1"/>
  <c r="G317" i="28" s="1"/>
  <c r="G318" i="28" s="1"/>
  <c r="G319" i="28" s="1"/>
  <c r="G320" i="28" s="1"/>
  <c r="G321" i="28" s="1"/>
  <c r="G322" i="28" s="1"/>
  <c r="G323" i="28" s="1"/>
  <c r="G324" i="28" s="1"/>
  <c r="G325" i="28" s="1"/>
  <c r="G326" i="28" s="1"/>
  <c r="G327" i="28" s="1"/>
  <c r="G328" i="28" s="1"/>
  <c r="G329" i="28" s="1"/>
  <c r="G330" i="28" s="1"/>
  <c r="G331" i="28" s="1"/>
  <c r="G332" i="28" s="1"/>
  <c r="G333" i="28" s="1"/>
  <c r="G334" i="28" s="1"/>
  <c r="G335" i="28" s="1"/>
  <c r="G336" i="28" s="1"/>
  <c r="G337" i="28" s="1"/>
  <c r="G338" i="28" s="1"/>
  <c r="G339" i="28" s="1"/>
  <c r="G340" i="28" s="1"/>
  <c r="G341" i="28" s="1"/>
  <c r="G342" i="28" s="1"/>
  <c r="G343" i="28" s="1"/>
  <c r="G344" i="28" s="1"/>
  <c r="G345" i="28" s="1"/>
  <c r="G346" i="28" s="1"/>
  <c r="G347" i="28" s="1"/>
  <c r="G348" i="28" s="1"/>
  <c r="G349" i="28" s="1"/>
  <c r="G350" i="28" s="1"/>
  <c r="G351" i="28" s="1"/>
  <c r="G352" i="28" s="1"/>
  <c r="G353" i="28" s="1"/>
  <c r="G354" i="28" s="1"/>
  <c r="G355" i="28" s="1"/>
  <c r="G356" i="28" s="1"/>
  <c r="G357" i="28" s="1"/>
  <c r="G358" i="28" s="1"/>
  <c r="G359" i="28" s="1"/>
  <c r="G360" i="28" s="1"/>
  <c r="G361" i="28" s="1"/>
  <c r="G362" i="28" s="1"/>
  <c r="G363" i="28" s="1"/>
  <c r="G364" i="28" s="1"/>
  <c r="G365" i="28" s="1"/>
  <c r="G366" i="28" s="1"/>
  <c r="G367" i="28" s="1"/>
  <c r="G368" i="28" s="1"/>
  <c r="G369" i="28" s="1"/>
  <c r="G370" i="28" s="1"/>
  <c r="G371" i="28" s="1"/>
  <c r="G372" i="28" s="1"/>
  <c r="G373" i="28" s="1"/>
  <c r="G374" i="28" s="1"/>
  <c r="G375" i="28" s="1"/>
  <c r="G376" i="28" s="1"/>
  <c r="G377" i="28" s="1"/>
  <c r="G378" i="28" s="1"/>
  <c r="G379" i="28" s="1"/>
  <c r="G380" i="28" s="1"/>
  <c r="G381" i="28" s="1"/>
  <c r="G382" i="28" s="1"/>
  <c r="G383" i="28" s="1"/>
  <c r="G384" i="28" s="1"/>
  <c r="G385" i="28" s="1"/>
  <c r="G386" i="28" s="1"/>
  <c r="G387" i="28" s="1"/>
  <c r="G388" i="28" s="1"/>
  <c r="G389" i="28" s="1"/>
  <c r="G390" i="28" s="1"/>
  <c r="G391" i="28" s="1"/>
  <c r="G392" i="28" s="1"/>
  <c r="G393" i="28" s="1"/>
  <c r="G394" i="28" s="1"/>
  <c r="G395" i="28" s="1"/>
  <c r="G396" i="28" s="1"/>
  <c r="G397" i="28" s="1"/>
  <c r="G398" i="28" s="1"/>
  <c r="G399" i="28" s="1"/>
  <c r="G400" i="28" s="1"/>
  <c r="G401" i="28" s="1"/>
  <c r="G402" i="28" s="1"/>
  <c r="G403" i="28" s="1"/>
  <c r="G404" i="28" s="1"/>
  <c r="G405" i="28" s="1"/>
  <c r="G406" i="28" s="1"/>
  <c r="G407" i="28" s="1"/>
  <c r="G408" i="28" s="1"/>
  <c r="G409" i="28" s="1"/>
  <c r="G410" i="28" s="1"/>
  <c r="G411" i="28" s="1"/>
  <c r="G412" i="28" s="1"/>
  <c r="G413" i="28" s="1"/>
  <c r="G414" i="28" s="1"/>
  <c r="G415" i="28" s="1"/>
  <c r="G416" i="28" s="1"/>
  <c r="G417" i="28" s="1"/>
  <c r="G418" i="28" s="1"/>
  <c r="G419" i="28" s="1"/>
  <c r="G420" i="28" s="1"/>
  <c r="G421" i="28" s="1"/>
  <c r="G422" i="28" s="1"/>
  <c r="G423" i="28" s="1"/>
  <c r="G424" i="28" s="1"/>
  <c r="G425" i="28" s="1"/>
  <c r="G426" i="28" s="1"/>
  <c r="G427" i="28" s="1"/>
  <c r="G428" i="28" s="1"/>
  <c r="G429" i="28" s="1"/>
  <c r="G430" i="28" s="1"/>
  <c r="G431" i="28" s="1"/>
  <c r="G432" i="28" s="1"/>
  <c r="G433" i="28" s="1"/>
  <c r="G434" i="28" s="1"/>
  <c r="G435" i="28" s="1"/>
  <c r="G436" i="28" s="1"/>
  <c r="G437" i="28" s="1"/>
  <c r="G438" i="28" s="1"/>
  <c r="G439" i="28" s="1"/>
  <c r="G440" i="28" s="1"/>
  <c r="G441" i="28" s="1"/>
  <c r="G442" i="28" s="1"/>
  <c r="G443" i="28" s="1"/>
  <c r="G444" i="28" s="1"/>
  <c r="G445" i="28" s="1"/>
  <c r="G446" i="28" s="1"/>
  <c r="G447" i="28" s="1"/>
  <c r="G448" i="28" s="1"/>
  <c r="G449" i="28" s="1"/>
  <c r="G450" i="28" s="1"/>
  <c r="G451" i="28" s="1"/>
  <c r="G452" i="28" s="1"/>
  <c r="G453" i="28" s="1"/>
  <c r="G454" i="28" s="1"/>
  <c r="G455" i="28" s="1"/>
  <c r="G456" i="28" s="1"/>
  <c r="G457" i="28" s="1"/>
  <c r="G458" i="28" s="1"/>
  <c r="G459" i="28" s="1"/>
  <c r="G460" i="28" s="1"/>
  <c r="G461" i="28" s="1"/>
  <c r="G462" i="28" s="1"/>
  <c r="G463" i="28" s="1"/>
  <c r="G464" i="28" s="1"/>
  <c r="G465" i="28" s="1"/>
  <c r="G466" i="28" s="1"/>
  <c r="G467" i="28" s="1"/>
  <c r="G468" i="28" s="1"/>
  <c r="G469" i="28" s="1"/>
  <c r="G470" i="28" s="1"/>
  <c r="G471" i="28" s="1"/>
  <c r="G472" i="28" s="1"/>
  <c r="G473" i="28" s="1"/>
  <c r="G474" i="28" s="1"/>
  <c r="G475" i="28" s="1"/>
  <c r="G476" i="28" s="1"/>
  <c r="G477" i="28" s="1"/>
  <c r="G478" i="28" s="1"/>
  <c r="G479" i="28" s="1"/>
  <c r="G480" i="28" s="1"/>
  <c r="G481" i="28" s="1"/>
  <c r="G482" i="28" s="1"/>
  <c r="G483" i="28" s="1"/>
  <c r="G484" i="28" s="1"/>
  <c r="G485" i="28" s="1"/>
  <c r="G486" i="28" s="1"/>
  <c r="G487" i="28" s="1"/>
  <c r="G488" i="28" s="1"/>
  <c r="G489" i="28" s="1"/>
  <c r="G490" i="28" s="1"/>
  <c r="G491" i="28" s="1"/>
  <c r="G492" i="28" s="1"/>
  <c r="G493" i="28" s="1"/>
  <c r="G494" i="28" s="1"/>
  <c r="G495" i="28" s="1"/>
  <c r="G496" i="28" s="1"/>
  <c r="G497" i="28" s="1"/>
  <c r="G498" i="28" s="1"/>
  <c r="G499" i="28" s="1"/>
  <c r="G500" i="28" s="1"/>
  <c r="G501" i="28" s="1"/>
  <c r="G502" i="28" s="1"/>
  <c r="G503" i="28" s="1"/>
  <c r="G504" i="28" s="1"/>
  <c r="G505" i="28" s="1"/>
  <c r="G506" i="28" s="1"/>
  <c r="G507" i="28" s="1"/>
  <c r="G508" i="28" s="1"/>
  <c r="G509" i="28" s="1"/>
  <c r="G510" i="28" s="1"/>
  <c r="G511" i="28" s="1"/>
  <c r="G512" i="28" s="1"/>
  <c r="G513" i="28" s="1"/>
  <c r="G514" i="28" s="1"/>
  <c r="G515" i="28" s="1"/>
  <c r="G516" i="28" s="1"/>
  <c r="G517" i="28" s="1"/>
  <c r="G518" i="28" s="1"/>
  <c r="G519" i="28" s="1"/>
  <c r="G520" i="28" s="1"/>
  <c r="G521" i="28" s="1"/>
  <c r="G522" i="28" s="1"/>
  <c r="G523" i="28" s="1"/>
  <c r="G524" i="28" s="1"/>
  <c r="G525" i="28" s="1"/>
  <c r="G526" i="28" s="1"/>
  <c r="G527" i="28" s="1"/>
  <c r="G528" i="28" s="1"/>
  <c r="G529" i="28" s="1"/>
  <c r="G530" i="28" s="1"/>
  <c r="G531" i="28" s="1"/>
  <c r="G532" i="28" s="1"/>
  <c r="G533" i="28" s="1"/>
  <c r="G534" i="28" s="1"/>
  <c r="G535" i="28" s="1"/>
  <c r="G536" i="28" s="1"/>
  <c r="G537" i="28" s="1"/>
  <c r="G538" i="28" s="1"/>
  <c r="G539" i="28" s="1"/>
  <c r="G540" i="28" s="1"/>
  <c r="G541" i="28" s="1"/>
  <c r="G542" i="28" s="1"/>
  <c r="G543" i="28" s="1"/>
  <c r="G544" i="28" s="1"/>
  <c r="G545" i="28" s="1"/>
  <c r="G546" i="28" s="1"/>
  <c r="G547" i="28" s="1"/>
  <c r="G548" i="28" s="1"/>
  <c r="G549" i="28" s="1"/>
  <c r="G550" i="28" s="1"/>
  <c r="G551" i="28" s="1"/>
  <c r="G552" i="28" s="1"/>
  <c r="G553" i="28" s="1"/>
  <c r="G554" i="28" s="1"/>
  <c r="G555" i="28" s="1"/>
  <c r="G556" i="28" s="1"/>
  <c r="G557" i="28" s="1"/>
  <c r="G558" i="28" s="1"/>
  <c r="G559" i="28" s="1"/>
  <c r="G560" i="28" s="1"/>
  <c r="G561" i="28" s="1"/>
  <c r="G562" i="28" s="1"/>
  <c r="G563" i="28" s="1"/>
  <c r="G564" i="28" s="1"/>
  <c r="G565" i="28" s="1"/>
  <c r="G566" i="28" s="1"/>
  <c r="G567" i="28" s="1"/>
  <c r="G568" i="28" s="1"/>
  <c r="G569" i="28" s="1"/>
  <c r="G570" i="28" s="1"/>
  <c r="G571" i="28" s="1"/>
  <c r="G572" i="28" s="1"/>
  <c r="G573" i="28" s="1"/>
  <c r="G574" i="28" s="1"/>
  <c r="G575" i="28" s="1"/>
  <c r="G576" i="28" s="1"/>
  <c r="G577" i="28" s="1"/>
  <c r="G578" i="28" s="1"/>
  <c r="G579" i="28" s="1"/>
  <c r="G580" i="28" s="1"/>
  <c r="G581" i="28" s="1"/>
  <c r="G582" i="28" s="1"/>
  <c r="G583" i="28" s="1"/>
  <c r="G584" i="28" s="1"/>
  <c r="G585" i="28" s="1"/>
  <c r="G586" i="28" s="1"/>
  <c r="G587" i="28" s="1"/>
  <c r="G588" i="28" s="1"/>
  <c r="G589" i="28" s="1"/>
  <c r="G590" i="28" s="1"/>
  <c r="G591" i="28" s="1"/>
  <c r="G592" i="28" s="1"/>
  <c r="G593" i="28" s="1"/>
  <c r="G594" i="28" s="1"/>
  <c r="G595" i="28" s="1"/>
  <c r="G596" i="28" s="1"/>
  <c r="G597" i="28" s="1"/>
  <c r="G598" i="28" s="1"/>
  <c r="G599" i="28" s="1"/>
  <c r="G600" i="28" s="1"/>
  <c r="G601" i="28" s="1"/>
  <c r="G602" i="28" s="1"/>
  <c r="G603" i="28" s="1"/>
  <c r="G604" i="28" s="1"/>
  <c r="G605" i="28" s="1"/>
  <c r="G606" i="28" s="1"/>
  <c r="G607" i="28" s="1"/>
  <c r="G608" i="28" s="1"/>
  <c r="G609" i="28" s="1"/>
  <c r="G610" i="28" s="1"/>
  <c r="G611" i="28" s="1"/>
  <c r="G612" i="28" s="1"/>
  <c r="G613" i="28" s="1"/>
  <c r="G614" i="28" s="1"/>
  <c r="G615" i="28" s="1"/>
  <c r="G616" i="28" s="1"/>
  <c r="G617" i="28" s="1"/>
  <c r="G618" i="28" s="1"/>
  <c r="G619" i="28" s="1"/>
  <c r="G620" i="28" s="1"/>
  <c r="G621" i="28" s="1"/>
  <c r="G622" i="28" s="1"/>
  <c r="G623" i="28" s="1"/>
  <c r="G624" i="28" s="1"/>
  <c r="G625" i="28" s="1"/>
  <c r="G626" i="28" s="1"/>
  <c r="G627" i="28" s="1"/>
  <c r="G628" i="28" s="1"/>
  <c r="G629" i="28" s="1"/>
  <c r="G630" i="28" s="1"/>
  <c r="G631" i="28" s="1"/>
  <c r="G632" i="28" s="1"/>
  <c r="G633" i="28" s="1"/>
  <c r="G634" i="28" s="1"/>
  <c r="G635" i="28" s="1"/>
  <c r="G636" i="28" s="1"/>
  <c r="G637" i="28" s="1"/>
  <c r="G638" i="28" s="1"/>
  <c r="G639" i="28" s="1"/>
  <c r="G640" i="28" s="1"/>
  <c r="G641" i="28" s="1"/>
  <c r="G642" i="28" s="1"/>
  <c r="G643" i="28" s="1"/>
  <c r="G644" i="28" s="1"/>
  <c r="G645" i="28" s="1"/>
  <c r="G646" i="28" s="1"/>
  <c r="G647" i="28" s="1"/>
  <c r="G648" i="28" s="1"/>
  <c r="G649" i="28" s="1"/>
  <c r="G650" i="28" s="1"/>
  <c r="G651" i="28" s="1"/>
  <c r="G652" i="28" s="1"/>
  <c r="G653" i="28" s="1"/>
  <c r="G654" i="28" s="1"/>
  <c r="G655" i="28" s="1"/>
  <c r="G656" i="28" s="1"/>
  <c r="G657" i="28" s="1"/>
  <c r="G658" i="28" s="1"/>
  <c r="G659" i="28" s="1"/>
  <c r="G660" i="28" s="1"/>
  <c r="G661" i="28" s="1"/>
  <c r="G662" i="28" s="1"/>
  <c r="G663" i="28" s="1"/>
  <c r="G664" i="28" s="1"/>
  <c r="G665" i="28" s="1"/>
  <c r="G666" i="28" s="1"/>
  <c r="G667" i="28" s="1"/>
  <c r="G668" i="28" s="1"/>
  <c r="G669" i="28" s="1"/>
  <c r="G670" i="28" s="1"/>
  <c r="G671" i="28" s="1"/>
  <c r="G672" i="28" s="1"/>
  <c r="G673" i="28" s="1"/>
  <c r="G674" i="28" s="1"/>
  <c r="G675" i="28" s="1"/>
  <c r="G676" i="28" s="1"/>
  <c r="G677" i="28" s="1"/>
  <c r="G678" i="28" s="1"/>
  <c r="G679" i="28" s="1"/>
  <c r="G680" i="28" s="1"/>
  <c r="G681" i="28" s="1"/>
  <c r="G682" i="28" s="1"/>
  <c r="G683" i="28" s="1"/>
  <c r="G684" i="28" s="1"/>
  <c r="G685" i="28" s="1"/>
  <c r="G686" i="28" s="1"/>
  <c r="G687" i="28" s="1"/>
  <c r="G688" i="28" s="1"/>
  <c r="G689" i="28" s="1"/>
  <c r="G690" i="28" s="1"/>
  <c r="G691" i="28" s="1"/>
  <c r="G692" i="28" s="1"/>
  <c r="G693" i="28" s="1"/>
  <c r="G694" i="28" s="1"/>
  <c r="G695" i="28" s="1"/>
  <c r="G696" i="28" s="1"/>
  <c r="G697" i="28" s="1"/>
  <c r="G698" i="28" s="1"/>
  <c r="G699" i="28" s="1"/>
  <c r="G700" i="28" s="1"/>
  <c r="G701" i="28" s="1"/>
  <c r="G702" i="28" s="1"/>
  <c r="G703" i="28" s="1"/>
  <c r="G704" i="28" s="1"/>
  <c r="G705" i="28" s="1"/>
  <c r="G706" i="28" s="1"/>
  <c r="G707" i="28" s="1"/>
  <c r="G708" i="28" s="1"/>
  <c r="G709" i="28" s="1"/>
  <c r="G710" i="28" s="1"/>
  <c r="G711" i="28" s="1"/>
  <c r="G712" i="28" s="1"/>
  <c r="G713" i="28" s="1"/>
  <c r="G714" i="28" s="1"/>
  <c r="G715" i="28" s="1"/>
  <c r="G716" i="28" s="1"/>
  <c r="G717" i="28" s="1"/>
  <c r="G718" i="28" s="1"/>
  <c r="G719" i="28" s="1"/>
  <c r="G720" i="28" s="1"/>
  <c r="G721" i="28" s="1"/>
  <c r="G722" i="28" s="1"/>
  <c r="G723" i="28" s="1"/>
  <c r="G724" i="28" s="1"/>
  <c r="G725" i="28" s="1"/>
  <c r="G726" i="28" s="1"/>
  <c r="G727" i="28" s="1"/>
  <c r="G728" i="28" s="1"/>
  <c r="G729" i="28" s="1"/>
  <c r="G730" i="28" s="1"/>
  <c r="G731" i="28" s="1"/>
  <c r="G732" i="28" s="1"/>
  <c r="G733" i="28" s="1"/>
  <c r="G734" i="28" s="1"/>
  <c r="G735" i="28" s="1"/>
  <c r="G736" i="28" s="1"/>
  <c r="G737" i="28" s="1"/>
  <c r="G738" i="28" s="1"/>
  <c r="G739" i="28" s="1"/>
  <c r="G740" i="28" s="1"/>
  <c r="G741" i="28" s="1"/>
  <c r="G742" i="28" s="1"/>
  <c r="G743" i="28" s="1"/>
  <c r="G744" i="28" s="1"/>
  <c r="G745" i="28" s="1"/>
  <c r="G746" i="28" s="1"/>
  <c r="G747" i="28" s="1"/>
  <c r="G748" i="28" s="1"/>
  <c r="G749" i="28" s="1"/>
  <c r="G750" i="28" s="1"/>
  <c r="G751" i="28" s="1"/>
  <c r="G752" i="28" s="1"/>
  <c r="G753" i="28" s="1"/>
  <c r="G754" i="28" s="1"/>
  <c r="G755" i="28" s="1"/>
  <c r="G756" i="28" s="1"/>
  <c r="G757" i="28" s="1"/>
  <c r="G758" i="28" s="1"/>
  <c r="G759" i="28" s="1"/>
  <c r="G760" i="28" s="1"/>
  <c r="G761" i="28" s="1"/>
  <c r="G762" i="28" s="1"/>
  <c r="G763" i="28" s="1"/>
  <c r="G764" i="28" s="1"/>
  <c r="G765" i="28" s="1"/>
  <c r="G766" i="28" s="1"/>
  <c r="G767" i="28" s="1"/>
  <c r="G768" i="28" s="1"/>
  <c r="G769" i="28" s="1"/>
  <c r="G770" i="28" s="1"/>
  <c r="G771" i="28" s="1"/>
  <c r="G772" i="28" s="1"/>
  <c r="G773" i="28" s="1"/>
  <c r="G774" i="28" s="1"/>
  <c r="G775" i="28" s="1"/>
  <c r="G776" i="28" s="1"/>
  <c r="G777" i="28" s="1"/>
  <c r="G778" i="28" s="1"/>
  <c r="G779" i="28" s="1"/>
  <c r="N40" i="27" s="1"/>
  <c r="E40" i="27"/>
  <c r="F40" i="27" s="1"/>
  <c r="H40" i="30" l="1"/>
  <c r="K40" i="30"/>
  <c r="K40" i="27"/>
  <c r="H40" i="27"/>
</calcChain>
</file>

<file path=xl/sharedStrings.xml><?xml version="1.0" encoding="utf-8"?>
<sst xmlns="http://schemas.openxmlformats.org/spreadsheetml/2006/main" count="465" uniqueCount="193">
  <si>
    <t>Berechnen der Stoßlüftung</t>
  </si>
  <si>
    <t>Temperaturdifferenz</t>
  </si>
  <si>
    <t>Innentemperatur:</t>
  </si>
  <si>
    <t>Fenster Nummer</t>
  </si>
  <si>
    <t>5 Min. pro Stunde</t>
  </si>
  <si>
    <t>2x5Min pro Stunde</t>
  </si>
  <si>
    <t>3 Min. pro Stunde</t>
  </si>
  <si>
    <t>2x 3Min pro Stunde</t>
  </si>
  <si>
    <t>3x 3Min pro Stunde</t>
  </si>
  <si>
    <t>Es handelt sich nur um sehr grobe Schätzwerte, da Raumgegebenheiten entscheidend sind und die Temperaturdifferenz während des Lüftens abfällt.</t>
  </si>
  <si>
    <t>Der reale Luftvolumenstrom nimmt mit sinkender Temeraturdifferenz stetig ab.</t>
  </si>
  <si>
    <t>geschätzte mittlere Temperaturdifferenz</t>
  </si>
  <si>
    <t>Raumbreite (m):</t>
  </si>
  <si>
    <t>Raumhöhe (m):</t>
  </si>
  <si>
    <t>Raumtiefe (m):</t>
  </si>
  <si>
    <t>Raumvolumen (m³):</t>
  </si>
  <si>
    <t>Außentemperatur (°C):</t>
  </si>
  <si>
    <t>geschätzte Luftwechselraten:</t>
  </si>
  <si>
    <t>Zeit (s)</t>
  </si>
  <si>
    <t>Zeit(Min.)</t>
  </si>
  <si>
    <t>Kontinuierliche Zunahme</t>
  </si>
  <si>
    <t>Filter1</t>
  </si>
  <si>
    <t>Filter1+Exp.</t>
  </si>
  <si>
    <t>Filter 2</t>
  </si>
  <si>
    <t>Filter2+Exp.</t>
  </si>
  <si>
    <t>Filter1+Exp</t>
  </si>
  <si>
    <t>Lüften+Exp.</t>
  </si>
  <si>
    <t>pro 10 Sek.</t>
  </si>
  <si>
    <t>Exp.</t>
  </si>
  <si>
    <t>theoretische Luftmenge/Stunde</t>
  </si>
  <si>
    <t>Dr. Michael Klarner</t>
  </si>
  <si>
    <t>Grüne Felder müssen ausgefüllt werden. Gelbe Felder werden berechnet.</t>
  </si>
  <si>
    <t>Dies ist ein hypothetischer Luftvolumenstrom in den ersten Minuten . (Berechnet nach L.Rouvel)</t>
  </si>
  <si>
    <t>hochgerechnete Luftwechselraten/Std.:</t>
  </si>
  <si>
    <t>Exposition:</t>
  </si>
  <si>
    <t>Konzentrationsverlauf OHNE neu entstandenes Aerosol/Exposition</t>
  </si>
  <si>
    <t>Konzentrationsverlauf MIT neu entstandenem Aerosol/Exposition</t>
  </si>
  <si>
    <t>blau/lila=Stoßlüften</t>
  </si>
  <si>
    <t>Luftwechselraten:</t>
  </si>
  <si>
    <t>m³/Minute</t>
  </si>
  <si>
    <t>m³/h</t>
  </si>
  <si>
    <t>Ausgangskonzentrationen:</t>
  </si>
  <si>
    <t>mklarner@zahnmedizin-klarner.de</t>
  </si>
  <si>
    <t>Summen der Aerosolkonzentrationen</t>
  </si>
  <si>
    <t>Summe ohne Lüften/Filtern</t>
  </si>
  <si>
    <t>Summe alle 20Min. 3Min. lüften</t>
  </si>
  <si>
    <t>Experimentell wurde gemessen, dass die sich Aerosolkonzentration bei maximaler Stoßlüftung innerhalb von 3 Minuten höchstens halbiert.</t>
  </si>
  <si>
    <t>Luftmenge/Stunde</t>
  </si>
  <si>
    <t>Ausnahme wäre eine optimale Querlüftung oder ein ausgeprägter Kamineffekt.</t>
  </si>
  <si>
    <t>a(Laib)</t>
  </si>
  <si>
    <t>B(lichte Öffnung)</t>
  </si>
  <si>
    <t>H(lichte Öffnung)</t>
  </si>
  <si>
    <t>a(Falz)</t>
  </si>
  <si>
    <t>Hϕ(a(Falz)/sinϕ)</t>
  </si>
  <si>
    <t>ϕ(Öffnungswinkel°)</t>
  </si>
  <si>
    <t>a(Fi-Ra)</t>
  </si>
  <si>
    <t>Korrekturfaktor Laib</t>
  </si>
  <si>
    <t>H(Wirk)</t>
  </si>
  <si>
    <t>A(wirk)</t>
  </si>
  <si>
    <t>geschätzte Luftwechselrate:</t>
  </si>
  <si>
    <t>Kipplüften+Exp</t>
  </si>
  <si>
    <t>Summe Kipplüftung</t>
  </si>
  <si>
    <t>Effizienz</t>
  </si>
  <si>
    <t>Bei den Luftwechselraten ist die Effizienz berücksichtigt</t>
  </si>
  <si>
    <t xml:space="preserve">lichte Breite (m) </t>
  </si>
  <si>
    <t>lichte Höhe (m)</t>
  </si>
  <si>
    <t>beim permanenten Lüften ist es wichtig die Temperaturen zu kontrollieren!</t>
  </si>
  <si>
    <t>Grüne Felder müssen ausgefüllt werden. Gelbe Felder werden berechnet (oder von Blatt "Raum1_Stoßlüftung" übernommen)</t>
  </si>
  <si>
    <t>Sinn ist das Erkennen von unzureichender Lüftung auf Grund von zu kleinen Fenstern im Vergleich zur Raumgröße</t>
  </si>
  <si>
    <t>Es handelt sich nur um sehr grobe Schätzwerte, da noch weitere Raum- und Wettergegebenheiten entscheidend sind und die Temperaturdifferenz während des Lüftens abfällt.</t>
  </si>
  <si>
    <t>Auf Grund des Temperaturabfalls der Innentemperatur während des Stoßlüftens</t>
  </si>
  <si>
    <t>Daten:</t>
  </si>
  <si>
    <t>Die Berechnung der Stoßlüftung ist blau hinterlegt</t>
  </si>
  <si>
    <t>Die Freisetzung von infektiösen Aerosolen ist von vielen Faktoren abhängig (Anzahl infizierter Personen, deren aktuelle Viruslast und Tätigkeit etc.)</t>
  </si>
  <si>
    <t>https://aerosol.ds.mpg.de/de/</t>
  </si>
  <si>
    <t>Exposition pro 10 Sek.</t>
  </si>
  <si>
    <t>Kipplüften</t>
  </si>
  <si>
    <t>Stoßlüften</t>
  </si>
  <si>
    <t>Eine Luftwechselrate über 20 ist physikalisch aus verschieden Gründen unrealistisch</t>
  </si>
  <si>
    <t>Experimentell wurden maximal Luftwechselraten von 20 erzielt. Deswegen werden rechnerisch höhere Luftwechselraten sicherheitshalber nicht berücksichtigt.</t>
  </si>
  <si>
    <t>Diese Berechnung dürfen nur als grobe Schätzung angesehen werden. Der Autor übernimmt keine Haftung für die Richtigkeit der Angaben/Berechnungen.</t>
  </si>
  <si>
    <t>©Dr. Michael Klarner</t>
  </si>
  <si>
    <t>Sinn der Berechnungen: Das Erkennen von unzureichender Lüftung. Z.B. auf Grund von zu kleinen Fenstern im Vergleich zur Raumgröße. Hilfe bei der Erstellung eines sinnvollen Lufthygienekonzepts.</t>
  </si>
  <si>
    <t xml:space="preserve">Lüftungsrechner </t>
  </si>
  <si>
    <t>Entwickelt von:</t>
  </si>
  <si>
    <t>Dr. Michael Klarner, Holländische Str. 35, 34379 Calden</t>
  </si>
  <si>
    <t>Urheber- und sonstige Schutzrechte an den Inhalten der Nutzung der Application</t>
  </si>
  <si>
    <t>Sie erklären sich damit einverstanden, Urheberrechte, Namensrechte, Marken und ggf. andere geistige Eigentumsrechte des Lizenzgebers und Dritter zu respektieren, wenn Sie die Application nutzen. Durch die Ermöglichung des Zugriffs auf die Nutzung der Application gewährt der Lizenzgeber weder eine Lizenz noch ein anderes Nutzungsrecht.</t>
  </si>
  <si>
    <t>Schadloshaltung</t>
  </si>
  <si>
    <t>Sie verpflichten sich, den Lizenzgeber von allen Verlusten, Kosten, Ausgaben, Haftungsansprüchen oder Schäden freizustellen und schadlos zu halten, einschließlich, ohne Einschränkung, aller angemessenen Anwalts- und Gerichtskosten, die sich aus (i) Ihrem Missbrauch der Nutzung der Application; (ii) Ihrer Verletzung dieser Nutzungsbedingungen; oder (iii) der Verletzung geistigen Eigentums oder anderer Rechte einer natürlichen oder juristischen Person durch Sie oder einen Dritten durch die Nutzung der Anwendung ergeben. Solche Verluste, Kosten, Ausgaben, Schäden oder Haftungen umfassen ohne Einschränkung alle tatsächlichen, allgemeinen, besonderen und daraus folgenden Schäden.</t>
  </si>
  <si>
    <t>Beschränkung der Haftung</t>
  </si>
  <si>
    <t>IN KEINEM FALL IST DER LIZENZGEBER VERTRAGLICH HAFTBAR FÜR RECHTSWIDRIGES HANDELN, FÜR VERSCHULDENSUNABHÄNGIGE HAFTUNG, FAHRLÄSSIGKEIT ODER EINE ANDERE RECHTSAUFFASSUNG IN BEZUG AUF DIE MATERIALIEN (I) FÜR DIREKTE SCHÄDEN ODER (II) FÜR ENTGANGENE GEWINNE ODER SPEZIELLE, INDIREKTE, ZUFÄLLIGE, STRAFRECHTLICHE ODER FOLGESCHÄDEN JEDWEDER ART.</t>
  </si>
  <si>
    <t xml:space="preserve">Sinn der Berechnungen: Das Erkennen von unzureichender Lüftung. Z.B. auf Grund von zu kleinen Fenstern im Vergleich zur Raumgröße. </t>
  </si>
  <si>
    <t>Wettergegebenheiten und bauliche Effekte wie z.B. Kamin- und Sogeffekte wurden nicht berücksichtigt.</t>
  </si>
  <si>
    <t>Anleitung:</t>
  </si>
  <si>
    <t>Grüne Felder müssen ausgefüllt werden.</t>
  </si>
  <si>
    <t>Gelbe Felder werden berechnet.</t>
  </si>
  <si>
    <t>2. permanente Kipplüftung</t>
  </si>
  <si>
    <t>Es sind also für jeden Raum 3 Excel-Blätter angelegt, bei denen jeweils die grünen Felder ausgefüllt werden müssen.</t>
  </si>
  <si>
    <t xml:space="preserve">Die kontinuierliche Exposition von virusbelastetem Aerosol kann pro Raum angegeben werden. </t>
  </si>
  <si>
    <t>Berechnen der permanenten Kipplüftung</t>
  </si>
  <si>
    <t>grün=Kipplüftung</t>
  </si>
  <si>
    <t>Konzentrationsverlauf von 0% mit kontinuierlicher Aerosolexposition; Verläufe von 100% sind Abklingkurven ohne Exposition</t>
  </si>
  <si>
    <t>alle Angaben in Meter (m)</t>
  </si>
  <si>
    <t>Dies ist ein hypothetischer Luftvolumenstrom  (Berechnet nach L.Rouvel)</t>
  </si>
  <si>
    <t>Summe theoretische Luftmenge/Stunde</t>
  </si>
  <si>
    <t>Bei geringen Luftwechselraten kommt evtl. nicht die komplette Raumluft in Bewegung. Daher ist mindestens eine Luftwechselrate von 4 zu empfehlen.</t>
  </si>
  <si>
    <t>5,5cm=0,055m</t>
  </si>
  <si>
    <t>CADR</t>
  </si>
  <si>
    <t>Bei Luftfiltergeräten wird oft die gereinigte Luftmenge/Stunde angegeben. Entscheidend ist hierbei aber die Dichtigkeit des Gerätes.</t>
  </si>
  <si>
    <t>Gelangt Luft am H13/H14-Filter vorbei zum Ventilator, ist diese nicht gereinigt. Daher haben auch Geräte mit HEPA-Filter eine Gesamteffizienz von z.B. 95%.</t>
  </si>
  <si>
    <t>CADR ist keine Norm und daher keine sichere Angabe.</t>
  </si>
  <si>
    <t>Begrenzung auf 20-fachen Luftwechsel</t>
  </si>
  <si>
    <t>1= Begrenzung EIN, 0=Begrenzung AUS (WARNUNG: "Begrenzung AUS" kann zu unrealistischen Werten führen)</t>
  </si>
  <si>
    <t>Wahrscheinlichkeit der Infektion aus HEADS-App</t>
  </si>
  <si>
    <t>Dieser Wert kann in der HEADS-App zur Ermittlung des Risikos eingetragen werden.</t>
  </si>
  <si>
    <t>linear pro Minute</t>
  </si>
  <si>
    <r>
      <t xml:space="preserve">Zu beachten ist, dass aktuell bei der HEADS-App nur das Risiko für </t>
    </r>
    <r>
      <rPr>
        <b/>
        <i/>
        <sz val="12"/>
        <color theme="1"/>
        <rFont val="Calibri"/>
        <family val="2"/>
        <scheme val="minor"/>
      </rPr>
      <t xml:space="preserve">gut durchmischte Raumluft </t>
    </r>
    <r>
      <rPr>
        <i/>
        <sz val="12"/>
        <color theme="1"/>
        <rFont val="Calibri"/>
        <family val="2"/>
        <scheme val="minor"/>
      </rPr>
      <t xml:space="preserve">berechnet wird. </t>
    </r>
  </si>
  <si>
    <t>nach 1,01 Std.</t>
  </si>
  <si>
    <t>Die Kurven die bei 100% beginnen wurden ohne weitere Exposition berechnet. Sie können verwendet werden um die Berechnungen mit Prüf-Tröpfchenkernen oder Staub zu kalibrieren.</t>
  </si>
  <si>
    <t>Das Risiko einer Infektion durch Aerosolwolken bei wenig Luftbewegungen oder im Abstand von unter 1,5 ist bei weitem höher.</t>
  </si>
  <si>
    <t>Ich empfehle zur Berechnung der Wahrscheinlichkeit die HEADS-App vom MPIDS Göttingen zu verwenden:</t>
  </si>
  <si>
    <t>(Bei der HEADS müssen die selben Raumparameter eingestellt werden.)</t>
  </si>
  <si>
    <t>Berechnungsdaten:</t>
  </si>
  <si>
    <t>Infektionsrisiko nach 1 Std.</t>
  </si>
  <si>
    <t>Risikogrenze</t>
  </si>
  <si>
    <t>dient zur farbigen Markierung des Infektionsrisikos nach 1 Stunde.</t>
  </si>
  <si>
    <t xml:space="preserve">Hierfür ist keine genaue Menge angegeben. </t>
  </si>
  <si>
    <t>Um einen Anhalt auf die Risikodimension zu bekommen wird empfohlen das Risiko nach einer Stunde über die HEADS-App zu berechnen.</t>
  </si>
  <si>
    <t>Ausgehend von dem in der HEADS-App berechneten Risiko kann dann abgeschätzt werden, wie stark der Effekt der Lüftungsmaßnahmen ist.</t>
  </si>
  <si>
    <t>Zu beachten ist, dass das Risiko im Nahbereich und bei Räumen mit wenig Luftbewegungen auf Grund von "Aerosolwolken" deutlich höher sein kann.</t>
  </si>
  <si>
    <t>Der Effekt von Masken kann mittels HEADS-App sehr gut berechnet werden.</t>
  </si>
  <si>
    <t>Mindestluftwechselfläche nach ASR A3.6</t>
  </si>
  <si>
    <t>(Regel ohne Pandemiebezug)</t>
  </si>
  <si>
    <t>Kriterium erfüllt:</t>
  </si>
  <si>
    <t>Mindestluftwechselfläche nach ASR A3.6 (2012)</t>
  </si>
  <si>
    <t>Personen:</t>
  </si>
  <si>
    <t>Pro Raum können drei verschiedene Lüftungsarten berechnet und verglichen werden:</t>
  </si>
  <si>
    <t>Man kann das Grundrisiko (ohne Masken und Lüftungsmaßnahmen), von infektiösen Personen (10^8Virionen/ml^3, infektiöse Dosis 300) bei der durchgeführten Tätigkeit bestimmen und in den Lüftungsrechner einfügen.</t>
  </si>
  <si>
    <t>Bei der HEADS-App sollte man für diesen Zweck keine Lüftungsmaßnahmen und auch keine Masken einberechnen.</t>
  </si>
  <si>
    <t>Empfehlung: "Erweiterte Ansicht" verwenden und im Graph "Wahrscheinl.(%) die "75. Perzentil" nach 1,01 Std. bei Krankheitsparameter 10^9 ablesen.</t>
  </si>
  <si>
    <t>Luftreinigungsrate:</t>
  </si>
  <si>
    <t>grau=kontinuierliche Exposition</t>
  </si>
  <si>
    <t>Risiko</t>
  </si>
  <si>
    <t>Konzentrationsverläufe MIT neu entstandenem Aerosol</t>
  </si>
  <si>
    <t>Aerosol-Konzentration Infektiöses Aerosol</t>
  </si>
  <si>
    <t>Konzentration: f(t)=Kontinuierliche Zunahme*t</t>
  </si>
  <si>
    <t>Risiko: F(t)=Kontinuierliche Zunahme*1/2*t^2</t>
  </si>
  <si>
    <t>Integral der Konz. nach 1 Std.</t>
  </si>
  <si>
    <t>Risiko F1</t>
  </si>
  <si>
    <t>Risiko F2</t>
  </si>
  <si>
    <t>Strich-Punkt-Linien: Risikoverlauf (Integral des Konzentrationsverlaufs)</t>
  </si>
  <si>
    <t>4xAlfda ALR 550 Stufe3 (45B(A), 25Watt)</t>
  </si>
  <si>
    <t>CO2-Ausgleich erfüllt?</t>
  </si>
  <si>
    <t>Priniziell ist die Überwachung der CO2-Konzentration mittels "CO2-Ampel" sinnvoll.</t>
  </si>
  <si>
    <t>Frischluft CO2 ist etwa 410ppm</t>
  </si>
  <si>
    <t>Eine CO2-Konzentration von unter 1000ppm wird empfohlen.</t>
  </si>
  <si>
    <t>Kippfläche (m²):</t>
  </si>
  <si>
    <t>Raumfläche (m²)</t>
  </si>
  <si>
    <t>(prognostisch)</t>
  </si>
  <si>
    <t>Annahmen 20 bzw. 30m³/(h*P) gelten für Aufenthalt ohne stärkere körperliche Betätigung</t>
  </si>
  <si>
    <t>Technische Lüftung/Filtrierung</t>
  </si>
  <si>
    <t>Volumenstrom/h Version1</t>
  </si>
  <si>
    <t>Volumenstrom/h Version2</t>
  </si>
  <si>
    <t>Berechnung der Konzentration bei konstantem Volumenstrom bei zwei alternativen Luftmengen/Stunde (Frischluft/Ventilator oder Filtergerät)</t>
  </si>
  <si>
    <t>Bei H13/H14-Filtern und Frischluft ist die Effizienz 100%, bei ePM1 80% (früher F9) beträgt sie 80%)</t>
  </si>
  <si>
    <t>Frischluftventilator</t>
  </si>
  <si>
    <t>Orange=techn.Lüftung1</t>
  </si>
  <si>
    <t>Gelb=techn. Lüftung2</t>
  </si>
  <si>
    <t>Summe technische Lüftung1</t>
  </si>
  <si>
    <t>Summe technische Lüftung2</t>
  </si>
  <si>
    <t>Alfda ALR 550 Stufe3 (45B(A), 25Watt)</t>
  </si>
  <si>
    <t>1. kurze Stoßlüftung alle 20 Minuten für 3 Minuten (Intervall zwischen den weiteren Lüftungsvorgängen 20 Minuten).</t>
  </si>
  <si>
    <t>DIN16798-1</t>
  </si>
  <si>
    <t>25m³/(h*P)</t>
  </si>
  <si>
    <t>20m³/(h*P)</t>
  </si>
  <si>
    <t>BAuA F2072</t>
  </si>
  <si>
    <t>30m³/(h*P)</t>
  </si>
  <si>
    <t>DIN 1946-6</t>
  </si>
  <si>
    <t>DIN 16798-1</t>
  </si>
  <si>
    <t>Frischluft?</t>
  </si>
  <si>
    <t>1=JA, 0=NEIN</t>
  </si>
  <si>
    <t>DIN1946-6</t>
  </si>
  <si>
    <t>Dieser Rechner soll die Effektivität verschiedener Lüftungsmethoden vergleichend darstellen.</t>
  </si>
  <si>
    <t>Die Berechnungen der freien Lüftung erfolgt nach VDI-Richtlinie VDI 2078 (Anhang A3)</t>
  </si>
  <si>
    <t>3. Technische Lüftung: Es können zwei Alternativen (z.B. unterschiedliche Leistungsstufen) verglichen werden.</t>
  </si>
  <si>
    <t>Lüften alle 60Min. für 3Min.</t>
  </si>
  <si>
    <t>Risio/Integral</t>
  </si>
  <si>
    <r>
      <t xml:space="preserve">Reduktion </t>
    </r>
    <r>
      <rPr>
        <sz val="12"/>
        <color theme="1"/>
        <rFont val="Calibri"/>
        <family val="2"/>
        <scheme val="minor"/>
      </rPr>
      <t xml:space="preserve">des Risikos nach </t>
    </r>
    <r>
      <rPr>
        <b/>
        <sz val="12"/>
        <color theme="1"/>
        <rFont val="Calibri"/>
        <family val="2"/>
        <scheme val="minor"/>
      </rPr>
      <t>1 Std:</t>
    </r>
  </si>
  <si>
    <r>
      <t xml:space="preserve">Reduktion </t>
    </r>
    <r>
      <rPr>
        <sz val="12"/>
        <color theme="1"/>
        <rFont val="Calibri"/>
        <family val="2"/>
        <scheme val="minor"/>
      </rPr>
      <t xml:space="preserve">des Risikos nach </t>
    </r>
    <r>
      <rPr>
        <b/>
        <sz val="12"/>
        <color theme="1"/>
        <rFont val="Calibri"/>
        <family val="2"/>
        <scheme val="minor"/>
      </rPr>
      <t>2 Std:</t>
    </r>
  </si>
  <si>
    <t>Version 1</t>
  </si>
  <si>
    <t>Version 2</t>
  </si>
  <si>
    <t>Version 0.70Beta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</si>
</sst>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00"/>
    <numFmt numFmtId="167" formatCode="0.0000%"/>
  </numFmts>
  <fonts count="21" x14ac:knownFonts="1">
    <font>
      <sz val="12"/>
      <color theme="1"/>
      <name val="Calibri"/>
      <family val="2"/>
      <scheme val="minor"/>
    </font>
    <font>
      <b/>
      <sz val="20"/>
      <color rgb="FFC00000"/>
      <name val="Calibri"/>
      <family val="2"/>
      <scheme val="minor"/>
    </font>
    <font>
      <i/>
      <sz val="12"/>
      <color theme="1"/>
      <name val="Calibri"/>
      <family val="2"/>
      <scheme val="minor"/>
    </font>
    <font>
      <b/>
      <sz val="12"/>
      <color theme="1"/>
      <name val="Calibri"/>
      <family val="2"/>
      <scheme val="minor"/>
    </font>
    <font>
      <sz val="12"/>
      <color theme="5" tint="-0.499984740745262"/>
      <name val="Calibri"/>
      <family val="2"/>
      <scheme val="minor"/>
    </font>
    <font>
      <b/>
      <sz val="12"/>
      <color theme="4" tint="-0.499984740745262"/>
      <name val="Calibri"/>
      <family val="2"/>
      <scheme val="minor"/>
    </font>
    <font>
      <b/>
      <sz val="12"/>
      <color theme="5" tint="-0.499984740745262"/>
      <name val="Calibri"/>
      <family val="2"/>
      <scheme val="minor"/>
    </font>
    <font>
      <sz val="12"/>
      <color theme="2" tint="-0.749992370372631"/>
      <name val="Calibri"/>
      <family val="2"/>
      <scheme val="minor"/>
    </font>
    <font>
      <sz val="12"/>
      <color theme="0"/>
      <name val="Calibri"/>
      <family val="2"/>
      <scheme val="minor"/>
    </font>
    <font>
      <u/>
      <sz val="12"/>
      <color theme="10"/>
      <name val="Calibri"/>
      <family val="2"/>
      <scheme val="minor"/>
    </font>
    <font>
      <b/>
      <i/>
      <sz val="12"/>
      <color theme="1"/>
      <name val="Calibri"/>
      <family val="2"/>
      <scheme val="minor"/>
    </font>
    <font>
      <b/>
      <sz val="20"/>
      <color rgb="FFFF0000"/>
      <name val="Calibri"/>
      <family val="2"/>
      <scheme val="minor"/>
    </font>
    <font>
      <sz val="10"/>
      <color rgb="FF212529"/>
      <name val="Arial"/>
      <family val="2"/>
    </font>
    <font>
      <sz val="10"/>
      <color rgb="FF212529"/>
      <name val="Arial"/>
      <family val="2"/>
    </font>
    <font>
      <b/>
      <sz val="8"/>
      <color theme="1"/>
      <name val="Calibri"/>
      <family val="2"/>
      <scheme val="minor"/>
    </font>
    <font>
      <sz val="8"/>
      <color theme="1"/>
      <name val="Calibri"/>
      <family val="2"/>
      <scheme val="minor"/>
    </font>
    <font>
      <i/>
      <sz val="8"/>
      <color theme="1"/>
      <name val="Calibri"/>
      <family val="2"/>
      <scheme val="minor"/>
    </font>
    <font>
      <b/>
      <sz val="12"/>
      <color theme="0"/>
      <name val="Calibri"/>
      <family val="2"/>
      <scheme val="minor"/>
    </font>
    <font>
      <i/>
      <sz val="12"/>
      <color theme="0"/>
      <name val="Calibri"/>
      <family val="2"/>
      <scheme val="minor"/>
    </font>
    <font>
      <sz val="12"/>
      <color rgb="FF00B0F0"/>
      <name val="Calibri"/>
      <family val="2"/>
      <scheme val="minor"/>
    </font>
    <font>
      <sz val="10"/>
      <color theme="1"/>
      <name val="Calibri"/>
      <family val="2"/>
      <scheme val="minor"/>
    </font>
  </fonts>
  <fills count="15">
    <fill>
      <patternFill patternType="none"/>
    </fill>
    <fill>
      <patternFill patternType="gray125"/>
    </fill>
    <fill>
      <patternFill patternType="solid">
        <fgColor theme="9" tint="0.39997558519241921"/>
        <bgColor indexed="64"/>
      </patternFill>
    </fill>
    <fill>
      <patternFill patternType="solid">
        <fgColor theme="7" tint="0.39997558519241921"/>
        <bgColor indexed="64"/>
      </patternFill>
    </fill>
    <fill>
      <patternFill patternType="solid">
        <fgColor theme="4" tint="-0.249977111117893"/>
        <bgColor indexed="64"/>
      </patternFill>
    </fill>
    <fill>
      <patternFill patternType="solid">
        <fgColor rgb="FF7030A0"/>
        <bgColor indexed="64"/>
      </patternFill>
    </fill>
    <fill>
      <patternFill patternType="solid">
        <fgColor rgb="FFFFFF00"/>
        <bgColor indexed="64"/>
      </patternFill>
    </fill>
    <fill>
      <patternFill patternType="solid">
        <fgColor theme="2" tint="-0.499984740745262"/>
        <bgColor indexed="64"/>
      </patternFill>
    </fill>
    <fill>
      <patternFill patternType="solid">
        <fgColor rgb="FF00B050"/>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rgb="FF00B0F0"/>
        <bgColor indexed="64"/>
      </patternFill>
    </fill>
    <fill>
      <patternFill patternType="solid">
        <fgColor theme="9" tint="-0.249977111117893"/>
        <bgColor indexed="64"/>
      </patternFill>
    </fill>
    <fill>
      <patternFill patternType="solid">
        <fgColor rgb="FFFF9DFE"/>
        <bgColor indexed="64"/>
      </patternFill>
    </fill>
  </fills>
  <borders count="37">
    <border>
      <left/>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bottom/>
      <diagonal/>
    </border>
    <border>
      <left/>
      <right style="medium">
        <color rgb="FFFF000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medium">
        <color rgb="FFFF0000"/>
      </left>
      <right style="medium">
        <color rgb="FFFF0000"/>
      </right>
      <top style="medium">
        <color rgb="FFFF0000"/>
      </top>
      <bottom style="medium">
        <color rgb="FFFF0000"/>
      </bottom>
      <diagonal/>
    </border>
  </borders>
  <cellStyleXfs count="2">
    <xf numFmtId="0" fontId="0" fillId="0" borderId="0"/>
    <xf numFmtId="0" fontId="9" fillId="0" borderId="0" applyNumberFormat="0" applyFill="0" applyBorder="0" applyAlignment="0" applyProtection="0"/>
  </cellStyleXfs>
  <cellXfs count="250">
    <xf numFmtId="0" fontId="0" fillId="0" borderId="0" xfId="0"/>
    <xf numFmtId="0" fontId="0" fillId="2" borderId="5" xfId="0" applyFill="1" applyBorder="1" applyProtection="1">
      <protection locked="0"/>
    </xf>
    <xf numFmtId="0" fontId="0" fillId="2" borderId="0" xfId="0" applyFill="1" applyBorder="1" applyProtection="1">
      <protection locked="0"/>
    </xf>
    <xf numFmtId="0" fontId="3" fillId="2" borderId="0" xfId="0" applyFont="1" applyFill="1" applyBorder="1" applyProtection="1">
      <protection locked="0"/>
    </xf>
    <xf numFmtId="0" fontId="3" fillId="2" borderId="5" xfId="0" applyFont="1" applyFill="1" applyBorder="1" applyProtection="1">
      <protection locked="0"/>
    </xf>
    <xf numFmtId="0" fontId="1" fillId="0" borderId="0" xfId="0" applyFont="1" applyProtection="1"/>
    <xf numFmtId="0" fontId="0" fillId="0" borderId="0" xfId="0" applyProtection="1"/>
    <xf numFmtId="0" fontId="9" fillId="0" borderId="0" xfId="1" applyProtection="1"/>
    <xf numFmtId="0" fontId="2" fillId="0" borderId="0" xfId="0" applyFont="1" applyProtection="1"/>
    <xf numFmtId="0" fontId="0" fillId="0" borderId="1" xfId="0" applyBorder="1" applyProtection="1"/>
    <xf numFmtId="0" fontId="0" fillId="0" borderId="2" xfId="0" applyBorder="1" applyProtection="1"/>
    <xf numFmtId="0" fontId="0" fillId="0" borderId="0" xfId="0" applyBorder="1" applyProtection="1"/>
    <xf numFmtId="0" fontId="0" fillId="0" borderId="4" xfId="0" applyBorder="1" applyProtection="1"/>
    <xf numFmtId="0" fontId="0" fillId="2" borderId="5" xfId="0" applyFill="1" applyBorder="1" applyProtection="1"/>
    <xf numFmtId="0" fontId="0" fillId="0" borderId="5" xfId="0" applyBorder="1" applyProtection="1"/>
    <xf numFmtId="0" fontId="2" fillId="0" borderId="0" xfId="0" applyFont="1" applyBorder="1" applyProtection="1"/>
    <xf numFmtId="0" fontId="2" fillId="0" borderId="2" xfId="0" applyFont="1" applyBorder="1" applyProtection="1"/>
    <xf numFmtId="0" fontId="2" fillId="0" borderId="3" xfId="0" applyFont="1" applyBorder="1" applyProtection="1"/>
    <xf numFmtId="0" fontId="0" fillId="0" borderId="7" xfId="0" applyBorder="1" applyProtection="1"/>
    <xf numFmtId="165" fontId="0" fillId="3" borderId="0" xfId="0" applyNumberFormat="1" applyFill="1" applyBorder="1" applyProtection="1"/>
    <xf numFmtId="165" fontId="0" fillId="0" borderId="0" xfId="0" applyNumberFormat="1" applyProtection="1"/>
    <xf numFmtId="0" fontId="3" fillId="0" borderId="0" xfId="0" applyFont="1" applyProtection="1"/>
    <xf numFmtId="0" fontId="8" fillId="7" borderId="0" xfId="0" applyFont="1" applyFill="1" applyProtection="1"/>
    <xf numFmtId="10" fontId="0" fillId="0" borderId="0" xfId="0" applyNumberFormat="1" applyFill="1" applyProtection="1"/>
    <xf numFmtId="0" fontId="0" fillId="0" borderId="0" xfId="0" applyAlignment="1" applyProtection="1">
      <alignment horizontal="center"/>
    </xf>
    <xf numFmtId="0" fontId="8" fillId="5" borderId="0" xfId="0" applyFont="1" applyFill="1" applyAlignment="1" applyProtection="1">
      <alignment horizontal="center"/>
    </xf>
    <xf numFmtId="2" fontId="0" fillId="0" borderId="0" xfId="0" applyNumberFormat="1" applyProtection="1"/>
    <xf numFmtId="10" fontId="8" fillId="4" borderId="0" xfId="0" applyNumberFormat="1" applyFont="1" applyFill="1" applyProtection="1"/>
    <xf numFmtId="10" fontId="8" fillId="5" borderId="0" xfId="0" applyNumberFormat="1" applyFont="1" applyFill="1" applyProtection="1"/>
    <xf numFmtId="10" fontId="0" fillId="0" borderId="0" xfId="0" applyNumberFormat="1" applyProtection="1"/>
    <xf numFmtId="0" fontId="0" fillId="3" borderId="0" xfId="0" applyFill="1" applyBorder="1" applyProtection="1"/>
    <xf numFmtId="0" fontId="0" fillId="0" borderId="3" xfId="0" applyBorder="1" applyProtection="1"/>
    <xf numFmtId="2" fontId="0" fillId="3" borderId="0" xfId="0" applyNumberFormat="1" applyFill="1" applyBorder="1" applyProtection="1"/>
    <xf numFmtId="2" fontId="0" fillId="3" borderId="5" xfId="0" applyNumberFormat="1" applyFill="1" applyBorder="1" applyProtection="1"/>
    <xf numFmtId="2" fontId="0" fillId="0" borderId="0" xfId="0" applyNumberFormat="1" applyBorder="1" applyProtection="1"/>
    <xf numFmtId="9" fontId="0" fillId="0" borderId="0" xfId="0" applyNumberFormat="1" applyBorder="1" applyProtection="1"/>
    <xf numFmtId="10" fontId="0" fillId="3" borderId="0" xfId="0" applyNumberFormat="1" applyFill="1" applyProtection="1"/>
    <xf numFmtId="0" fontId="4" fillId="0" borderId="0" xfId="0" applyFont="1" applyFill="1" applyProtection="1"/>
    <xf numFmtId="164" fontId="0" fillId="0" borderId="0" xfId="0" applyNumberFormat="1" applyProtection="1"/>
    <xf numFmtId="0" fontId="0" fillId="0" borderId="8" xfId="0" applyBorder="1" applyProtection="1"/>
    <xf numFmtId="0" fontId="0" fillId="0" borderId="6" xfId="0" applyBorder="1" applyProtection="1"/>
    <xf numFmtId="0" fontId="0" fillId="0" borderId="0" xfId="0" applyFill="1" applyProtection="1"/>
    <xf numFmtId="0" fontId="7" fillId="0" borderId="0" xfId="0" applyFont="1" applyFill="1" applyProtection="1"/>
    <xf numFmtId="9" fontId="0" fillId="0" borderId="0" xfId="0" applyNumberFormat="1" applyFill="1" applyProtection="1"/>
    <xf numFmtId="164" fontId="0" fillId="0" borderId="0" xfId="0" applyNumberFormat="1" applyFill="1" applyProtection="1"/>
    <xf numFmtId="0" fontId="8" fillId="8" borderId="0" xfId="0" applyFont="1" applyFill="1" applyProtection="1"/>
    <xf numFmtId="9" fontId="8" fillId="8" borderId="0" xfId="0" applyNumberFormat="1" applyFont="1" applyFill="1" applyProtection="1"/>
    <xf numFmtId="164" fontId="0" fillId="9" borderId="0" xfId="0" applyNumberFormat="1" applyFill="1" applyProtection="1"/>
    <xf numFmtId="0" fontId="0" fillId="9" borderId="0" xfId="0" applyFont="1" applyFill="1" applyProtection="1"/>
    <xf numFmtId="1" fontId="2" fillId="0" borderId="0" xfId="0" applyNumberFormat="1" applyFont="1" applyFill="1" applyProtection="1"/>
    <xf numFmtId="0" fontId="6" fillId="6" borderId="4" xfId="0" applyFont="1" applyFill="1" applyBorder="1" applyProtection="1"/>
    <xf numFmtId="0" fontId="3" fillId="6" borderId="5" xfId="0" applyFont="1" applyFill="1" applyBorder="1" applyProtection="1"/>
    <xf numFmtId="0" fontId="0" fillId="0" borderId="9" xfId="0" applyBorder="1" applyProtection="1"/>
    <xf numFmtId="0" fontId="0" fillId="0" borderId="10" xfId="0" applyBorder="1" applyProtection="1"/>
    <xf numFmtId="0" fontId="0" fillId="3" borderId="11" xfId="0" applyFill="1" applyBorder="1" applyProtection="1"/>
    <xf numFmtId="0" fontId="0" fillId="0" borderId="12" xfId="0" applyBorder="1" applyProtection="1"/>
    <xf numFmtId="0" fontId="0" fillId="3" borderId="13" xfId="0" applyFill="1" applyBorder="1" applyProtection="1"/>
    <xf numFmtId="0" fontId="0" fillId="0" borderId="13" xfId="0" applyBorder="1" applyProtection="1"/>
    <xf numFmtId="0" fontId="0" fillId="3" borderId="14" xfId="0" applyFill="1" applyBorder="1" applyProtection="1"/>
    <xf numFmtId="2" fontId="0" fillId="2" borderId="5" xfId="0" applyNumberFormat="1" applyFill="1" applyBorder="1" applyProtection="1">
      <protection locked="0"/>
    </xf>
    <xf numFmtId="0" fontId="0" fillId="0" borderId="0" xfId="0" applyFill="1" applyBorder="1" applyProtection="1"/>
    <xf numFmtId="0" fontId="0" fillId="0" borderId="0" xfId="0" applyFont="1" applyFill="1" applyProtection="1"/>
    <xf numFmtId="9" fontId="0" fillId="0" borderId="0" xfId="0" applyNumberFormat="1" applyFont="1" applyFill="1" applyProtection="1"/>
    <xf numFmtId="0" fontId="7" fillId="7" borderId="0" xfId="0" applyFont="1" applyFill="1" applyProtection="1"/>
    <xf numFmtId="10" fontId="0" fillId="7" borderId="0" xfId="0" applyNumberFormat="1" applyFill="1" applyProtection="1"/>
    <xf numFmtId="0" fontId="0" fillId="4" borderId="0" xfId="0" applyFill="1" applyProtection="1"/>
    <xf numFmtId="9" fontId="0" fillId="4" borderId="0" xfId="0" applyNumberFormat="1" applyFill="1" applyProtection="1"/>
    <xf numFmtId="0" fontId="0" fillId="0" borderId="0" xfId="0" applyFont="1" applyFill="1" applyAlignment="1" applyProtection="1">
      <alignment horizontal="center"/>
    </xf>
    <xf numFmtId="10" fontId="0" fillId="0" borderId="0" xfId="0" applyNumberFormat="1" applyFont="1" applyFill="1" applyProtection="1"/>
    <xf numFmtId="10" fontId="8" fillId="7" borderId="0" xfId="0" applyNumberFormat="1" applyFont="1" applyFill="1" applyProtection="1"/>
    <xf numFmtId="165" fontId="0" fillId="0" borderId="0" xfId="0" applyNumberFormat="1" applyBorder="1" applyProtection="1"/>
    <xf numFmtId="0" fontId="2" fillId="0" borderId="5" xfId="0" applyFont="1" applyBorder="1" applyProtection="1"/>
    <xf numFmtId="0" fontId="10" fillId="0" borderId="1" xfId="0" applyFont="1" applyBorder="1" applyProtection="1"/>
    <xf numFmtId="0" fontId="8" fillId="5" borderId="7" xfId="0" applyFont="1" applyFill="1" applyBorder="1" applyProtection="1"/>
    <xf numFmtId="0" fontId="8" fillId="5" borderId="0" xfId="0" applyFont="1" applyFill="1" applyBorder="1" applyProtection="1"/>
    <xf numFmtId="0" fontId="8" fillId="10" borderId="7" xfId="0" applyFont="1" applyFill="1" applyBorder="1" applyProtection="1"/>
    <xf numFmtId="0" fontId="8" fillId="10" borderId="0" xfId="0" applyFont="1" applyFill="1" applyBorder="1" applyProtection="1"/>
    <xf numFmtId="0" fontId="0" fillId="8" borderId="7" xfId="0" applyFill="1" applyBorder="1" applyProtection="1"/>
    <xf numFmtId="0" fontId="0" fillId="8" borderId="0" xfId="0" applyFill="1" applyBorder="1" applyProtection="1"/>
    <xf numFmtId="0" fontId="0" fillId="3" borderId="10" xfId="0" applyFill="1" applyBorder="1" applyProtection="1"/>
    <xf numFmtId="2" fontId="0" fillId="3" borderId="0" xfId="0" applyNumberFormat="1" applyFont="1" applyFill="1" applyBorder="1" applyProtection="1"/>
    <xf numFmtId="0" fontId="9" fillId="0" borderId="0" xfId="1"/>
    <xf numFmtId="0" fontId="11" fillId="0" borderId="0" xfId="0" applyFont="1"/>
    <xf numFmtId="0" fontId="12" fillId="0" borderId="0" xfId="0" applyFont="1"/>
    <xf numFmtId="0" fontId="13" fillId="0" borderId="0" xfId="0" applyFont="1"/>
    <xf numFmtId="0" fontId="2" fillId="2" borderId="0" xfId="0" applyFont="1" applyFill="1" applyProtection="1"/>
    <xf numFmtId="0" fontId="0" fillId="2" borderId="0" xfId="0" applyFill="1"/>
    <xf numFmtId="0" fontId="2" fillId="3" borderId="0" xfId="0" applyFont="1" applyFill="1" applyProtection="1"/>
    <xf numFmtId="0" fontId="0" fillId="3" borderId="0" xfId="0" applyFill="1"/>
    <xf numFmtId="0" fontId="3" fillId="0" borderId="0" xfId="0" applyFont="1"/>
    <xf numFmtId="0" fontId="0" fillId="0" borderId="0" xfId="0" applyFont="1" applyProtection="1"/>
    <xf numFmtId="2" fontId="0" fillId="2" borderId="0" xfId="0" applyNumberFormat="1" applyFill="1" applyBorder="1" applyProtection="1">
      <protection locked="0"/>
    </xf>
    <xf numFmtId="0" fontId="0" fillId="0" borderId="9" xfId="0" applyFont="1" applyBorder="1" applyProtection="1"/>
    <xf numFmtId="0" fontId="2" fillId="0" borderId="10" xfId="0" applyFont="1" applyBorder="1" applyProtection="1"/>
    <xf numFmtId="0" fontId="2" fillId="0" borderId="11" xfId="0" applyFont="1" applyBorder="1" applyProtection="1"/>
    <xf numFmtId="0" fontId="0" fillId="0" borderId="15" xfId="0" applyFont="1" applyBorder="1" applyProtection="1"/>
    <xf numFmtId="2" fontId="0" fillId="3" borderId="16" xfId="0" applyNumberFormat="1" applyFont="1" applyFill="1" applyBorder="1" applyProtection="1"/>
    <xf numFmtId="0" fontId="0" fillId="0" borderId="15" xfId="0" applyFill="1" applyBorder="1" applyProtection="1"/>
    <xf numFmtId="2" fontId="0" fillId="3" borderId="16" xfId="0" applyNumberFormat="1" applyFill="1" applyBorder="1" applyProtection="1"/>
    <xf numFmtId="0" fontId="0" fillId="0" borderId="12" xfId="0" applyFill="1" applyBorder="1" applyProtection="1"/>
    <xf numFmtId="2" fontId="0" fillId="3" borderId="13" xfId="0" applyNumberFormat="1" applyFill="1" applyBorder="1" applyProtection="1"/>
    <xf numFmtId="2" fontId="0" fillId="3" borderId="14" xfId="0" applyNumberFormat="1" applyFill="1" applyBorder="1" applyProtection="1"/>
    <xf numFmtId="0" fontId="0" fillId="0" borderId="15" xfId="0" applyBorder="1" applyProtection="1"/>
    <xf numFmtId="0" fontId="0" fillId="0" borderId="16" xfId="0" applyBorder="1" applyProtection="1"/>
    <xf numFmtId="1" fontId="0" fillId="3" borderId="13" xfId="0" applyNumberFormat="1" applyFill="1" applyBorder="1" applyProtection="1"/>
    <xf numFmtId="1" fontId="0" fillId="3" borderId="14" xfId="0" applyNumberFormat="1" applyFill="1" applyBorder="1" applyProtection="1"/>
    <xf numFmtId="0" fontId="3" fillId="0" borderId="1" xfId="0" applyFont="1" applyFill="1" applyBorder="1" applyProtection="1"/>
    <xf numFmtId="0" fontId="3" fillId="0" borderId="7" xfId="0" applyFont="1" applyFill="1" applyBorder="1" applyProtection="1"/>
    <xf numFmtId="2" fontId="0" fillId="2" borderId="8" xfId="0" applyNumberFormat="1" applyFill="1" applyBorder="1" applyProtection="1">
      <protection locked="0"/>
    </xf>
    <xf numFmtId="0" fontId="3" fillId="0" borderId="4" xfId="0" applyFont="1" applyFill="1" applyBorder="1" applyProtection="1"/>
    <xf numFmtId="2" fontId="0" fillId="2" borderId="6" xfId="0" applyNumberFormat="1" applyFill="1" applyBorder="1" applyProtection="1">
      <protection locked="0"/>
    </xf>
    <xf numFmtId="0" fontId="0" fillId="0" borderId="17" xfId="0" applyBorder="1" applyProtection="1"/>
    <xf numFmtId="0" fontId="0" fillId="3" borderId="18" xfId="0" applyFill="1" applyBorder="1" applyProtection="1"/>
    <xf numFmtId="0" fontId="0" fillId="0" borderId="18" xfId="0" applyBorder="1" applyProtection="1"/>
    <xf numFmtId="0" fontId="0" fillId="3" borderId="19" xfId="0" applyFill="1" applyBorder="1" applyProtection="1"/>
    <xf numFmtId="165" fontId="0" fillId="0" borderId="0" xfId="0" applyNumberFormat="1" applyFill="1" applyBorder="1" applyProtection="1"/>
    <xf numFmtId="0" fontId="0" fillId="0" borderId="20" xfId="0" applyBorder="1" applyProtection="1"/>
    <xf numFmtId="0" fontId="0" fillId="0" borderId="21" xfId="0" applyBorder="1" applyProtection="1"/>
    <xf numFmtId="0" fontId="0" fillId="0" borderId="22" xfId="0" applyBorder="1" applyProtection="1"/>
    <xf numFmtId="0" fontId="0" fillId="0" borderId="23" xfId="0" applyBorder="1" applyProtection="1"/>
    <xf numFmtId="0" fontId="2" fillId="0" borderId="24" xfId="0" applyFont="1" applyBorder="1" applyProtection="1"/>
    <xf numFmtId="0" fontId="0" fillId="0" borderId="24" xfId="0" applyBorder="1" applyProtection="1"/>
    <xf numFmtId="0" fontId="0" fillId="0" borderId="25" xfId="0" applyBorder="1" applyProtection="1"/>
    <xf numFmtId="0" fontId="0" fillId="0" borderId="26" xfId="0" applyBorder="1" applyProtection="1"/>
    <xf numFmtId="165" fontId="0" fillId="3" borderId="26" xfId="0" applyNumberFormat="1" applyFill="1" applyBorder="1" applyProtection="1"/>
    <xf numFmtId="0" fontId="0" fillId="0" borderId="27" xfId="0" applyBorder="1" applyProtection="1"/>
    <xf numFmtId="1" fontId="0" fillId="3" borderId="0" xfId="0" applyNumberFormat="1" applyFill="1" applyBorder="1" applyProtection="1"/>
    <xf numFmtId="1" fontId="0" fillId="3" borderId="21" xfId="0" applyNumberFormat="1" applyFill="1" applyBorder="1" applyProtection="1"/>
    <xf numFmtId="2" fontId="0" fillId="2" borderId="2" xfId="0" applyNumberFormat="1" applyFill="1" applyBorder="1" applyProtection="1">
      <protection locked="0"/>
    </xf>
    <xf numFmtId="165" fontId="0" fillId="2" borderId="2" xfId="0" applyNumberFormat="1" applyFill="1" applyBorder="1" applyProtection="1">
      <protection locked="0"/>
    </xf>
    <xf numFmtId="165" fontId="0" fillId="3" borderId="5" xfId="0" applyNumberFormat="1" applyFill="1" applyBorder="1" applyProtection="1"/>
    <xf numFmtId="0" fontId="5" fillId="10" borderId="7" xfId="0" applyFont="1" applyFill="1" applyBorder="1" applyProtection="1"/>
    <xf numFmtId="0" fontId="3" fillId="10" borderId="0" xfId="0" applyFont="1" applyFill="1" applyBorder="1" applyProtection="1"/>
    <xf numFmtId="0" fontId="8" fillId="10" borderId="0" xfId="0" applyFont="1" applyFill="1" applyProtection="1"/>
    <xf numFmtId="10" fontId="8" fillId="10" borderId="0" xfId="0" applyNumberFormat="1" applyFont="1" applyFill="1" applyProtection="1"/>
    <xf numFmtId="0" fontId="0" fillId="0" borderId="28" xfId="0" applyBorder="1" applyProtection="1"/>
    <xf numFmtId="1" fontId="0" fillId="3" borderId="29" xfId="0" applyNumberFormat="1" applyFill="1" applyBorder="1" applyProtection="1"/>
    <xf numFmtId="0" fontId="0" fillId="0" borderId="29" xfId="0" applyBorder="1" applyProtection="1"/>
    <xf numFmtId="0" fontId="0" fillId="0" borderId="30" xfId="0" applyBorder="1" applyProtection="1"/>
    <xf numFmtId="0" fontId="0" fillId="0" borderId="31" xfId="0" applyBorder="1" applyProtection="1"/>
    <xf numFmtId="0" fontId="0" fillId="0" borderId="32" xfId="0" applyBorder="1" applyProtection="1"/>
    <xf numFmtId="0" fontId="0" fillId="0" borderId="33" xfId="0" applyBorder="1" applyProtection="1"/>
    <xf numFmtId="0" fontId="0" fillId="0" borderId="34" xfId="0" applyBorder="1" applyProtection="1"/>
    <xf numFmtId="165" fontId="0" fillId="3" borderId="34" xfId="0" applyNumberFormat="1" applyFill="1" applyBorder="1" applyProtection="1"/>
    <xf numFmtId="0" fontId="2" fillId="0" borderId="34" xfId="0" applyFont="1" applyBorder="1" applyProtection="1"/>
    <xf numFmtId="0" fontId="0" fillId="0" borderId="35" xfId="0" applyBorder="1" applyProtection="1"/>
    <xf numFmtId="0" fontId="2" fillId="0" borderId="29" xfId="0" applyFont="1" applyBorder="1" applyProtection="1"/>
    <xf numFmtId="0" fontId="0" fillId="3" borderId="5" xfId="0" applyFill="1" applyBorder="1" applyProtection="1"/>
    <xf numFmtId="1" fontId="0" fillId="2" borderId="0" xfId="0" applyNumberFormat="1" applyFill="1" applyBorder="1" applyAlignment="1" applyProtection="1">
      <alignment horizontal="center"/>
      <protection locked="0"/>
    </xf>
    <xf numFmtId="0" fontId="14" fillId="0" borderId="2" xfId="0" applyFont="1" applyBorder="1" applyProtection="1"/>
    <xf numFmtId="0" fontId="3" fillId="0" borderId="2" xfId="0" applyFont="1" applyBorder="1" applyAlignment="1" applyProtection="1">
      <alignment horizontal="center"/>
    </xf>
    <xf numFmtId="0" fontId="10" fillId="0" borderId="0" xfId="0" applyFont="1" applyBorder="1" applyProtection="1"/>
    <xf numFmtId="0" fontId="3" fillId="0" borderId="0" xfId="0" applyFont="1" applyBorder="1" applyProtection="1"/>
    <xf numFmtId="0" fontId="3" fillId="0" borderId="1" xfId="0" applyFont="1" applyBorder="1" applyProtection="1"/>
    <xf numFmtId="1" fontId="16" fillId="3" borderId="0" xfId="0" applyNumberFormat="1" applyFont="1" applyFill="1" applyBorder="1" applyProtection="1"/>
    <xf numFmtId="9" fontId="15" fillId="3" borderId="0" xfId="0" applyNumberFormat="1" applyFont="1" applyFill="1" applyBorder="1" applyProtection="1"/>
    <xf numFmtId="1" fontId="16" fillId="3" borderId="5" xfId="0" applyNumberFormat="1" applyFont="1" applyFill="1" applyBorder="1" applyProtection="1"/>
    <xf numFmtId="9" fontId="15" fillId="3" borderId="5" xfId="0" applyNumberFormat="1" applyFont="1" applyFill="1" applyBorder="1" applyProtection="1"/>
    <xf numFmtId="0" fontId="8" fillId="7" borderId="0" xfId="0" applyFont="1" applyFill="1" applyBorder="1" applyProtection="1"/>
    <xf numFmtId="0" fontId="8" fillId="7" borderId="7" xfId="0" applyFont="1" applyFill="1" applyBorder="1" applyProtection="1"/>
    <xf numFmtId="0" fontId="3" fillId="0" borderId="5" xfId="0" applyFont="1" applyBorder="1" applyProtection="1"/>
    <xf numFmtId="0" fontId="16" fillId="0" borderId="4" xfId="0" applyFont="1" applyFill="1" applyBorder="1" applyProtection="1"/>
    <xf numFmtId="10" fontId="0" fillId="2" borderId="36" xfId="0" applyNumberFormat="1" applyFill="1" applyBorder="1" applyProtection="1">
      <protection locked="0"/>
    </xf>
    <xf numFmtId="2" fontId="0" fillId="3" borderId="3" xfId="0" applyNumberFormat="1" applyFill="1" applyBorder="1" applyProtection="1"/>
    <xf numFmtId="0" fontId="0" fillId="6" borderId="4" xfId="0" applyFont="1" applyFill="1" applyBorder="1" applyProtection="1"/>
    <xf numFmtId="0" fontId="0" fillId="6" borderId="5" xfId="0" applyFont="1" applyFill="1" applyBorder="1" applyProtection="1"/>
    <xf numFmtId="9" fontId="0" fillId="2" borderId="0" xfId="0" applyNumberFormat="1" applyFill="1" applyProtection="1">
      <protection locked="0"/>
    </xf>
    <xf numFmtId="0" fontId="9" fillId="0" borderId="0" xfId="1" applyBorder="1" applyProtection="1">
      <protection locked="0"/>
    </xf>
    <xf numFmtId="0" fontId="0" fillId="0" borderId="0" xfId="0" applyBorder="1" applyProtection="1">
      <protection locked="0"/>
    </xf>
    <xf numFmtId="0" fontId="0" fillId="0" borderId="8" xfId="0" applyBorder="1" applyProtection="1">
      <protection locked="0"/>
    </xf>
    <xf numFmtId="0" fontId="9" fillId="0" borderId="0" xfId="1" applyProtection="1">
      <protection locked="0"/>
    </xf>
    <xf numFmtId="0" fontId="0" fillId="0" borderId="0" xfId="0" applyBorder="1" applyAlignment="1" applyProtection="1">
      <alignment horizontal="right"/>
    </xf>
    <xf numFmtId="0" fontId="0" fillId="3" borderId="6" xfId="0" applyFill="1" applyBorder="1" applyAlignment="1" applyProtection="1">
      <alignment horizontal="center"/>
    </xf>
    <xf numFmtId="166" fontId="0" fillId="2" borderId="2" xfId="0" applyNumberFormat="1" applyFont="1" applyFill="1" applyBorder="1" applyProtection="1">
      <protection locked="0"/>
    </xf>
    <xf numFmtId="166" fontId="0" fillId="2" borderId="3" xfId="0" applyNumberFormat="1" applyFont="1" applyFill="1" applyBorder="1" applyProtection="1">
      <protection locked="0"/>
    </xf>
    <xf numFmtId="166" fontId="0" fillId="2" borderId="0" xfId="0" applyNumberFormat="1" applyFill="1" applyBorder="1" applyProtection="1">
      <protection locked="0"/>
    </xf>
    <xf numFmtId="166" fontId="0" fillId="2" borderId="8" xfId="0" applyNumberFormat="1" applyFill="1" applyBorder="1" applyProtection="1">
      <protection locked="0"/>
    </xf>
    <xf numFmtId="166" fontId="0" fillId="2" borderId="5" xfId="0" applyNumberFormat="1" applyFill="1" applyBorder="1" applyProtection="1">
      <protection locked="0"/>
    </xf>
    <xf numFmtId="166" fontId="0" fillId="2" borderId="6" xfId="0" applyNumberFormat="1" applyFill="1" applyBorder="1" applyProtection="1">
      <protection locked="0"/>
    </xf>
    <xf numFmtId="165" fontId="17" fillId="7" borderId="0" xfId="0" applyNumberFormat="1" applyFont="1" applyFill="1" applyBorder="1" applyAlignment="1" applyProtection="1">
      <alignment horizontal="left"/>
    </xf>
    <xf numFmtId="165" fontId="17" fillId="5" borderId="0" xfId="0" applyNumberFormat="1" applyFont="1" applyFill="1" applyBorder="1" applyAlignment="1" applyProtection="1">
      <alignment horizontal="left"/>
    </xf>
    <xf numFmtId="165" fontId="3" fillId="8" borderId="0" xfId="0" applyNumberFormat="1" applyFont="1" applyFill="1" applyBorder="1" applyAlignment="1" applyProtection="1">
      <alignment horizontal="left"/>
    </xf>
    <xf numFmtId="165" fontId="17" fillId="10" borderId="0" xfId="0" applyNumberFormat="1" applyFont="1" applyFill="1" applyBorder="1" applyAlignment="1" applyProtection="1">
      <alignment horizontal="left"/>
    </xf>
    <xf numFmtId="165" fontId="3" fillId="6" borderId="5" xfId="0" applyNumberFormat="1" applyFont="1" applyFill="1" applyBorder="1" applyAlignment="1" applyProtection="1">
      <alignment horizontal="left"/>
    </xf>
    <xf numFmtId="0" fontId="8" fillId="11" borderId="0" xfId="0" applyFont="1" applyFill="1" applyProtection="1"/>
    <xf numFmtId="10" fontId="8" fillId="11" borderId="0" xfId="0" applyNumberFormat="1" applyFont="1" applyFill="1" applyProtection="1"/>
    <xf numFmtId="0" fontId="0" fillId="11" borderId="0" xfId="0" applyFill="1" applyProtection="1"/>
    <xf numFmtId="0" fontId="18" fillId="7" borderId="0" xfId="0" applyFont="1" applyFill="1" applyProtection="1"/>
    <xf numFmtId="0" fontId="18" fillId="5" borderId="0" xfId="0" applyFont="1" applyFill="1" applyProtection="1"/>
    <xf numFmtId="0" fontId="8" fillId="5" borderId="0" xfId="0" applyFont="1" applyFill="1" applyProtection="1"/>
    <xf numFmtId="0" fontId="18" fillId="8" borderId="0" xfId="0" applyFont="1" applyFill="1" applyProtection="1"/>
    <xf numFmtId="0" fontId="2" fillId="10" borderId="0" xfId="0" applyFont="1" applyFill="1" applyProtection="1"/>
    <xf numFmtId="0" fontId="0" fillId="10" borderId="0" xfId="0" applyFill="1" applyProtection="1"/>
    <xf numFmtId="0" fontId="2" fillId="6" borderId="0" xfId="0" applyFont="1" applyFill="1" applyProtection="1"/>
    <xf numFmtId="167" fontId="15" fillId="3" borderId="5" xfId="0" applyNumberFormat="1" applyFont="1" applyFill="1" applyBorder="1" applyProtection="1"/>
    <xf numFmtId="0" fontId="8" fillId="13" borderId="0" xfId="0" applyFont="1" applyFill="1" applyProtection="1"/>
    <xf numFmtId="9" fontId="3" fillId="12" borderId="0" xfId="0" applyNumberFormat="1" applyFont="1" applyFill="1" applyBorder="1" applyAlignment="1" applyProtection="1">
      <alignment horizontal="center"/>
    </xf>
    <xf numFmtId="0" fontId="19" fillId="12" borderId="8" xfId="0" applyFont="1" applyFill="1" applyBorder="1" applyProtection="1"/>
    <xf numFmtId="9" fontId="3" fillId="12" borderId="5" xfId="0" applyNumberFormat="1" applyFont="1" applyFill="1" applyBorder="1" applyAlignment="1" applyProtection="1">
      <alignment horizontal="center"/>
    </xf>
    <xf numFmtId="0" fontId="19" fillId="12" borderId="6" xfId="0" applyFont="1" applyFill="1" applyBorder="1" applyProtection="1"/>
    <xf numFmtId="9" fontId="19" fillId="12" borderId="7" xfId="0" applyNumberFormat="1" applyFont="1" applyFill="1" applyBorder="1" applyProtection="1"/>
    <xf numFmtId="9" fontId="19" fillId="12" borderId="4" xfId="0" applyNumberFormat="1" applyFont="1" applyFill="1" applyBorder="1" applyProtection="1"/>
    <xf numFmtId="0" fontId="0" fillId="12" borderId="7" xfId="0" applyFill="1" applyBorder="1" applyProtection="1"/>
    <xf numFmtId="9" fontId="0" fillId="12" borderId="8" xfId="0" applyNumberFormat="1" applyFill="1" applyBorder="1" applyProtection="1"/>
    <xf numFmtId="0" fontId="0" fillId="12" borderId="4" xfId="0" applyFill="1" applyBorder="1" applyProtection="1"/>
    <xf numFmtId="9" fontId="0" fillId="12" borderId="6" xfId="0" applyNumberFormat="1" applyFill="1" applyBorder="1" applyProtection="1"/>
    <xf numFmtId="0" fontId="0" fillId="0" borderId="2" xfId="0" applyFont="1" applyBorder="1" applyAlignment="1" applyProtection="1">
      <alignment horizontal="center"/>
    </xf>
    <xf numFmtId="0" fontId="0" fillId="0" borderId="1" xfId="0" applyFont="1" applyBorder="1" applyProtection="1"/>
    <xf numFmtId="0" fontId="0" fillId="0" borderId="3" xfId="0" applyFont="1" applyBorder="1" applyAlignment="1" applyProtection="1">
      <alignment horizontal="center"/>
    </xf>
    <xf numFmtId="0" fontId="0" fillId="11" borderId="7" xfId="0" applyFont="1" applyFill="1" applyBorder="1" applyAlignment="1" applyProtection="1">
      <alignment horizontal="center"/>
    </xf>
    <xf numFmtId="0" fontId="0" fillId="11" borderId="8" xfId="0" applyFont="1" applyFill="1" applyBorder="1" applyAlignment="1" applyProtection="1">
      <alignment horizontal="center"/>
    </xf>
    <xf numFmtId="0" fontId="0" fillId="11" borderId="4" xfId="0" applyFont="1" applyFill="1" applyBorder="1" applyAlignment="1" applyProtection="1">
      <alignment horizontal="center"/>
    </xf>
    <xf numFmtId="0" fontId="0" fillId="11" borderId="6" xfId="0" applyFont="1" applyFill="1" applyBorder="1" applyAlignment="1" applyProtection="1">
      <alignment horizontal="center"/>
    </xf>
    <xf numFmtId="0" fontId="8" fillId="0" borderId="0" xfId="0" applyFont="1" applyFill="1" applyProtection="1"/>
    <xf numFmtId="9" fontId="0" fillId="2" borderId="0" xfId="0" applyNumberFormat="1" applyFill="1" applyBorder="1" applyProtection="1">
      <protection locked="0"/>
    </xf>
    <xf numFmtId="9" fontId="0" fillId="2" borderId="5" xfId="0" applyNumberFormat="1" applyFill="1" applyBorder="1" applyProtection="1">
      <protection locked="0"/>
    </xf>
    <xf numFmtId="0" fontId="0" fillId="2" borderId="8" xfId="0" applyFill="1" applyBorder="1" applyProtection="1">
      <protection locked="0"/>
    </xf>
    <xf numFmtId="0" fontId="0" fillId="2" borderId="6" xfId="0" applyFill="1" applyBorder="1" applyProtection="1">
      <protection locked="0"/>
    </xf>
    <xf numFmtId="0" fontId="0" fillId="3" borderId="8" xfId="0" applyFill="1" applyBorder="1" applyAlignment="1" applyProtection="1">
      <alignment horizontal="center"/>
    </xf>
    <xf numFmtId="165" fontId="0" fillId="0" borderId="5" xfId="0" applyNumberFormat="1" applyFill="1" applyBorder="1" applyProtection="1"/>
    <xf numFmtId="0" fontId="0" fillId="0" borderId="2" xfId="0" applyBorder="1" applyAlignment="1" applyProtection="1">
      <alignment horizontal="right"/>
    </xf>
    <xf numFmtId="0" fontId="0" fillId="2" borderId="3" xfId="0" applyFill="1" applyBorder="1" applyAlignment="1" applyProtection="1">
      <alignment horizontal="center"/>
      <protection locked="0"/>
    </xf>
    <xf numFmtId="0" fontId="0" fillId="3" borderId="2" xfId="0" applyFill="1" applyBorder="1" applyProtection="1"/>
    <xf numFmtId="0" fontId="3" fillId="0" borderId="7" xfId="0" applyFont="1" applyBorder="1" applyProtection="1"/>
    <xf numFmtId="0" fontId="2" fillId="0" borderId="7" xfId="0" applyFont="1" applyBorder="1" applyProtection="1"/>
    <xf numFmtId="0" fontId="0" fillId="0" borderId="8" xfId="0" applyBorder="1" applyAlignment="1" applyProtection="1">
      <alignment horizontal="right"/>
    </xf>
    <xf numFmtId="0" fontId="2" fillId="0" borderId="4" xfId="0" applyFont="1" applyFill="1" applyBorder="1" applyProtection="1"/>
    <xf numFmtId="1" fontId="3" fillId="2" borderId="0" xfId="0" applyNumberFormat="1" applyFont="1" applyFill="1" applyBorder="1" applyAlignment="1" applyProtection="1">
      <alignment horizontal="center"/>
    </xf>
    <xf numFmtId="1" fontId="3" fillId="2" borderId="5" xfId="0" applyNumberFormat="1" applyFont="1" applyFill="1" applyBorder="1" applyAlignment="1" applyProtection="1">
      <alignment horizontal="center"/>
    </xf>
    <xf numFmtId="0" fontId="2" fillId="0" borderId="0" xfId="0" applyFont="1" applyFill="1" applyBorder="1" applyProtection="1"/>
    <xf numFmtId="0" fontId="0" fillId="0" borderId="2" xfId="0" applyFill="1" applyBorder="1" applyProtection="1"/>
    <xf numFmtId="0" fontId="8" fillId="14" borderId="0" xfId="0" applyFont="1" applyFill="1" applyAlignment="1" applyProtection="1">
      <alignment horizontal="center"/>
    </xf>
    <xf numFmtId="10" fontId="8" fillId="14" borderId="0" xfId="0" applyNumberFormat="1" applyFont="1" applyFill="1" applyProtection="1"/>
    <xf numFmtId="0" fontId="0" fillId="14" borderId="0" xfId="0" applyFill="1" applyProtection="1"/>
    <xf numFmtId="165" fontId="17" fillId="14" borderId="0" xfId="0" applyNumberFormat="1" applyFont="1" applyFill="1" applyAlignment="1" applyProtection="1">
      <alignment horizontal="left"/>
    </xf>
    <xf numFmtId="9" fontId="0" fillId="11" borderId="0" xfId="0" applyNumberFormat="1" applyFont="1" applyFill="1" applyBorder="1" applyAlignment="1" applyProtection="1">
      <alignment horizontal="center"/>
    </xf>
    <xf numFmtId="9" fontId="0" fillId="11" borderId="5" xfId="0" applyNumberFormat="1" applyFont="1" applyFill="1" applyBorder="1" applyAlignment="1" applyProtection="1">
      <alignment horizontal="center"/>
    </xf>
    <xf numFmtId="0" fontId="0" fillId="6" borderId="0" xfId="0" applyFill="1" applyProtection="1"/>
    <xf numFmtId="0" fontId="0" fillId="6" borderId="0" xfId="0" applyFont="1" applyFill="1" applyProtection="1"/>
    <xf numFmtId="10" fontId="0" fillId="6" borderId="0" xfId="0" applyNumberFormat="1" applyFont="1" applyFill="1" applyProtection="1"/>
    <xf numFmtId="0" fontId="3" fillId="0" borderId="28" xfId="0" applyFont="1" applyBorder="1" applyProtection="1"/>
    <xf numFmtId="0" fontId="3" fillId="0" borderId="29" xfId="0" applyFont="1" applyBorder="1" applyProtection="1"/>
    <xf numFmtId="165" fontId="3" fillId="3" borderId="29" xfId="0" applyNumberFormat="1" applyFont="1" applyFill="1" applyBorder="1" applyProtection="1"/>
    <xf numFmtId="0" fontId="20" fillId="0" borderId="31" xfId="0" applyFont="1" applyBorder="1" applyProtection="1"/>
    <xf numFmtId="0" fontId="20" fillId="0" borderId="0" xfId="0" applyFont="1" applyBorder="1" applyProtection="1"/>
    <xf numFmtId="165" fontId="20" fillId="3" borderId="0" xfId="0" applyNumberFormat="1" applyFont="1" applyFill="1" applyBorder="1" applyProtection="1"/>
    <xf numFmtId="165" fontId="20" fillId="0" borderId="0" xfId="0" applyNumberFormat="1" applyFont="1" applyBorder="1" applyProtection="1"/>
    <xf numFmtId="0" fontId="20" fillId="0" borderId="33" xfId="0" applyFont="1" applyBorder="1" applyProtection="1"/>
    <xf numFmtId="0" fontId="20" fillId="0" borderId="34" xfId="0" applyFont="1" applyBorder="1" applyProtection="1"/>
    <xf numFmtId="165" fontId="20" fillId="3" borderId="34" xfId="0" applyNumberFormat="1" applyFont="1" applyFill="1" applyBorder="1" applyProtection="1"/>
  </cellXfs>
  <cellStyles count="2">
    <cellStyle name="Link" xfId="1" builtinId="8"/>
    <cellStyle name="Standard" xfId="0" builtinId="0"/>
  </cellStyles>
  <dxfs count="0"/>
  <tableStyles count="0" defaultTableStyle="TableStyleMedium2" defaultPivotStyle="PivotStyleLight16"/>
  <colors>
    <mruColors>
      <color rgb="FFFF9D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4"/>
          <c:order val="0"/>
          <c:tx>
            <c:v>Stoßlüften+Exp.</c:v>
          </c:tx>
          <c:spPr>
            <a:ln w="19050" cap="rnd">
              <a:solidFill>
                <a:srgbClr val="7030A0"/>
              </a:solidFill>
              <a:round/>
            </a:ln>
            <a:effectLst/>
          </c:spPr>
          <c:marker>
            <c:symbol val="none"/>
          </c:marker>
          <c:xVal>
            <c:numRef>
              <c:f>'Raum1_Übersicht+Stoßlüftung'!$A$82:$A$802</c:f>
              <c:numCache>
                <c:formatCode>0.00</c:formatCode>
                <c:ptCount val="72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pt idx="361">
                  <c:v>60.166666666666664</c:v>
                </c:pt>
                <c:pt idx="362">
                  <c:v>60.333333333333336</c:v>
                </c:pt>
                <c:pt idx="363">
                  <c:v>60.5</c:v>
                </c:pt>
                <c:pt idx="364">
                  <c:v>60.666666666666664</c:v>
                </c:pt>
                <c:pt idx="365">
                  <c:v>60.833333333333336</c:v>
                </c:pt>
                <c:pt idx="366">
                  <c:v>61</c:v>
                </c:pt>
                <c:pt idx="367">
                  <c:v>61.166666666666664</c:v>
                </c:pt>
                <c:pt idx="368">
                  <c:v>61.333333333333336</c:v>
                </c:pt>
                <c:pt idx="369">
                  <c:v>61.5</c:v>
                </c:pt>
                <c:pt idx="370">
                  <c:v>61.666666666666664</c:v>
                </c:pt>
                <c:pt idx="371">
                  <c:v>61.833333333333336</c:v>
                </c:pt>
                <c:pt idx="372">
                  <c:v>62</c:v>
                </c:pt>
                <c:pt idx="373">
                  <c:v>62.166666666666664</c:v>
                </c:pt>
                <c:pt idx="374">
                  <c:v>62.333333333333336</c:v>
                </c:pt>
                <c:pt idx="375">
                  <c:v>62.5</c:v>
                </c:pt>
                <c:pt idx="376">
                  <c:v>62.666666666666664</c:v>
                </c:pt>
                <c:pt idx="377">
                  <c:v>62.833333333333336</c:v>
                </c:pt>
                <c:pt idx="378">
                  <c:v>63</c:v>
                </c:pt>
                <c:pt idx="379">
                  <c:v>63.166666666666664</c:v>
                </c:pt>
                <c:pt idx="380">
                  <c:v>63.333333333333336</c:v>
                </c:pt>
                <c:pt idx="381">
                  <c:v>63.5</c:v>
                </c:pt>
                <c:pt idx="382">
                  <c:v>63.666666666666664</c:v>
                </c:pt>
                <c:pt idx="383">
                  <c:v>63.833333333333336</c:v>
                </c:pt>
                <c:pt idx="384">
                  <c:v>64</c:v>
                </c:pt>
                <c:pt idx="385">
                  <c:v>64.166666666666671</c:v>
                </c:pt>
                <c:pt idx="386">
                  <c:v>64.333333333333329</c:v>
                </c:pt>
                <c:pt idx="387">
                  <c:v>64.5</c:v>
                </c:pt>
                <c:pt idx="388">
                  <c:v>64.666666666666671</c:v>
                </c:pt>
                <c:pt idx="389">
                  <c:v>64.833333333333329</c:v>
                </c:pt>
                <c:pt idx="390">
                  <c:v>65</c:v>
                </c:pt>
                <c:pt idx="391">
                  <c:v>65.166666666666671</c:v>
                </c:pt>
                <c:pt idx="392">
                  <c:v>65.333333333333329</c:v>
                </c:pt>
                <c:pt idx="393">
                  <c:v>65.5</c:v>
                </c:pt>
                <c:pt idx="394">
                  <c:v>65.666666666666671</c:v>
                </c:pt>
                <c:pt idx="395">
                  <c:v>65.833333333333329</c:v>
                </c:pt>
                <c:pt idx="396">
                  <c:v>66</c:v>
                </c:pt>
                <c:pt idx="397">
                  <c:v>66.166666666666671</c:v>
                </c:pt>
                <c:pt idx="398">
                  <c:v>66.333333333333329</c:v>
                </c:pt>
                <c:pt idx="399">
                  <c:v>66.5</c:v>
                </c:pt>
                <c:pt idx="400">
                  <c:v>66.666666666666671</c:v>
                </c:pt>
                <c:pt idx="401">
                  <c:v>66.833333333333329</c:v>
                </c:pt>
                <c:pt idx="402">
                  <c:v>67</c:v>
                </c:pt>
                <c:pt idx="403">
                  <c:v>67.166666666666671</c:v>
                </c:pt>
                <c:pt idx="404">
                  <c:v>67.333333333333329</c:v>
                </c:pt>
                <c:pt idx="405">
                  <c:v>67.5</c:v>
                </c:pt>
                <c:pt idx="406">
                  <c:v>67.666666666666671</c:v>
                </c:pt>
                <c:pt idx="407">
                  <c:v>67.833333333333329</c:v>
                </c:pt>
                <c:pt idx="408">
                  <c:v>68</c:v>
                </c:pt>
                <c:pt idx="409">
                  <c:v>68.166666666666671</c:v>
                </c:pt>
                <c:pt idx="410">
                  <c:v>68.333333333333329</c:v>
                </c:pt>
                <c:pt idx="411">
                  <c:v>68.5</c:v>
                </c:pt>
                <c:pt idx="412">
                  <c:v>68.666666666666671</c:v>
                </c:pt>
                <c:pt idx="413">
                  <c:v>68.833333333333329</c:v>
                </c:pt>
                <c:pt idx="414">
                  <c:v>69</c:v>
                </c:pt>
                <c:pt idx="415">
                  <c:v>69.166666666666671</c:v>
                </c:pt>
                <c:pt idx="416">
                  <c:v>69.333333333333329</c:v>
                </c:pt>
                <c:pt idx="417">
                  <c:v>69.5</c:v>
                </c:pt>
                <c:pt idx="418">
                  <c:v>69.666666666666671</c:v>
                </c:pt>
                <c:pt idx="419">
                  <c:v>69.833333333333329</c:v>
                </c:pt>
                <c:pt idx="420">
                  <c:v>70</c:v>
                </c:pt>
                <c:pt idx="421">
                  <c:v>70.166666666666671</c:v>
                </c:pt>
                <c:pt idx="422">
                  <c:v>70.333333333333329</c:v>
                </c:pt>
                <c:pt idx="423">
                  <c:v>70.5</c:v>
                </c:pt>
                <c:pt idx="424">
                  <c:v>70.666666666666671</c:v>
                </c:pt>
                <c:pt idx="425">
                  <c:v>70.833333333333329</c:v>
                </c:pt>
                <c:pt idx="426">
                  <c:v>71</c:v>
                </c:pt>
                <c:pt idx="427">
                  <c:v>71.166666666666671</c:v>
                </c:pt>
                <c:pt idx="428">
                  <c:v>71.333333333333329</c:v>
                </c:pt>
                <c:pt idx="429">
                  <c:v>71.5</c:v>
                </c:pt>
                <c:pt idx="430">
                  <c:v>71.666666666666671</c:v>
                </c:pt>
                <c:pt idx="431">
                  <c:v>71.833333333333329</c:v>
                </c:pt>
                <c:pt idx="432">
                  <c:v>72</c:v>
                </c:pt>
                <c:pt idx="433">
                  <c:v>72.166666666666671</c:v>
                </c:pt>
                <c:pt idx="434">
                  <c:v>72.333333333333329</c:v>
                </c:pt>
                <c:pt idx="435">
                  <c:v>72.5</c:v>
                </c:pt>
                <c:pt idx="436">
                  <c:v>72.666666666666671</c:v>
                </c:pt>
                <c:pt idx="437">
                  <c:v>72.833333333333329</c:v>
                </c:pt>
                <c:pt idx="438">
                  <c:v>73</c:v>
                </c:pt>
                <c:pt idx="439">
                  <c:v>73.166666666666671</c:v>
                </c:pt>
                <c:pt idx="440">
                  <c:v>73.333333333333329</c:v>
                </c:pt>
                <c:pt idx="441">
                  <c:v>73.5</c:v>
                </c:pt>
                <c:pt idx="442">
                  <c:v>73.666666666666671</c:v>
                </c:pt>
                <c:pt idx="443">
                  <c:v>73.833333333333329</c:v>
                </c:pt>
                <c:pt idx="444">
                  <c:v>74</c:v>
                </c:pt>
                <c:pt idx="445">
                  <c:v>74.166666666666671</c:v>
                </c:pt>
                <c:pt idx="446">
                  <c:v>74.333333333333329</c:v>
                </c:pt>
                <c:pt idx="447">
                  <c:v>74.5</c:v>
                </c:pt>
                <c:pt idx="448">
                  <c:v>74.666666666666671</c:v>
                </c:pt>
                <c:pt idx="449">
                  <c:v>74.833333333333329</c:v>
                </c:pt>
                <c:pt idx="450">
                  <c:v>75</c:v>
                </c:pt>
                <c:pt idx="451">
                  <c:v>75.166666666666671</c:v>
                </c:pt>
                <c:pt idx="452">
                  <c:v>75.333333333333329</c:v>
                </c:pt>
                <c:pt idx="453">
                  <c:v>75.5</c:v>
                </c:pt>
                <c:pt idx="454">
                  <c:v>75.666666666666671</c:v>
                </c:pt>
                <c:pt idx="455">
                  <c:v>75.833333333333329</c:v>
                </c:pt>
                <c:pt idx="456">
                  <c:v>76</c:v>
                </c:pt>
                <c:pt idx="457">
                  <c:v>76.166666666666671</c:v>
                </c:pt>
                <c:pt idx="458">
                  <c:v>76.333333333333329</c:v>
                </c:pt>
                <c:pt idx="459">
                  <c:v>76.5</c:v>
                </c:pt>
                <c:pt idx="460">
                  <c:v>76.666666666666671</c:v>
                </c:pt>
                <c:pt idx="461">
                  <c:v>76.833333333333329</c:v>
                </c:pt>
                <c:pt idx="462">
                  <c:v>77</c:v>
                </c:pt>
                <c:pt idx="463">
                  <c:v>77.166666666666671</c:v>
                </c:pt>
                <c:pt idx="464">
                  <c:v>77.333333333333329</c:v>
                </c:pt>
                <c:pt idx="465">
                  <c:v>77.5</c:v>
                </c:pt>
                <c:pt idx="466">
                  <c:v>77.666666666666671</c:v>
                </c:pt>
                <c:pt idx="467">
                  <c:v>77.833333333333329</c:v>
                </c:pt>
                <c:pt idx="468">
                  <c:v>78</c:v>
                </c:pt>
                <c:pt idx="469">
                  <c:v>78.166666666666671</c:v>
                </c:pt>
                <c:pt idx="470">
                  <c:v>78.333333333333329</c:v>
                </c:pt>
                <c:pt idx="471">
                  <c:v>78.5</c:v>
                </c:pt>
                <c:pt idx="472">
                  <c:v>78.666666666666671</c:v>
                </c:pt>
                <c:pt idx="473">
                  <c:v>78.833333333333329</c:v>
                </c:pt>
                <c:pt idx="474">
                  <c:v>79</c:v>
                </c:pt>
                <c:pt idx="475">
                  <c:v>79.166666666666671</c:v>
                </c:pt>
                <c:pt idx="476">
                  <c:v>79.333333333333329</c:v>
                </c:pt>
                <c:pt idx="477">
                  <c:v>79.5</c:v>
                </c:pt>
                <c:pt idx="478">
                  <c:v>79.666666666666671</c:v>
                </c:pt>
                <c:pt idx="479">
                  <c:v>79.833333333333329</c:v>
                </c:pt>
                <c:pt idx="480">
                  <c:v>80</c:v>
                </c:pt>
                <c:pt idx="481">
                  <c:v>80.166666666666671</c:v>
                </c:pt>
                <c:pt idx="482">
                  <c:v>80.333333333333329</c:v>
                </c:pt>
                <c:pt idx="483">
                  <c:v>80.5</c:v>
                </c:pt>
                <c:pt idx="484">
                  <c:v>80.666666666666671</c:v>
                </c:pt>
                <c:pt idx="485">
                  <c:v>80.833333333333329</c:v>
                </c:pt>
                <c:pt idx="486">
                  <c:v>81</c:v>
                </c:pt>
                <c:pt idx="487">
                  <c:v>81.166666666666671</c:v>
                </c:pt>
                <c:pt idx="488">
                  <c:v>81.333333333333329</c:v>
                </c:pt>
                <c:pt idx="489">
                  <c:v>81.5</c:v>
                </c:pt>
                <c:pt idx="490">
                  <c:v>81.666666666666671</c:v>
                </c:pt>
                <c:pt idx="491">
                  <c:v>81.833333333333329</c:v>
                </c:pt>
                <c:pt idx="492">
                  <c:v>82</c:v>
                </c:pt>
                <c:pt idx="493">
                  <c:v>82.166666666666671</c:v>
                </c:pt>
                <c:pt idx="494">
                  <c:v>82.333333333333329</c:v>
                </c:pt>
                <c:pt idx="495">
                  <c:v>82.5</c:v>
                </c:pt>
                <c:pt idx="496">
                  <c:v>82.666666666666671</c:v>
                </c:pt>
                <c:pt idx="497">
                  <c:v>82.833333333333329</c:v>
                </c:pt>
                <c:pt idx="498">
                  <c:v>83</c:v>
                </c:pt>
                <c:pt idx="499">
                  <c:v>83.166666666666671</c:v>
                </c:pt>
                <c:pt idx="500">
                  <c:v>83.333333333333329</c:v>
                </c:pt>
                <c:pt idx="501">
                  <c:v>83.5</c:v>
                </c:pt>
                <c:pt idx="502">
                  <c:v>83.666666666666671</c:v>
                </c:pt>
                <c:pt idx="503">
                  <c:v>83.833333333333329</c:v>
                </c:pt>
                <c:pt idx="504">
                  <c:v>84</c:v>
                </c:pt>
                <c:pt idx="505">
                  <c:v>84.166666666666671</c:v>
                </c:pt>
                <c:pt idx="506">
                  <c:v>84.333333333333329</c:v>
                </c:pt>
                <c:pt idx="507">
                  <c:v>84.5</c:v>
                </c:pt>
                <c:pt idx="508">
                  <c:v>84.666666666666671</c:v>
                </c:pt>
                <c:pt idx="509">
                  <c:v>84.833333333333329</c:v>
                </c:pt>
                <c:pt idx="510">
                  <c:v>85</c:v>
                </c:pt>
                <c:pt idx="511">
                  <c:v>85.166666666666671</c:v>
                </c:pt>
                <c:pt idx="512">
                  <c:v>85.333333333333329</c:v>
                </c:pt>
                <c:pt idx="513">
                  <c:v>85.5</c:v>
                </c:pt>
                <c:pt idx="514">
                  <c:v>85.666666666666671</c:v>
                </c:pt>
                <c:pt idx="515">
                  <c:v>85.833333333333329</c:v>
                </c:pt>
                <c:pt idx="516">
                  <c:v>86</c:v>
                </c:pt>
                <c:pt idx="517">
                  <c:v>86.166666666666671</c:v>
                </c:pt>
                <c:pt idx="518">
                  <c:v>86.333333333333329</c:v>
                </c:pt>
                <c:pt idx="519">
                  <c:v>86.5</c:v>
                </c:pt>
                <c:pt idx="520">
                  <c:v>86.666666666666671</c:v>
                </c:pt>
                <c:pt idx="521">
                  <c:v>86.833333333333329</c:v>
                </c:pt>
                <c:pt idx="522">
                  <c:v>87</c:v>
                </c:pt>
                <c:pt idx="523">
                  <c:v>87.166666666666671</c:v>
                </c:pt>
                <c:pt idx="524">
                  <c:v>87.333333333333329</c:v>
                </c:pt>
                <c:pt idx="525">
                  <c:v>87.5</c:v>
                </c:pt>
                <c:pt idx="526">
                  <c:v>87.666666666666671</c:v>
                </c:pt>
                <c:pt idx="527">
                  <c:v>87.833333333333329</c:v>
                </c:pt>
                <c:pt idx="528">
                  <c:v>88</c:v>
                </c:pt>
                <c:pt idx="529">
                  <c:v>88.166666666666671</c:v>
                </c:pt>
                <c:pt idx="530">
                  <c:v>88.333333333333329</c:v>
                </c:pt>
                <c:pt idx="531">
                  <c:v>88.5</c:v>
                </c:pt>
                <c:pt idx="532">
                  <c:v>88.666666666666671</c:v>
                </c:pt>
                <c:pt idx="533">
                  <c:v>88.833333333333329</c:v>
                </c:pt>
                <c:pt idx="534">
                  <c:v>89</c:v>
                </c:pt>
                <c:pt idx="535">
                  <c:v>89.166666666666671</c:v>
                </c:pt>
                <c:pt idx="536">
                  <c:v>89.333333333333329</c:v>
                </c:pt>
                <c:pt idx="537">
                  <c:v>89.5</c:v>
                </c:pt>
                <c:pt idx="538">
                  <c:v>89.666666666666671</c:v>
                </c:pt>
                <c:pt idx="539">
                  <c:v>89.833333333333329</c:v>
                </c:pt>
                <c:pt idx="540">
                  <c:v>90</c:v>
                </c:pt>
                <c:pt idx="541">
                  <c:v>90.166666666666671</c:v>
                </c:pt>
                <c:pt idx="542">
                  <c:v>90.333333333333329</c:v>
                </c:pt>
                <c:pt idx="543">
                  <c:v>90.5</c:v>
                </c:pt>
                <c:pt idx="544">
                  <c:v>90.666666666666671</c:v>
                </c:pt>
                <c:pt idx="545">
                  <c:v>90.833333333333329</c:v>
                </c:pt>
                <c:pt idx="546">
                  <c:v>91</c:v>
                </c:pt>
                <c:pt idx="547">
                  <c:v>91.166666666666671</c:v>
                </c:pt>
                <c:pt idx="548">
                  <c:v>91.333333333333329</c:v>
                </c:pt>
                <c:pt idx="549">
                  <c:v>91.5</c:v>
                </c:pt>
                <c:pt idx="550">
                  <c:v>91.666666666666671</c:v>
                </c:pt>
                <c:pt idx="551">
                  <c:v>91.833333333333329</c:v>
                </c:pt>
                <c:pt idx="552">
                  <c:v>92</c:v>
                </c:pt>
                <c:pt idx="553">
                  <c:v>92.166666666666671</c:v>
                </c:pt>
                <c:pt idx="554">
                  <c:v>92.333333333333329</c:v>
                </c:pt>
                <c:pt idx="555">
                  <c:v>92.5</c:v>
                </c:pt>
                <c:pt idx="556">
                  <c:v>92.666666666666671</c:v>
                </c:pt>
                <c:pt idx="557">
                  <c:v>92.833333333333329</c:v>
                </c:pt>
                <c:pt idx="558">
                  <c:v>93</c:v>
                </c:pt>
                <c:pt idx="559">
                  <c:v>93.166666666666671</c:v>
                </c:pt>
                <c:pt idx="560">
                  <c:v>93.333333333333329</c:v>
                </c:pt>
                <c:pt idx="561">
                  <c:v>93.5</c:v>
                </c:pt>
                <c:pt idx="562">
                  <c:v>93.666666666666671</c:v>
                </c:pt>
                <c:pt idx="563">
                  <c:v>93.833333333333329</c:v>
                </c:pt>
                <c:pt idx="564">
                  <c:v>94</c:v>
                </c:pt>
                <c:pt idx="565">
                  <c:v>94.166666666666671</c:v>
                </c:pt>
                <c:pt idx="566">
                  <c:v>94.333333333333329</c:v>
                </c:pt>
                <c:pt idx="567">
                  <c:v>94.5</c:v>
                </c:pt>
                <c:pt idx="568">
                  <c:v>94.666666666666671</c:v>
                </c:pt>
                <c:pt idx="569">
                  <c:v>94.833333333333329</c:v>
                </c:pt>
                <c:pt idx="570">
                  <c:v>95</c:v>
                </c:pt>
                <c:pt idx="571">
                  <c:v>95.166666666666671</c:v>
                </c:pt>
                <c:pt idx="572">
                  <c:v>95.333333333333329</c:v>
                </c:pt>
                <c:pt idx="573">
                  <c:v>95.5</c:v>
                </c:pt>
                <c:pt idx="574">
                  <c:v>95.666666666666671</c:v>
                </c:pt>
                <c:pt idx="575">
                  <c:v>95.833333333333329</c:v>
                </c:pt>
                <c:pt idx="576">
                  <c:v>96</c:v>
                </c:pt>
                <c:pt idx="577">
                  <c:v>96.166666666666671</c:v>
                </c:pt>
                <c:pt idx="578">
                  <c:v>96.333333333333329</c:v>
                </c:pt>
                <c:pt idx="579">
                  <c:v>96.5</c:v>
                </c:pt>
                <c:pt idx="580">
                  <c:v>96.666666666666671</c:v>
                </c:pt>
                <c:pt idx="581">
                  <c:v>96.833333333333329</c:v>
                </c:pt>
                <c:pt idx="582">
                  <c:v>97</c:v>
                </c:pt>
                <c:pt idx="583">
                  <c:v>97.166666666666671</c:v>
                </c:pt>
                <c:pt idx="584">
                  <c:v>97.333333333333329</c:v>
                </c:pt>
                <c:pt idx="585">
                  <c:v>97.5</c:v>
                </c:pt>
                <c:pt idx="586">
                  <c:v>97.666666666666671</c:v>
                </c:pt>
                <c:pt idx="587">
                  <c:v>97.833333333333329</c:v>
                </c:pt>
                <c:pt idx="588">
                  <c:v>98</c:v>
                </c:pt>
                <c:pt idx="589">
                  <c:v>98.166666666666671</c:v>
                </c:pt>
                <c:pt idx="590">
                  <c:v>98.333333333333329</c:v>
                </c:pt>
                <c:pt idx="591">
                  <c:v>98.5</c:v>
                </c:pt>
                <c:pt idx="592">
                  <c:v>98.666666666666671</c:v>
                </c:pt>
                <c:pt idx="593">
                  <c:v>98.833333333333329</c:v>
                </c:pt>
                <c:pt idx="594">
                  <c:v>99</c:v>
                </c:pt>
                <c:pt idx="595">
                  <c:v>99.166666666666671</c:v>
                </c:pt>
                <c:pt idx="596">
                  <c:v>99.333333333333329</c:v>
                </c:pt>
                <c:pt idx="597">
                  <c:v>99.5</c:v>
                </c:pt>
                <c:pt idx="598">
                  <c:v>99.666666666666671</c:v>
                </c:pt>
                <c:pt idx="599">
                  <c:v>99.833333333333329</c:v>
                </c:pt>
                <c:pt idx="600">
                  <c:v>100</c:v>
                </c:pt>
                <c:pt idx="601">
                  <c:v>100.16666666666667</c:v>
                </c:pt>
                <c:pt idx="602">
                  <c:v>100.33333333333333</c:v>
                </c:pt>
                <c:pt idx="603">
                  <c:v>100.5</c:v>
                </c:pt>
                <c:pt idx="604">
                  <c:v>100.66666666666667</c:v>
                </c:pt>
                <c:pt idx="605">
                  <c:v>100.83333333333333</c:v>
                </c:pt>
                <c:pt idx="606">
                  <c:v>101</c:v>
                </c:pt>
                <c:pt idx="607">
                  <c:v>101.16666666666667</c:v>
                </c:pt>
                <c:pt idx="608">
                  <c:v>101.33333333333333</c:v>
                </c:pt>
                <c:pt idx="609">
                  <c:v>101.5</c:v>
                </c:pt>
                <c:pt idx="610">
                  <c:v>101.66666666666667</c:v>
                </c:pt>
                <c:pt idx="611">
                  <c:v>101.83333333333333</c:v>
                </c:pt>
                <c:pt idx="612">
                  <c:v>102</c:v>
                </c:pt>
                <c:pt idx="613">
                  <c:v>102.16666666666667</c:v>
                </c:pt>
                <c:pt idx="614">
                  <c:v>102.33333333333333</c:v>
                </c:pt>
                <c:pt idx="615">
                  <c:v>102.5</c:v>
                </c:pt>
                <c:pt idx="616">
                  <c:v>102.66666666666667</c:v>
                </c:pt>
                <c:pt idx="617">
                  <c:v>102.83333333333333</c:v>
                </c:pt>
                <c:pt idx="618">
                  <c:v>103</c:v>
                </c:pt>
                <c:pt idx="619">
                  <c:v>103.16666666666667</c:v>
                </c:pt>
                <c:pt idx="620">
                  <c:v>103.33333333333333</c:v>
                </c:pt>
                <c:pt idx="621">
                  <c:v>103.5</c:v>
                </c:pt>
                <c:pt idx="622">
                  <c:v>103.66666666666667</c:v>
                </c:pt>
                <c:pt idx="623">
                  <c:v>103.83333333333333</c:v>
                </c:pt>
                <c:pt idx="624">
                  <c:v>104</c:v>
                </c:pt>
                <c:pt idx="625">
                  <c:v>104.16666666666667</c:v>
                </c:pt>
                <c:pt idx="626">
                  <c:v>104.33333333333333</c:v>
                </c:pt>
                <c:pt idx="627">
                  <c:v>104.5</c:v>
                </c:pt>
                <c:pt idx="628">
                  <c:v>104.66666666666667</c:v>
                </c:pt>
                <c:pt idx="629">
                  <c:v>104.83333333333333</c:v>
                </c:pt>
                <c:pt idx="630">
                  <c:v>105</c:v>
                </c:pt>
                <c:pt idx="631">
                  <c:v>105.16666666666667</c:v>
                </c:pt>
                <c:pt idx="632">
                  <c:v>105.33333333333333</c:v>
                </c:pt>
                <c:pt idx="633">
                  <c:v>105.5</c:v>
                </c:pt>
                <c:pt idx="634">
                  <c:v>105.66666666666667</c:v>
                </c:pt>
                <c:pt idx="635">
                  <c:v>105.83333333333333</c:v>
                </c:pt>
                <c:pt idx="636">
                  <c:v>106</c:v>
                </c:pt>
                <c:pt idx="637">
                  <c:v>106.16666666666667</c:v>
                </c:pt>
                <c:pt idx="638">
                  <c:v>106.33333333333333</c:v>
                </c:pt>
                <c:pt idx="639">
                  <c:v>106.5</c:v>
                </c:pt>
                <c:pt idx="640">
                  <c:v>106.66666666666667</c:v>
                </c:pt>
                <c:pt idx="641">
                  <c:v>106.83333333333333</c:v>
                </c:pt>
                <c:pt idx="642">
                  <c:v>107</c:v>
                </c:pt>
                <c:pt idx="643">
                  <c:v>107.16666666666667</c:v>
                </c:pt>
                <c:pt idx="644">
                  <c:v>107.33333333333333</c:v>
                </c:pt>
                <c:pt idx="645">
                  <c:v>107.5</c:v>
                </c:pt>
                <c:pt idx="646">
                  <c:v>107.66666666666667</c:v>
                </c:pt>
                <c:pt idx="647">
                  <c:v>107.83333333333333</c:v>
                </c:pt>
                <c:pt idx="648">
                  <c:v>108</c:v>
                </c:pt>
                <c:pt idx="649">
                  <c:v>108.16666666666667</c:v>
                </c:pt>
                <c:pt idx="650">
                  <c:v>108.33333333333333</c:v>
                </c:pt>
                <c:pt idx="651">
                  <c:v>108.5</c:v>
                </c:pt>
                <c:pt idx="652">
                  <c:v>108.66666666666667</c:v>
                </c:pt>
                <c:pt idx="653">
                  <c:v>108.83333333333333</c:v>
                </c:pt>
                <c:pt idx="654">
                  <c:v>109</c:v>
                </c:pt>
                <c:pt idx="655">
                  <c:v>109.16666666666667</c:v>
                </c:pt>
                <c:pt idx="656">
                  <c:v>109.33333333333333</c:v>
                </c:pt>
                <c:pt idx="657">
                  <c:v>109.5</c:v>
                </c:pt>
                <c:pt idx="658">
                  <c:v>109.66666666666667</c:v>
                </c:pt>
                <c:pt idx="659">
                  <c:v>109.83333333333333</c:v>
                </c:pt>
                <c:pt idx="660">
                  <c:v>110</c:v>
                </c:pt>
                <c:pt idx="661">
                  <c:v>110.16666666666667</c:v>
                </c:pt>
                <c:pt idx="662">
                  <c:v>110.33333333333333</c:v>
                </c:pt>
                <c:pt idx="663">
                  <c:v>110.5</c:v>
                </c:pt>
                <c:pt idx="664">
                  <c:v>110.66666666666667</c:v>
                </c:pt>
                <c:pt idx="665">
                  <c:v>110.83333333333333</c:v>
                </c:pt>
                <c:pt idx="666">
                  <c:v>111</c:v>
                </c:pt>
                <c:pt idx="667">
                  <c:v>111.16666666666667</c:v>
                </c:pt>
                <c:pt idx="668">
                  <c:v>111.33333333333333</c:v>
                </c:pt>
                <c:pt idx="669">
                  <c:v>111.5</c:v>
                </c:pt>
                <c:pt idx="670">
                  <c:v>111.66666666666667</c:v>
                </c:pt>
                <c:pt idx="671">
                  <c:v>111.83333333333333</c:v>
                </c:pt>
                <c:pt idx="672">
                  <c:v>112</c:v>
                </c:pt>
                <c:pt idx="673">
                  <c:v>112.16666666666667</c:v>
                </c:pt>
                <c:pt idx="674">
                  <c:v>112.33333333333333</c:v>
                </c:pt>
                <c:pt idx="675">
                  <c:v>112.5</c:v>
                </c:pt>
                <c:pt idx="676">
                  <c:v>112.66666666666667</c:v>
                </c:pt>
                <c:pt idx="677">
                  <c:v>112.83333333333333</c:v>
                </c:pt>
                <c:pt idx="678">
                  <c:v>113</c:v>
                </c:pt>
                <c:pt idx="679">
                  <c:v>113.16666666666667</c:v>
                </c:pt>
                <c:pt idx="680">
                  <c:v>113.33333333333333</c:v>
                </c:pt>
                <c:pt idx="681">
                  <c:v>113.5</c:v>
                </c:pt>
                <c:pt idx="682">
                  <c:v>113.66666666666667</c:v>
                </c:pt>
                <c:pt idx="683">
                  <c:v>113.83333333333333</c:v>
                </c:pt>
                <c:pt idx="684">
                  <c:v>114</c:v>
                </c:pt>
                <c:pt idx="685">
                  <c:v>114.16666666666667</c:v>
                </c:pt>
                <c:pt idx="686">
                  <c:v>114.33333333333333</c:v>
                </c:pt>
                <c:pt idx="687">
                  <c:v>114.5</c:v>
                </c:pt>
                <c:pt idx="688">
                  <c:v>114.66666666666667</c:v>
                </c:pt>
                <c:pt idx="689">
                  <c:v>114.83333333333333</c:v>
                </c:pt>
                <c:pt idx="690">
                  <c:v>115</c:v>
                </c:pt>
                <c:pt idx="691">
                  <c:v>115.16666666666667</c:v>
                </c:pt>
                <c:pt idx="692">
                  <c:v>115.33333333333333</c:v>
                </c:pt>
                <c:pt idx="693">
                  <c:v>115.5</c:v>
                </c:pt>
                <c:pt idx="694">
                  <c:v>115.66666666666667</c:v>
                </c:pt>
                <c:pt idx="695">
                  <c:v>115.83333333333333</c:v>
                </c:pt>
                <c:pt idx="696">
                  <c:v>116</c:v>
                </c:pt>
                <c:pt idx="697">
                  <c:v>116.16666666666667</c:v>
                </c:pt>
                <c:pt idx="698">
                  <c:v>116.33333333333333</c:v>
                </c:pt>
                <c:pt idx="699">
                  <c:v>116.5</c:v>
                </c:pt>
                <c:pt idx="700">
                  <c:v>116.66666666666667</c:v>
                </c:pt>
                <c:pt idx="701">
                  <c:v>116.83333333333333</c:v>
                </c:pt>
                <c:pt idx="702">
                  <c:v>117</c:v>
                </c:pt>
                <c:pt idx="703">
                  <c:v>117.16666666666667</c:v>
                </c:pt>
                <c:pt idx="704">
                  <c:v>117.33333333333333</c:v>
                </c:pt>
                <c:pt idx="705">
                  <c:v>117.5</c:v>
                </c:pt>
                <c:pt idx="706">
                  <c:v>117.66666666666667</c:v>
                </c:pt>
                <c:pt idx="707">
                  <c:v>117.83333333333333</c:v>
                </c:pt>
                <c:pt idx="708">
                  <c:v>118</c:v>
                </c:pt>
                <c:pt idx="709">
                  <c:v>118.16666666666667</c:v>
                </c:pt>
                <c:pt idx="710">
                  <c:v>118.33333333333333</c:v>
                </c:pt>
                <c:pt idx="711">
                  <c:v>118.5</c:v>
                </c:pt>
                <c:pt idx="712">
                  <c:v>118.66666666666667</c:v>
                </c:pt>
                <c:pt idx="713">
                  <c:v>118.83333333333333</c:v>
                </c:pt>
                <c:pt idx="714">
                  <c:v>119</c:v>
                </c:pt>
                <c:pt idx="715">
                  <c:v>119.16666666666667</c:v>
                </c:pt>
                <c:pt idx="716">
                  <c:v>119.33333333333333</c:v>
                </c:pt>
                <c:pt idx="717">
                  <c:v>119.5</c:v>
                </c:pt>
                <c:pt idx="718">
                  <c:v>119.66666666666667</c:v>
                </c:pt>
                <c:pt idx="719">
                  <c:v>119.83333333333333</c:v>
                </c:pt>
                <c:pt idx="720">
                  <c:v>120</c:v>
                </c:pt>
              </c:numCache>
            </c:numRef>
          </c:xVal>
          <c:yVal>
            <c:numRef>
              <c:f>'Raum1_Übersicht+Stoßlüftung'!$E$82:$E$802</c:f>
              <c:numCache>
                <c:formatCode>0.00%</c:formatCode>
                <c:ptCount val="721"/>
                <c:pt idx="0">
                  <c:v>0</c:v>
                </c:pt>
                <c:pt idx="1">
                  <c:v>1.1111111111111111E-3</c:v>
                </c:pt>
                <c:pt idx="2">
                  <c:v>2.2222222222222222E-3</c:v>
                </c:pt>
                <c:pt idx="3">
                  <c:v>3.3333333333333331E-3</c:v>
                </c:pt>
                <c:pt idx="4">
                  <c:v>4.4444444444444444E-3</c:v>
                </c:pt>
                <c:pt idx="5">
                  <c:v>5.5555555555555558E-3</c:v>
                </c:pt>
                <c:pt idx="6">
                  <c:v>6.6666666666666671E-3</c:v>
                </c:pt>
                <c:pt idx="7">
                  <c:v>7.7777777777777784E-3</c:v>
                </c:pt>
                <c:pt idx="8">
                  <c:v>8.8888888888888889E-3</c:v>
                </c:pt>
                <c:pt idx="9">
                  <c:v>0.01</c:v>
                </c:pt>
                <c:pt idx="10">
                  <c:v>1.1111111111111112E-2</c:v>
                </c:pt>
                <c:pt idx="11">
                  <c:v>1.2222222222222223E-2</c:v>
                </c:pt>
                <c:pt idx="12">
                  <c:v>1.3333333333333334E-2</c:v>
                </c:pt>
                <c:pt idx="13">
                  <c:v>1.4444444444444446E-2</c:v>
                </c:pt>
                <c:pt idx="14">
                  <c:v>1.5555555555555557E-2</c:v>
                </c:pt>
                <c:pt idx="15">
                  <c:v>1.6666666666666666E-2</c:v>
                </c:pt>
                <c:pt idx="16">
                  <c:v>1.7777777777777778E-2</c:v>
                </c:pt>
                <c:pt idx="17">
                  <c:v>1.8888888888888889E-2</c:v>
                </c:pt>
                <c:pt idx="18">
                  <c:v>0.02</c:v>
                </c:pt>
                <c:pt idx="19">
                  <c:v>2.1111111111111112E-2</c:v>
                </c:pt>
                <c:pt idx="20">
                  <c:v>2.2222222222222223E-2</c:v>
                </c:pt>
                <c:pt idx="21">
                  <c:v>2.3333333333333334E-2</c:v>
                </c:pt>
                <c:pt idx="22">
                  <c:v>2.4444444444444446E-2</c:v>
                </c:pt>
                <c:pt idx="23">
                  <c:v>2.5555555555555557E-2</c:v>
                </c:pt>
                <c:pt idx="24">
                  <c:v>2.6666666666666668E-2</c:v>
                </c:pt>
                <c:pt idx="25">
                  <c:v>2.777777777777778E-2</c:v>
                </c:pt>
                <c:pt idx="26">
                  <c:v>2.8888888888888891E-2</c:v>
                </c:pt>
                <c:pt idx="27">
                  <c:v>3.0000000000000002E-2</c:v>
                </c:pt>
                <c:pt idx="28">
                  <c:v>3.1111111111111114E-2</c:v>
                </c:pt>
                <c:pt idx="29">
                  <c:v>3.2222222222222222E-2</c:v>
                </c:pt>
                <c:pt idx="30">
                  <c:v>3.3333333333333333E-2</c:v>
                </c:pt>
                <c:pt idx="31">
                  <c:v>3.4444444444444444E-2</c:v>
                </c:pt>
                <c:pt idx="32">
                  <c:v>3.5555555555555556E-2</c:v>
                </c:pt>
                <c:pt idx="33">
                  <c:v>3.6666666666666667E-2</c:v>
                </c:pt>
                <c:pt idx="34">
                  <c:v>3.7777777777777778E-2</c:v>
                </c:pt>
                <c:pt idx="35">
                  <c:v>3.888888888888889E-2</c:v>
                </c:pt>
                <c:pt idx="36">
                  <c:v>0.04</c:v>
                </c:pt>
                <c:pt idx="37">
                  <c:v>4.1111111111111112E-2</c:v>
                </c:pt>
                <c:pt idx="38">
                  <c:v>4.2222222222222223E-2</c:v>
                </c:pt>
                <c:pt idx="39">
                  <c:v>4.3333333333333335E-2</c:v>
                </c:pt>
                <c:pt idx="40">
                  <c:v>4.4444444444444446E-2</c:v>
                </c:pt>
                <c:pt idx="41">
                  <c:v>4.5555555555555557E-2</c:v>
                </c:pt>
                <c:pt idx="42">
                  <c:v>4.6666666666666669E-2</c:v>
                </c:pt>
                <c:pt idx="43">
                  <c:v>4.777777777777778E-2</c:v>
                </c:pt>
                <c:pt idx="44">
                  <c:v>4.8888888888888891E-2</c:v>
                </c:pt>
                <c:pt idx="45">
                  <c:v>0.05</c:v>
                </c:pt>
                <c:pt idx="46">
                  <c:v>5.1111111111111114E-2</c:v>
                </c:pt>
                <c:pt idx="47">
                  <c:v>5.2222222222222225E-2</c:v>
                </c:pt>
                <c:pt idx="48">
                  <c:v>5.3333333333333337E-2</c:v>
                </c:pt>
                <c:pt idx="49">
                  <c:v>5.4444444444444448E-2</c:v>
                </c:pt>
                <c:pt idx="50">
                  <c:v>5.5555555555555559E-2</c:v>
                </c:pt>
                <c:pt idx="51">
                  <c:v>5.6666666666666671E-2</c:v>
                </c:pt>
                <c:pt idx="52">
                  <c:v>5.7777777777777782E-2</c:v>
                </c:pt>
                <c:pt idx="53">
                  <c:v>5.8888888888888893E-2</c:v>
                </c:pt>
                <c:pt idx="54">
                  <c:v>6.0000000000000005E-2</c:v>
                </c:pt>
                <c:pt idx="55">
                  <c:v>6.1111111111111116E-2</c:v>
                </c:pt>
                <c:pt idx="56">
                  <c:v>6.2222222222222227E-2</c:v>
                </c:pt>
                <c:pt idx="57">
                  <c:v>6.3333333333333339E-2</c:v>
                </c:pt>
                <c:pt idx="58">
                  <c:v>6.4444444444444443E-2</c:v>
                </c:pt>
                <c:pt idx="59">
                  <c:v>6.5555555555555547E-2</c:v>
                </c:pt>
                <c:pt idx="60">
                  <c:v>6.6666666666666652E-2</c:v>
                </c:pt>
                <c:pt idx="61">
                  <c:v>6.7777777777777756E-2</c:v>
                </c:pt>
                <c:pt idx="62">
                  <c:v>6.8888888888888861E-2</c:v>
                </c:pt>
                <c:pt idx="63">
                  <c:v>6.9999999999999965E-2</c:v>
                </c:pt>
                <c:pt idx="64">
                  <c:v>7.1111111111111069E-2</c:v>
                </c:pt>
                <c:pt idx="65">
                  <c:v>7.2222222222222174E-2</c:v>
                </c:pt>
                <c:pt idx="66">
                  <c:v>7.3333333333333278E-2</c:v>
                </c:pt>
                <c:pt idx="67">
                  <c:v>7.4444444444444383E-2</c:v>
                </c:pt>
                <c:pt idx="68">
                  <c:v>7.5555555555555487E-2</c:v>
                </c:pt>
                <c:pt idx="69">
                  <c:v>7.6666666666666591E-2</c:v>
                </c:pt>
                <c:pt idx="70">
                  <c:v>7.7777777777777696E-2</c:v>
                </c:pt>
                <c:pt idx="71">
                  <c:v>7.88888888888888E-2</c:v>
                </c:pt>
                <c:pt idx="72">
                  <c:v>7.9999999999999905E-2</c:v>
                </c:pt>
                <c:pt idx="73">
                  <c:v>8.1111111111111009E-2</c:v>
                </c:pt>
                <c:pt idx="74">
                  <c:v>8.2222222222222113E-2</c:v>
                </c:pt>
                <c:pt idx="75">
                  <c:v>8.3333333333333218E-2</c:v>
                </c:pt>
                <c:pt idx="76">
                  <c:v>8.4444444444444322E-2</c:v>
                </c:pt>
                <c:pt idx="77">
                  <c:v>8.5555555555555426E-2</c:v>
                </c:pt>
                <c:pt idx="78">
                  <c:v>8.6666666666666531E-2</c:v>
                </c:pt>
                <c:pt idx="79">
                  <c:v>8.7777777777777635E-2</c:v>
                </c:pt>
                <c:pt idx="80">
                  <c:v>8.888888888888874E-2</c:v>
                </c:pt>
                <c:pt idx="81">
                  <c:v>8.9999999999999844E-2</c:v>
                </c:pt>
                <c:pt idx="82">
                  <c:v>9.1111111111110948E-2</c:v>
                </c:pt>
                <c:pt idx="83">
                  <c:v>9.2222222222222053E-2</c:v>
                </c:pt>
                <c:pt idx="84">
                  <c:v>9.3333333333333157E-2</c:v>
                </c:pt>
                <c:pt idx="85">
                  <c:v>9.4444444444444262E-2</c:v>
                </c:pt>
                <c:pt idx="86">
                  <c:v>9.5555555555555366E-2</c:v>
                </c:pt>
                <c:pt idx="87">
                  <c:v>9.666666666666647E-2</c:v>
                </c:pt>
                <c:pt idx="88">
                  <c:v>9.7777777777777575E-2</c:v>
                </c:pt>
                <c:pt idx="89">
                  <c:v>9.8888888888888679E-2</c:v>
                </c:pt>
                <c:pt idx="90">
                  <c:v>9.9999999999999784E-2</c:v>
                </c:pt>
                <c:pt idx="91">
                  <c:v>0.10111111111111089</c:v>
                </c:pt>
                <c:pt idx="92">
                  <c:v>0.10222222222222199</c:v>
                </c:pt>
                <c:pt idx="93">
                  <c:v>0.1033333333333331</c:v>
                </c:pt>
                <c:pt idx="94">
                  <c:v>0.1044444444444442</c:v>
                </c:pt>
                <c:pt idx="95">
                  <c:v>0.10555555555555531</c:v>
                </c:pt>
                <c:pt idx="96">
                  <c:v>0.10666666666666641</c:v>
                </c:pt>
                <c:pt idx="97">
                  <c:v>0.10777777777777751</c:v>
                </c:pt>
                <c:pt idx="98">
                  <c:v>0.10888888888888862</c:v>
                </c:pt>
                <c:pt idx="99">
                  <c:v>0.10999999999999972</c:v>
                </c:pt>
                <c:pt idx="100">
                  <c:v>0.11111111111111083</c:v>
                </c:pt>
                <c:pt idx="101">
                  <c:v>0.11222222222222193</c:v>
                </c:pt>
                <c:pt idx="102">
                  <c:v>0.11333333333333304</c:v>
                </c:pt>
                <c:pt idx="103">
                  <c:v>0.11444444444444414</c:v>
                </c:pt>
                <c:pt idx="104">
                  <c:v>0.11555555555555524</c:v>
                </c:pt>
                <c:pt idx="105">
                  <c:v>0.11666666666666635</c:v>
                </c:pt>
                <c:pt idx="106">
                  <c:v>0.11777777777777745</c:v>
                </c:pt>
                <c:pt idx="107">
                  <c:v>0.11888888888888856</c:v>
                </c:pt>
                <c:pt idx="108">
                  <c:v>0.11999999999999966</c:v>
                </c:pt>
                <c:pt idx="109">
                  <c:v>0.12111111111111077</c:v>
                </c:pt>
                <c:pt idx="110">
                  <c:v>0.12222222222222187</c:v>
                </c:pt>
                <c:pt idx="111">
                  <c:v>0.12333333333333298</c:v>
                </c:pt>
                <c:pt idx="112">
                  <c:v>0.12444444444444408</c:v>
                </c:pt>
                <c:pt idx="113">
                  <c:v>0.1255555555555552</c:v>
                </c:pt>
                <c:pt idx="114">
                  <c:v>0.12666666666666632</c:v>
                </c:pt>
                <c:pt idx="115">
                  <c:v>0.12777777777777743</c:v>
                </c:pt>
                <c:pt idx="116">
                  <c:v>0.12888888888888855</c:v>
                </c:pt>
                <c:pt idx="117">
                  <c:v>0.12999999999999967</c:v>
                </c:pt>
                <c:pt idx="118">
                  <c:v>0.13111111111111079</c:v>
                </c:pt>
                <c:pt idx="119">
                  <c:v>0.13222222222222191</c:v>
                </c:pt>
                <c:pt idx="120">
                  <c:v>0.12465286130591868</c:v>
                </c:pt>
                <c:pt idx="121">
                  <c:v>0.11758043369322416</c:v>
                </c:pt>
                <c:pt idx="122">
                  <c:v>0.11097231540029533</c:v>
                </c:pt>
                <c:pt idx="123">
                  <c:v>0.10479802422834172</c:v>
                </c:pt>
                <c:pt idx="124">
                  <c:v>9.9029079154090052E-2</c:v>
                </c:pt>
                <c:pt idx="125">
                  <c:v>9.3638868951353149E-2</c:v>
                </c:pt>
                <c:pt idx="126">
                  <c:v>8.8602529437675631E-2</c:v>
                </c:pt>
                <c:pt idx="127">
                  <c:v>8.3896828779814386E-2</c:v>
                </c:pt>
                <c:pt idx="128">
                  <c:v>7.9500060328986363E-2</c:v>
                </c:pt>
                <c:pt idx="129">
                  <c:v>7.5391942491549832E-2</c:v>
                </c:pt>
                <c:pt idx="130">
                  <c:v>7.1553525173238278E-2</c:v>
                </c:pt>
                <c:pt idx="131">
                  <c:v>6.7967102365389165E-2</c:v>
                </c:pt>
                <c:pt idx="132">
                  <c:v>6.4616130469941843E-2</c:v>
                </c:pt>
                <c:pt idx="133">
                  <c:v>6.1485151986450617E-2</c:v>
                </c:pt>
                <c:pt idx="134">
                  <c:v>5.8559724209093375E-2</c:v>
                </c:pt>
                <c:pt idx="135">
                  <c:v>5.5826352604766497E-2</c:v>
                </c:pt>
                <c:pt idx="136">
                  <c:v>5.3272428564949695E-2</c:v>
                </c:pt>
                <c:pt idx="137">
                  <c:v>5.0886171244200071E-2</c:v>
                </c:pt>
                <c:pt idx="138">
                  <c:v>4.8656573216985584E-2</c:v>
                </c:pt>
                <c:pt idx="139">
                  <c:v>4.9767684328096695E-2</c:v>
                </c:pt>
                <c:pt idx="140">
                  <c:v>5.0878795439207807E-2</c:v>
                </c:pt>
                <c:pt idx="141">
                  <c:v>5.1989906550318918E-2</c:v>
                </c:pt>
                <c:pt idx="142">
                  <c:v>5.3101017661430029E-2</c:v>
                </c:pt>
                <c:pt idx="143">
                  <c:v>5.421212877254114E-2</c:v>
                </c:pt>
                <c:pt idx="144">
                  <c:v>5.5323239883652252E-2</c:v>
                </c:pt>
                <c:pt idx="145">
                  <c:v>5.6434350994763363E-2</c:v>
                </c:pt>
                <c:pt idx="146">
                  <c:v>5.7545462105874474E-2</c:v>
                </c:pt>
                <c:pt idx="147">
                  <c:v>5.8656573216985586E-2</c:v>
                </c:pt>
                <c:pt idx="148">
                  <c:v>5.9767684328096697E-2</c:v>
                </c:pt>
                <c:pt idx="149">
                  <c:v>6.0878795439207808E-2</c:v>
                </c:pt>
                <c:pt idx="150">
                  <c:v>6.198990655031892E-2</c:v>
                </c:pt>
                <c:pt idx="151">
                  <c:v>6.3101017661430031E-2</c:v>
                </c:pt>
                <c:pt idx="152">
                  <c:v>6.4212128772541135E-2</c:v>
                </c:pt>
                <c:pt idx="153">
                  <c:v>6.532323988365224E-2</c:v>
                </c:pt>
                <c:pt idx="154">
                  <c:v>6.6434350994763344E-2</c:v>
                </c:pt>
                <c:pt idx="155">
                  <c:v>6.7545462105874449E-2</c:v>
                </c:pt>
                <c:pt idx="156">
                  <c:v>6.8656573216985553E-2</c:v>
                </c:pt>
                <c:pt idx="157">
                  <c:v>6.9767684328096657E-2</c:v>
                </c:pt>
                <c:pt idx="158">
                  <c:v>7.0878795439207762E-2</c:v>
                </c:pt>
                <c:pt idx="159">
                  <c:v>7.1989906550318866E-2</c:v>
                </c:pt>
                <c:pt idx="160">
                  <c:v>7.3101017661429971E-2</c:v>
                </c:pt>
                <c:pt idx="161">
                  <c:v>7.4212128772541075E-2</c:v>
                </c:pt>
                <c:pt idx="162">
                  <c:v>7.5323239883652179E-2</c:v>
                </c:pt>
                <c:pt idx="163">
                  <c:v>7.6434350994763284E-2</c:v>
                </c:pt>
                <c:pt idx="164">
                  <c:v>7.7545462105874388E-2</c:v>
                </c:pt>
                <c:pt idx="165">
                  <c:v>7.8656573216985493E-2</c:v>
                </c:pt>
                <c:pt idx="166">
                  <c:v>7.9767684328096597E-2</c:v>
                </c:pt>
                <c:pt idx="167">
                  <c:v>8.0878795439207701E-2</c:v>
                </c:pt>
                <c:pt idx="168">
                  <c:v>8.1989906550318806E-2</c:v>
                </c:pt>
                <c:pt idx="169">
                  <c:v>8.310101766142991E-2</c:v>
                </c:pt>
                <c:pt idx="170">
                  <c:v>8.4212128772541014E-2</c:v>
                </c:pt>
                <c:pt idx="171">
                  <c:v>8.5323239883652119E-2</c:v>
                </c:pt>
                <c:pt idx="172">
                  <c:v>8.6434350994763223E-2</c:v>
                </c:pt>
                <c:pt idx="173">
                  <c:v>8.7545462105874328E-2</c:v>
                </c:pt>
                <c:pt idx="174">
                  <c:v>8.8656573216985432E-2</c:v>
                </c:pt>
                <c:pt idx="175">
                  <c:v>8.9767684328096536E-2</c:v>
                </c:pt>
                <c:pt idx="176">
                  <c:v>9.0878795439207641E-2</c:v>
                </c:pt>
                <c:pt idx="177">
                  <c:v>9.1989906550318745E-2</c:v>
                </c:pt>
                <c:pt idx="178">
                  <c:v>9.310101766142985E-2</c:v>
                </c:pt>
                <c:pt idx="179">
                  <c:v>9.4212128772540954E-2</c:v>
                </c:pt>
                <c:pt idx="180">
                  <c:v>9.5323239883652058E-2</c:v>
                </c:pt>
                <c:pt idx="181">
                  <c:v>9.6434350994763163E-2</c:v>
                </c:pt>
                <c:pt idx="182">
                  <c:v>9.7545462105874267E-2</c:v>
                </c:pt>
                <c:pt idx="183">
                  <c:v>9.8656573216985372E-2</c:v>
                </c:pt>
                <c:pt idx="184">
                  <c:v>9.9767684328096476E-2</c:v>
                </c:pt>
                <c:pt idx="185">
                  <c:v>0.10087879543920758</c:v>
                </c:pt>
                <c:pt idx="186">
                  <c:v>0.10198990655031868</c:v>
                </c:pt>
                <c:pt idx="187">
                  <c:v>0.10310101766142979</c:v>
                </c:pt>
                <c:pt idx="188">
                  <c:v>0.10421212877254089</c:v>
                </c:pt>
                <c:pt idx="189">
                  <c:v>0.105323239883652</c:v>
                </c:pt>
                <c:pt idx="190">
                  <c:v>0.1064343509947631</c:v>
                </c:pt>
                <c:pt idx="191">
                  <c:v>0.10754546210587421</c:v>
                </c:pt>
                <c:pt idx="192">
                  <c:v>0.10865657321698531</c:v>
                </c:pt>
                <c:pt idx="193">
                  <c:v>0.10976768432809642</c:v>
                </c:pt>
                <c:pt idx="194">
                  <c:v>0.11087879543920752</c:v>
                </c:pt>
                <c:pt idx="195">
                  <c:v>0.11198990655031862</c:v>
                </c:pt>
                <c:pt idx="196">
                  <c:v>0.11310101766142973</c:v>
                </c:pt>
                <c:pt idx="197">
                  <c:v>0.11421212877254083</c:v>
                </c:pt>
                <c:pt idx="198">
                  <c:v>0.11532323988365194</c:v>
                </c:pt>
                <c:pt idx="199">
                  <c:v>0.11643435099476304</c:v>
                </c:pt>
                <c:pt idx="200">
                  <c:v>0.11754546210587415</c:v>
                </c:pt>
                <c:pt idx="201">
                  <c:v>0.11865657321698525</c:v>
                </c:pt>
                <c:pt idx="202">
                  <c:v>0.11976768432809635</c:v>
                </c:pt>
                <c:pt idx="203">
                  <c:v>0.12087879543920746</c:v>
                </c:pt>
                <c:pt idx="204">
                  <c:v>0.12198990655031856</c:v>
                </c:pt>
                <c:pt idx="205">
                  <c:v>0.12310101766142967</c:v>
                </c:pt>
                <c:pt idx="206">
                  <c:v>0.12421212877254077</c:v>
                </c:pt>
                <c:pt idx="207">
                  <c:v>0.12532323988365188</c:v>
                </c:pt>
                <c:pt idx="208">
                  <c:v>0.126434350994763</c:v>
                </c:pt>
                <c:pt idx="209">
                  <c:v>0.12754546210587411</c:v>
                </c:pt>
                <c:pt idx="210">
                  <c:v>0.12865657321698523</c:v>
                </c:pt>
                <c:pt idx="211">
                  <c:v>0.12976768432809635</c:v>
                </c:pt>
                <c:pt idx="212">
                  <c:v>0.13087879543920747</c:v>
                </c:pt>
                <c:pt idx="213">
                  <c:v>0.13198990655031859</c:v>
                </c:pt>
                <c:pt idx="214">
                  <c:v>0.1331010176614297</c:v>
                </c:pt>
                <c:pt idx="215">
                  <c:v>0.13421212877254082</c:v>
                </c:pt>
                <c:pt idx="216">
                  <c:v>0.13532323988365194</c:v>
                </c:pt>
                <c:pt idx="217">
                  <c:v>0.13643435099476306</c:v>
                </c:pt>
                <c:pt idx="218">
                  <c:v>0.13754546210587418</c:v>
                </c:pt>
                <c:pt idx="219">
                  <c:v>0.1386565732169853</c:v>
                </c:pt>
                <c:pt idx="220">
                  <c:v>0.13976768432809641</c:v>
                </c:pt>
                <c:pt idx="221">
                  <c:v>0.14087879543920753</c:v>
                </c:pt>
                <c:pt idx="222">
                  <c:v>0.14198990655031865</c:v>
                </c:pt>
                <c:pt idx="223">
                  <c:v>0.14310101766142977</c:v>
                </c:pt>
                <c:pt idx="224">
                  <c:v>0.14421212877254089</c:v>
                </c:pt>
                <c:pt idx="225">
                  <c:v>0.14532323988365201</c:v>
                </c:pt>
                <c:pt idx="226">
                  <c:v>0.14643435099476312</c:v>
                </c:pt>
                <c:pt idx="227">
                  <c:v>0.14754546210587424</c:v>
                </c:pt>
                <c:pt idx="228">
                  <c:v>0.14865657321698536</c:v>
                </c:pt>
                <c:pt idx="229">
                  <c:v>0.14976768432809648</c:v>
                </c:pt>
                <c:pt idx="230">
                  <c:v>0.1508787954392076</c:v>
                </c:pt>
                <c:pt idx="231">
                  <c:v>0.15198990655031872</c:v>
                </c:pt>
                <c:pt idx="232">
                  <c:v>0.15310101766142983</c:v>
                </c:pt>
                <c:pt idx="233">
                  <c:v>0.15421212877254095</c:v>
                </c:pt>
                <c:pt idx="234">
                  <c:v>0.15532323988365207</c:v>
                </c:pt>
                <c:pt idx="235">
                  <c:v>0.15643435099476319</c:v>
                </c:pt>
                <c:pt idx="236">
                  <c:v>0.15754546210587431</c:v>
                </c:pt>
                <c:pt idx="237">
                  <c:v>0.15865657321698542</c:v>
                </c:pt>
                <c:pt idx="238">
                  <c:v>0.15976768432809654</c:v>
                </c:pt>
                <c:pt idx="239">
                  <c:v>0.16087879543920766</c:v>
                </c:pt>
                <c:pt idx="240">
                  <c:v>0.16198990655031878</c:v>
                </c:pt>
                <c:pt idx="241">
                  <c:v>0.1631010176614299</c:v>
                </c:pt>
                <c:pt idx="242">
                  <c:v>0.16421212877254102</c:v>
                </c:pt>
                <c:pt idx="243">
                  <c:v>0.16532323988365213</c:v>
                </c:pt>
                <c:pt idx="244">
                  <c:v>0.16643435099476325</c:v>
                </c:pt>
                <c:pt idx="245">
                  <c:v>0.16754546210587437</c:v>
                </c:pt>
                <c:pt idx="246">
                  <c:v>0.16865657321698549</c:v>
                </c:pt>
                <c:pt idx="247">
                  <c:v>0.16976768432809661</c:v>
                </c:pt>
                <c:pt idx="248">
                  <c:v>0.17087879543920773</c:v>
                </c:pt>
                <c:pt idx="249">
                  <c:v>0.17198990655031884</c:v>
                </c:pt>
                <c:pt idx="250">
                  <c:v>0.17310101766142996</c:v>
                </c:pt>
                <c:pt idx="251">
                  <c:v>0.17421212877254108</c:v>
                </c:pt>
                <c:pt idx="252">
                  <c:v>0.1753232398836522</c:v>
                </c:pt>
                <c:pt idx="253">
                  <c:v>0.17643435099476332</c:v>
                </c:pt>
                <c:pt idx="254">
                  <c:v>0.17754546210587444</c:v>
                </c:pt>
                <c:pt idx="255">
                  <c:v>0.17865657321698555</c:v>
                </c:pt>
                <c:pt idx="256">
                  <c:v>0.17976768432809667</c:v>
                </c:pt>
                <c:pt idx="257">
                  <c:v>0.18087879543920779</c:v>
                </c:pt>
                <c:pt idx="258">
                  <c:v>0.17011509989698947</c:v>
                </c:pt>
                <c:pt idx="259">
                  <c:v>0.16005804773510099</c:v>
                </c:pt>
                <c:pt idx="260">
                  <c:v>0.15066124737130129</c:v>
                </c:pt>
                <c:pt idx="261">
                  <c:v>0.14188135285989356</c:v>
                </c:pt>
                <c:pt idx="262">
                  <c:v>0.13367786394377099</c:v>
                </c:pt>
                <c:pt idx="263">
                  <c:v>0.12601293923317147</c:v>
                </c:pt>
                <c:pt idx="264">
                  <c:v>0.11885122164936468</c:v>
                </c:pt>
                <c:pt idx="265">
                  <c:v>0.11215967532807074</c:v>
                </c:pt>
                <c:pt idx="266">
                  <c:v>0.10590743323027196</c:v>
                </c:pt>
                <c:pt idx="267">
                  <c:v>0.10006565475747074</c:v>
                </c:pt>
                <c:pt idx="268">
                  <c:v>9.4607392714595173E-2</c:v>
                </c:pt>
                <c:pt idx="269">
                  <c:v>8.9507469006873647E-2</c:v>
                </c:pt>
                <c:pt idx="270">
                  <c:v>8.4742358497287756E-2</c:v>
                </c:pt>
                <c:pt idx="271">
                  <c:v>8.0290080488856483E-2</c:v>
                </c:pt>
                <c:pt idx="272">
                  <c:v>7.613009733117658E-2</c:v>
                </c:pt>
                <c:pt idx="273">
                  <c:v>7.2243219683507442E-2</c:v>
                </c:pt>
                <c:pt idx="274">
                  <c:v>6.86115179973939E-2</c:v>
                </c:pt>
                <c:pt idx="275">
                  <c:v>6.5218239810510614E-2</c:v>
                </c:pt>
                <c:pt idx="276">
                  <c:v>6.6329350921621719E-2</c:v>
                </c:pt>
                <c:pt idx="277">
                  <c:v>6.7440462032732823E-2</c:v>
                </c:pt>
                <c:pt idx="278">
                  <c:v>6.8551573143843927E-2</c:v>
                </c:pt>
                <c:pt idx="279">
                  <c:v>6.9662684254955032E-2</c:v>
                </c:pt>
                <c:pt idx="280">
                  <c:v>7.0773795366066136E-2</c:v>
                </c:pt>
                <c:pt idx="281">
                  <c:v>7.1884906477177241E-2</c:v>
                </c:pt>
                <c:pt idx="282">
                  <c:v>7.2996017588288345E-2</c:v>
                </c:pt>
                <c:pt idx="283">
                  <c:v>7.4107128699399449E-2</c:v>
                </c:pt>
                <c:pt idx="284">
                  <c:v>7.5218239810510554E-2</c:v>
                </c:pt>
                <c:pt idx="285">
                  <c:v>7.6329350921621658E-2</c:v>
                </c:pt>
                <c:pt idx="286">
                  <c:v>7.7440462032732763E-2</c:v>
                </c:pt>
                <c:pt idx="287">
                  <c:v>7.8551573143843867E-2</c:v>
                </c:pt>
                <c:pt idx="288">
                  <c:v>7.9662684254954971E-2</c:v>
                </c:pt>
                <c:pt idx="289">
                  <c:v>8.0773795366066076E-2</c:v>
                </c:pt>
                <c:pt idx="290">
                  <c:v>8.188490647717718E-2</c:v>
                </c:pt>
                <c:pt idx="291">
                  <c:v>8.2996017588288284E-2</c:v>
                </c:pt>
                <c:pt idx="292">
                  <c:v>8.4107128699399389E-2</c:v>
                </c:pt>
                <c:pt idx="293">
                  <c:v>8.5218239810510493E-2</c:v>
                </c:pt>
                <c:pt idx="294">
                  <c:v>8.6329350921621598E-2</c:v>
                </c:pt>
                <c:pt idx="295">
                  <c:v>8.7440462032732702E-2</c:v>
                </c:pt>
                <c:pt idx="296">
                  <c:v>8.8551573143843806E-2</c:v>
                </c:pt>
                <c:pt idx="297">
                  <c:v>8.9662684254954911E-2</c:v>
                </c:pt>
                <c:pt idx="298">
                  <c:v>9.0773795366066015E-2</c:v>
                </c:pt>
                <c:pt idx="299">
                  <c:v>9.188490647717712E-2</c:v>
                </c:pt>
                <c:pt idx="300">
                  <c:v>9.2996017588288224E-2</c:v>
                </c:pt>
                <c:pt idx="301">
                  <c:v>9.4107128699399328E-2</c:v>
                </c:pt>
                <c:pt idx="302">
                  <c:v>9.5218239810510433E-2</c:v>
                </c:pt>
                <c:pt idx="303">
                  <c:v>9.6329350921621537E-2</c:v>
                </c:pt>
                <c:pt idx="304">
                  <c:v>9.7440462032732642E-2</c:v>
                </c:pt>
                <c:pt idx="305">
                  <c:v>9.8551573143843746E-2</c:v>
                </c:pt>
                <c:pt idx="306">
                  <c:v>9.966268425495485E-2</c:v>
                </c:pt>
                <c:pt idx="307">
                  <c:v>0.10077379536606595</c:v>
                </c:pt>
                <c:pt idx="308">
                  <c:v>0.10188490647717706</c:v>
                </c:pt>
                <c:pt idx="309">
                  <c:v>0.10299601758828816</c:v>
                </c:pt>
                <c:pt idx="310">
                  <c:v>0.10410712869939927</c:v>
                </c:pt>
                <c:pt idx="311">
                  <c:v>0.10521823981051037</c:v>
                </c:pt>
                <c:pt idx="312">
                  <c:v>0.10632935092162148</c:v>
                </c:pt>
                <c:pt idx="313">
                  <c:v>0.10744046203273258</c:v>
                </c:pt>
                <c:pt idx="314">
                  <c:v>0.10855157314384369</c:v>
                </c:pt>
                <c:pt idx="315">
                  <c:v>0.10966268425495479</c:v>
                </c:pt>
                <c:pt idx="316">
                  <c:v>0.11077379536606589</c:v>
                </c:pt>
                <c:pt idx="317">
                  <c:v>0.111884906477177</c:v>
                </c:pt>
                <c:pt idx="318">
                  <c:v>0.1129960175882881</c:v>
                </c:pt>
                <c:pt idx="319">
                  <c:v>0.11410712869939921</c:v>
                </c:pt>
                <c:pt idx="320">
                  <c:v>0.11521823981051031</c:v>
                </c:pt>
                <c:pt idx="321">
                  <c:v>0.11632935092162142</c:v>
                </c:pt>
                <c:pt idx="322">
                  <c:v>0.11744046203273252</c:v>
                </c:pt>
                <c:pt idx="323">
                  <c:v>0.11855157314384362</c:v>
                </c:pt>
                <c:pt idx="324">
                  <c:v>0.11966268425495473</c:v>
                </c:pt>
                <c:pt idx="325">
                  <c:v>0.12077379536606583</c:v>
                </c:pt>
                <c:pt idx="326">
                  <c:v>0.12188490647717694</c:v>
                </c:pt>
                <c:pt idx="327">
                  <c:v>0.12299601758828804</c:v>
                </c:pt>
                <c:pt idx="328">
                  <c:v>0.12410712869939915</c:v>
                </c:pt>
                <c:pt idx="329">
                  <c:v>0.12521823981051025</c:v>
                </c:pt>
                <c:pt idx="330">
                  <c:v>0.12632935092162137</c:v>
                </c:pt>
                <c:pt idx="331">
                  <c:v>0.12744046203273249</c:v>
                </c:pt>
                <c:pt idx="332">
                  <c:v>0.12855157314384361</c:v>
                </c:pt>
                <c:pt idx="333">
                  <c:v>0.12966268425495472</c:v>
                </c:pt>
                <c:pt idx="334">
                  <c:v>0.13077379536606584</c:v>
                </c:pt>
                <c:pt idx="335">
                  <c:v>0.13188490647717696</c:v>
                </c:pt>
                <c:pt idx="336">
                  <c:v>0.13299601758828808</c:v>
                </c:pt>
                <c:pt idx="337">
                  <c:v>0.1341071286993992</c:v>
                </c:pt>
                <c:pt idx="338">
                  <c:v>0.13521823981051032</c:v>
                </c:pt>
                <c:pt idx="339">
                  <c:v>0.13632935092162143</c:v>
                </c:pt>
                <c:pt idx="340">
                  <c:v>0.13744046203273255</c:v>
                </c:pt>
                <c:pt idx="341">
                  <c:v>0.13855157314384367</c:v>
                </c:pt>
                <c:pt idx="342">
                  <c:v>0.13966268425495479</c:v>
                </c:pt>
                <c:pt idx="343">
                  <c:v>0.14077379536606591</c:v>
                </c:pt>
                <c:pt idx="344">
                  <c:v>0.14188490647717703</c:v>
                </c:pt>
                <c:pt idx="345">
                  <c:v>0.14299601758828814</c:v>
                </c:pt>
                <c:pt idx="346">
                  <c:v>0.14410712869939926</c:v>
                </c:pt>
                <c:pt idx="347">
                  <c:v>0.14521823981051038</c:v>
                </c:pt>
                <c:pt idx="348">
                  <c:v>0.1463293509216215</c:v>
                </c:pt>
                <c:pt idx="349">
                  <c:v>0.14744046203273262</c:v>
                </c:pt>
                <c:pt idx="350">
                  <c:v>0.14855157314384373</c:v>
                </c:pt>
                <c:pt idx="351">
                  <c:v>0.14966268425495485</c:v>
                </c:pt>
                <c:pt idx="352">
                  <c:v>0.15077379536606597</c:v>
                </c:pt>
                <c:pt idx="353">
                  <c:v>0.15188490647717709</c:v>
                </c:pt>
                <c:pt idx="354">
                  <c:v>0.15299601758828821</c:v>
                </c:pt>
                <c:pt idx="355">
                  <c:v>0.15410712869939933</c:v>
                </c:pt>
                <c:pt idx="356">
                  <c:v>0.15521823981051044</c:v>
                </c:pt>
                <c:pt idx="357">
                  <c:v>0.15632935092162156</c:v>
                </c:pt>
                <c:pt idx="358">
                  <c:v>0.15744046203273268</c:v>
                </c:pt>
                <c:pt idx="359">
                  <c:v>0.1585515731438438</c:v>
                </c:pt>
                <c:pt idx="360">
                  <c:v>0.15966268425495492</c:v>
                </c:pt>
                <c:pt idx="361">
                  <c:v>0.16077379536606604</c:v>
                </c:pt>
                <c:pt idx="362">
                  <c:v>0.16188490647717715</c:v>
                </c:pt>
                <c:pt idx="363">
                  <c:v>0.16299601758828827</c:v>
                </c:pt>
                <c:pt idx="364">
                  <c:v>0.16410712869939939</c:v>
                </c:pt>
                <c:pt idx="365">
                  <c:v>0.16521823981051051</c:v>
                </c:pt>
                <c:pt idx="366">
                  <c:v>0.16632935092162163</c:v>
                </c:pt>
                <c:pt idx="367">
                  <c:v>0.16744046203273275</c:v>
                </c:pt>
                <c:pt idx="368">
                  <c:v>0.16855157314384386</c:v>
                </c:pt>
                <c:pt idx="369">
                  <c:v>0.16966268425495498</c:v>
                </c:pt>
                <c:pt idx="370">
                  <c:v>0.1707737953660661</c:v>
                </c:pt>
                <c:pt idx="371">
                  <c:v>0.17188490647717722</c:v>
                </c:pt>
                <c:pt idx="372">
                  <c:v>0.17299601758828834</c:v>
                </c:pt>
                <c:pt idx="373">
                  <c:v>0.17410712869939945</c:v>
                </c:pt>
                <c:pt idx="374">
                  <c:v>0.17521823981051057</c:v>
                </c:pt>
                <c:pt idx="375">
                  <c:v>0.17632935092162169</c:v>
                </c:pt>
                <c:pt idx="376">
                  <c:v>0.17744046203273281</c:v>
                </c:pt>
                <c:pt idx="377">
                  <c:v>0.17855157314384393</c:v>
                </c:pt>
                <c:pt idx="378">
                  <c:v>0.17966268425495505</c:v>
                </c:pt>
                <c:pt idx="379">
                  <c:v>0.18077379536606616</c:v>
                </c:pt>
                <c:pt idx="380">
                  <c:v>0.18188490647717728</c:v>
                </c:pt>
                <c:pt idx="381">
                  <c:v>0.1829960175882884</c:v>
                </c:pt>
                <c:pt idx="382">
                  <c:v>0.18410712869939952</c:v>
                </c:pt>
                <c:pt idx="383">
                  <c:v>0.18521823981051064</c:v>
                </c:pt>
                <c:pt idx="384">
                  <c:v>0.18632935092162176</c:v>
                </c:pt>
                <c:pt idx="385">
                  <c:v>0.18744046203273287</c:v>
                </c:pt>
                <c:pt idx="386">
                  <c:v>0.18855157314384399</c:v>
                </c:pt>
                <c:pt idx="387">
                  <c:v>0.18966268425495511</c:v>
                </c:pt>
                <c:pt idx="388">
                  <c:v>0.19077379536606623</c:v>
                </c:pt>
                <c:pt idx="389">
                  <c:v>0.19188490647717735</c:v>
                </c:pt>
                <c:pt idx="390">
                  <c:v>0.19299601758828847</c:v>
                </c:pt>
                <c:pt idx="391">
                  <c:v>0.19410712869939958</c:v>
                </c:pt>
                <c:pt idx="392">
                  <c:v>0.1952182398105107</c:v>
                </c:pt>
                <c:pt idx="393">
                  <c:v>0.19632935092162182</c:v>
                </c:pt>
                <c:pt idx="394">
                  <c:v>0.19744046203273294</c:v>
                </c:pt>
                <c:pt idx="395">
                  <c:v>0.19855157314384406</c:v>
                </c:pt>
                <c:pt idx="396">
                  <c:v>0.18662764863304906</c:v>
                </c:pt>
                <c:pt idx="397">
                  <c:v>0.17548653726389826</c:v>
                </c:pt>
                <c:pt idx="398">
                  <c:v>0.16507684686142646</c:v>
                </c:pt>
                <c:pt idx="399">
                  <c:v>0.15535055917926918</c:v>
                </c:pt>
                <c:pt idx="400">
                  <c:v>0.1462628083991287</c:v>
                </c:pt>
                <c:pt idx="401">
                  <c:v>0.13777167417188912</c:v>
                </c:pt>
                <c:pt idx="402">
                  <c:v>0.12983798824571272</c:v>
                </c:pt>
                <c:pt idx="403">
                  <c:v>0.12242515378912301</c:v>
                </c:pt>
                <c:pt idx="404">
                  <c:v>0.1154989765756413</c:v>
                </c:pt>
                <c:pt idx="405">
                  <c:v>0.10902750725125782</c:v>
                </c:pt>
                <c:pt idx="406">
                  <c:v>0.10298089395714259</c:v>
                </c:pt>
                <c:pt idx="407">
                  <c:v>9.7331244627768057E-2</c:v>
                </c:pt>
                <c:pt idx="408">
                  <c:v>9.2052498329246488E-2</c:v>
                </c:pt>
                <c:pt idx="409">
                  <c:v>8.7120305044386434E-2</c:v>
                </c:pt>
                <c:pt idx="410">
                  <c:v>8.2511913349935836E-2</c:v>
                </c:pt>
                <c:pt idx="411">
                  <c:v>7.8206065467884764E-2</c:v>
                </c:pt>
                <c:pt idx="412">
                  <c:v>7.4182899206716044E-2</c:v>
                </c:pt>
                <c:pt idx="413">
                  <c:v>7.0423856340274565E-2</c:v>
                </c:pt>
                <c:pt idx="414">
                  <c:v>7.153496745138567E-2</c:v>
                </c:pt>
                <c:pt idx="415">
                  <c:v>7.2646078562496774E-2</c:v>
                </c:pt>
                <c:pt idx="416">
                  <c:v>7.3757189673607879E-2</c:v>
                </c:pt>
                <c:pt idx="417">
                  <c:v>7.4868300784718983E-2</c:v>
                </c:pt>
                <c:pt idx="418">
                  <c:v>7.5979411895830087E-2</c:v>
                </c:pt>
                <c:pt idx="419">
                  <c:v>7.7090523006941192E-2</c:v>
                </c:pt>
                <c:pt idx="420">
                  <c:v>7.8201634118052296E-2</c:v>
                </c:pt>
                <c:pt idx="421">
                  <c:v>7.9312745229163401E-2</c:v>
                </c:pt>
                <c:pt idx="422">
                  <c:v>8.0423856340274505E-2</c:v>
                </c:pt>
                <c:pt idx="423">
                  <c:v>8.1534967451385609E-2</c:v>
                </c:pt>
                <c:pt idx="424">
                  <c:v>8.2646078562496714E-2</c:v>
                </c:pt>
                <c:pt idx="425">
                  <c:v>8.3757189673607818E-2</c:v>
                </c:pt>
                <c:pt idx="426">
                  <c:v>8.4868300784718922E-2</c:v>
                </c:pt>
                <c:pt idx="427">
                  <c:v>8.5979411895830027E-2</c:v>
                </c:pt>
                <c:pt idx="428">
                  <c:v>8.7090523006941131E-2</c:v>
                </c:pt>
                <c:pt idx="429">
                  <c:v>8.8201634118052236E-2</c:v>
                </c:pt>
                <c:pt idx="430">
                  <c:v>8.931274522916334E-2</c:v>
                </c:pt>
                <c:pt idx="431">
                  <c:v>9.0423856340274444E-2</c:v>
                </c:pt>
                <c:pt idx="432">
                  <c:v>9.1534967451385549E-2</c:v>
                </c:pt>
                <c:pt idx="433">
                  <c:v>9.2646078562496653E-2</c:v>
                </c:pt>
                <c:pt idx="434">
                  <c:v>9.3757189673607758E-2</c:v>
                </c:pt>
                <c:pt idx="435">
                  <c:v>9.4868300784718862E-2</c:v>
                </c:pt>
                <c:pt idx="436">
                  <c:v>9.5979411895829966E-2</c:v>
                </c:pt>
                <c:pt idx="437">
                  <c:v>9.7090523006941071E-2</c:v>
                </c:pt>
                <c:pt idx="438">
                  <c:v>9.8201634118052175E-2</c:v>
                </c:pt>
                <c:pt idx="439">
                  <c:v>9.931274522916328E-2</c:v>
                </c:pt>
                <c:pt idx="440">
                  <c:v>0.10042385634027438</c:v>
                </c:pt>
                <c:pt idx="441">
                  <c:v>0.10153496745138549</c:v>
                </c:pt>
                <c:pt idx="442">
                  <c:v>0.10264607856249659</c:v>
                </c:pt>
                <c:pt idx="443">
                  <c:v>0.1037571896736077</c:v>
                </c:pt>
                <c:pt idx="444">
                  <c:v>0.1048683007847188</c:v>
                </c:pt>
                <c:pt idx="445">
                  <c:v>0.10597941189582991</c:v>
                </c:pt>
                <c:pt idx="446">
                  <c:v>0.10709052300694101</c:v>
                </c:pt>
                <c:pt idx="447">
                  <c:v>0.10820163411805211</c:v>
                </c:pt>
                <c:pt idx="448">
                  <c:v>0.10931274522916322</c:v>
                </c:pt>
                <c:pt idx="449">
                  <c:v>0.11042385634027432</c:v>
                </c:pt>
                <c:pt idx="450">
                  <c:v>0.11153496745138543</c:v>
                </c:pt>
                <c:pt idx="451">
                  <c:v>0.11264607856249653</c:v>
                </c:pt>
                <c:pt idx="452">
                  <c:v>0.11375718967360764</c:v>
                </c:pt>
                <c:pt idx="453">
                  <c:v>0.11486830078471874</c:v>
                </c:pt>
                <c:pt idx="454">
                  <c:v>0.11597941189582985</c:v>
                </c:pt>
                <c:pt idx="455">
                  <c:v>0.11709052300694095</c:v>
                </c:pt>
                <c:pt idx="456">
                  <c:v>0.11820163411805205</c:v>
                </c:pt>
                <c:pt idx="457">
                  <c:v>0.11931274522916316</c:v>
                </c:pt>
                <c:pt idx="458">
                  <c:v>0.12042385634027426</c:v>
                </c:pt>
                <c:pt idx="459">
                  <c:v>0.12153496745138537</c:v>
                </c:pt>
                <c:pt idx="460">
                  <c:v>0.12264607856249647</c:v>
                </c:pt>
                <c:pt idx="461">
                  <c:v>0.12375718967360758</c:v>
                </c:pt>
                <c:pt idx="462">
                  <c:v>0.12486830078471868</c:v>
                </c:pt>
                <c:pt idx="463">
                  <c:v>0.12597941189582978</c:v>
                </c:pt>
                <c:pt idx="464">
                  <c:v>0.1270905230069409</c:v>
                </c:pt>
                <c:pt idx="465">
                  <c:v>0.12820163411805202</c:v>
                </c:pt>
                <c:pt idx="466">
                  <c:v>0.12931274522916314</c:v>
                </c:pt>
                <c:pt idx="467">
                  <c:v>0.13042385634027426</c:v>
                </c:pt>
                <c:pt idx="468">
                  <c:v>0.13153496745138538</c:v>
                </c:pt>
                <c:pt idx="469">
                  <c:v>0.13264607856249649</c:v>
                </c:pt>
                <c:pt idx="470">
                  <c:v>0.13375718967360761</c:v>
                </c:pt>
                <c:pt idx="471">
                  <c:v>0.13486830078471873</c:v>
                </c:pt>
                <c:pt idx="472">
                  <c:v>0.13597941189582985</c:v>
                </c:pt>
                <c:pt idx="473">
                  <c:v>0.13709052300694097</c:v>
                </c:pt>
                <c:pt idx="474">
                  <c:v>0.13820163411805209</c:v>
                </c:pt>
                <c:pt idx="475">
                  <c:v>0.1393127452291632</c:v>
                </c:pt>
                <c:pt idx="476">
                  <c:v>0.14042385634027432</c:v>
                </c:pt>
                <c:pt idx="477">
                  <c:v>0.14153496745138544</c:v>
                </c:pt>
                <c:pt idx="478">
                  <c:v>0.14264607856249656</c:v>
                </c:pt>
                <c:pt idx="479">
                  <c:v>0.14375718967360768</c:v>
                </c:pt>
                <c:pt idx="480">
                  <c:v>0.1448683007847188</c:v>
                </c:pt>
                <c:pt idx="481">
                  <c:v>0.14597941189582991</c:v>
                </c:pt>
                <c:pt idx="482">
                  <c:v>0.14709052300694103</c:v>
                </c:pt>
                <c:pt idx="483">
                  <c:v>0.14820163411805215</c:v>
                </c:pt>
                <c:pt idx="484">
                  <c:v>0.14931274522916327</c:v>
                </c:pt>
                <c:pt idx="485">
                  <c:v>0.15042385634027439</c:v>
                </c:pt>
                <c:pt idx="486">
                  <c:v>0.1515349674513855</c:v>
                </c:pt>
                <c:pt idx="487">
                  <c:v>0.15264607856249662</c:v>
                </c:pt>
                <c:pt idx="488">
                  <c:v>0.15375718967360774</c:v>
                </c:pt>
                <c:pt idx="489">
                  <c:v>0.15486830078471886</c:v>
                </c:pt>
                <c:pt idx="490">
                  <c:v>0.15597941189582998</c:v>
                </c:pt>
                <c:pt idx="491">
                  <c:v>0.1570905230069411</c:v>
                </c:pt>
                <c:pt idx="492">
                  <c:v>0.15820163411805221</c:v>
                </c:pt>
                <c:pt idx="493">
                  <c:v>0.15931274522916333</c:v>
                </c:pt>
                <c:pt idx="494">
                  <c:v>0.16042385634027445</c:v>
                </c:pt>
                <c:pt idx="495">
                  <c:v>0.16153496745138557</c:v>
                </c:pt>
                <c:pt idx="496">
                  <c:v>0.16264607856249669</c:v>
                </c:pt>
                <c:pt idx="497">
                  <c:v>0.16375718967360781</c:v>
                </c:pt>
                <c:pt idx="498">
                  <c:v>0.16486830078471892</c:v>
                </c:pt>
                <c:pt idx="499">
                  <c:v>0.16597941189583004</c:v>
                </c:pt>
                <c:pt idx="500">
                  <c:v>0.16709052300694116</c:v>
                </c:pt>
                <c:pt idx="501">
                  <c:v>0.16820163411805228</c:v>
                </c:pt>
                <c:pt idx="502">
                  <c:v>0.1693127452291634</c:v>
                </c:pt>
                <c:pt idx="503">
                  <c:v>0.17042385634027452</c:v>
                </c:pt>
                <c:pt idx="504">
                  <c:v>0.17153496745138563</c:v>
                </c:pt>
                <c:pt idx="505">
                  <c:v>0.17264607856249675</c:v>
                </c:pt>
                <c:pt idx="506">
                  <c:v>0.17375718967360787</c:v>
                </c:pt>
                <c:pt idx="507">
                  <c:v>0.17486830078471899</c:v>
                </c:pt>
                <c:pt idx="508">
                  <c:v>0.17597941189583011</c:v>
                </c:pt>
                <c:pt idx="509">
                  <c:v>0.17709052300694123</c:v>
                </c:pt>
                <c:pt idx="510">
                  <c:v>0.17820163411805234</c:v>
                </c:pt>
                <c:pt idx="511">
                  <c:v>0.17931274522916346</c:v>
                </c:pt>
                <c:pt idx="512">
                  <c:v>0.18042385634027458</c:v>
                </c:pt>
                <c:pt idx="513">
                  <c:v>0.1815349674513857</c:v>
                </c:pt>
                <c:pt idx="514">
                  <c:v>0.18264607856249682</c:v>
                </c:pt>
                <c:pt idx="515">
                  <c:v>0.18375718967360793</c:v>
                </c:pt>
                <c:pt idx="516">
                  <c:v>0.18486830078471905</c:v>
                </c:pt>
                <c:pt idx="517">
                  <c:v>0.18597941189583017</c:v>
                </c:pt>
                <c:pt idx="518">
                  <c:v>0.18709052300694129</c:v>
                </c:pt>
                <c:pt idx="519">
                  <c:v>0.18820163411805241</c:v>
                </c:pt>
                <c:pt idx="520">
                  <c:v>0.18931274522916353</c:v>
                </c:pt>
                <c:pt idx="521">
                  <c:v>0.19042385634027464</c:v>
                </c:pt>
                <c:pt idx="522">
                  <c:v>0.19153496745138576</c:v>
                </c:pt>
                <c:pt idx="523">
                  <c:v>0.19264607856249688</c:v>
                </c:pt>
                <c:pt idx="524">
                  <c:v>0.193757189673608</c:v>
                </c:pt>
                <c:pt idx="525">
                  <c:v>0.19486830078471912</c:v>
                </c:pt>
                <c:pt idx="526">
                  <c:v>0.19597941189583024</c:v>
                </c:pt>
                <c:pt idx="527">
                  <c:v>0.19709052300694135</c:v>
                </c:pt>
                <c:pt idx="528">
                  <c:v>0.19820163411805247</c:v>
                </c:pt>
                <c:pt idx="529">
                  <c:v>0.19931274522916359</c:v>
                </c:pt>
                <c:pt idx="530">
                  <c:v>0.20042385634027471</c:v>
                </c:pt>
                <c:pt idx="531">
                  <c:v>0.20153496745138583</c:v>
                </c:pt>
                <c:pt idx="532">
                  <c:v>0.20264607856249695</c:v>
                </c:pt>
                <c:pt idx="533">
                  <c:v>0.20375718967360806</c:v>
                </c:pt>
                <c:pt idx="534">
                  <c:v>0.19149151316445293</c:v>
                </c:pt>
                <c:pt idx="535">
                  <c:v>0.18003108603052073</c:v>
                </c:pt>
                <c:pt idx="536">
                  <c:v>0.1693230431440044</c:v>
                </c:pt>
                <c:pt idx="537">
                  <c:v>0.15931799000597782</c:v>
                </c:pt>
                <c:pt idx="538">
                  <c:v>0.14996977489742766</c:v>
                </c:pt>
                <c:pt idx="539">
                  <c:v>0.14123527598871294</c:v>
                </c:pt>
                <c:pt idx="540">
                  <c:v>0.13307420242542278</c:v>
                </c:pt>
                <c:pt idx="541">
                  <c:v>0.12544890847307236</c:v>
                </c:pt>
                <c:pt idx="542">
                  <c:v>0.11832421986331663</c:v>
                </c:pt>
                <c:pt idx="543">
                  <c:v>0.11166727154064428</c:v>
                </c:pt>
                <c:pt idx="544">
                  <c:v>0.1054473560611031</c:v>
                </c:pt>
                <c:pt idx="545">
                  <c:v>9.9635781943744575E-2</c:v>
                </c:pt>
                <c:pt idx="546">
                  <c:v>9.4205741321385025E-2</c:v>
                </c:pt>
                <c:pt idx="547">
                  <c:v>8.9132186280177605E-2</c:v>
                </c:pt>
                <c:pt idx="548">
                  <c:v>8.4391713317569131E-2</c:v>
                </c:pt>
                <c:pt idx="549">
                  <c:v>7.9962455385664627E-2</c:v>
                </c:pt>
                <c:pt idx="550">
                  <c:v>7.5823981022012987E-2</c:v>
                </c:pt>
                <c:pt idx="551">
                  <c:v>7.1957200102519867E-2</c:v>
                </c:pt>
                <c:pt idx="552">
                  <c:v>7.3068311213630971E-2</c:v>
                </c:pt>
                <c:pt idx="553">
                  <c:v>7.4179422324742075E-2</c:v>
                </c:pt>
                <c:pt idx="554">
                  <c:v>7.529053343585318E-2</c:v>
                </c:pt>
                <c:pt idx="555">
                  <c:v>7.6401644546964284E-2</c:v>
                </c:pt>
                <c:pt idx="556">
                  <c:v>7.7512755658075388E-2</c:v>
                </c:pt>
                <c:pt idx="557">
                  <c:v>7.8623866769186493E-2</c:v>
                </c:pt>
                <c:pt idx="558">
                  <c:v>7.9734977880297597E-2</c:v>
                </c:pt>
                <c:pt idx="559">
                  <c:v>8.0846088991408702E-2</c:v>
                </c:pt>
                <c:pt idx="560">
                  <c:v>8.1957200102519806E-2</c:v>
                </c:pt>
                <c:pt idx="561">
                  <c:v>8.306831121363091E-2</c:v>
                </c:pt>
                <c:pt idx="562">
                  <c:v>8.4179422324742015E-2</c:v>
                </c:pt>
                <c:pt idx="563">
                  <c:v>8.5290533435853119E-2</c:v>
                </c:pt>
                <c:pt idx="564">
                  <c:v>8.6401644546964224E-2</c:v>
                </c:pt>
                <c:pt idx="565">
                  <c:v>8.7512755658075328E-2</c:v>
                </c:pt>
                <c:pt idx="566">
                  <c:v>8.8623866769186432E-2</c:v>
                </c:pt>
                <c:pt idx="567">
                  <c:v>8.9734977880297537E-2</c:v>
                </c:pt>
                <c:pt idx="568">
                  <c:v>9.0846088991408641E-2</c:v>
                </c:pt>
                <c:pt idx="569">
                  <c:v>9.1957200102519746E-2</c:v>
                </c:pt>
                <c:pt idx="570">
                  <c:v>9.306831121363085E-2</c:v>
                </c:pt>
                <c:pt idx="571">
                  <c:v>9.4179422324741954E-2</c:v>
                </c:pt>
                <c:pt idx="572">
                  <c:v>9.5290533435853059E-2</c:v>
                </c:pt>
                <c:pt idx="573">
                  <c:v>9.6401644546964163E-2</c:v>
                </c:pt>
                <c:pt idx="574">
                  <c:v>9.7512755658075267E-2</c:v>
                </c:pt>
                <c:pt idx="575">
                  <c:v>9.8623866769186372E-2</c:v>
                </c:pt>
                <c:pt idx="576">
                  <c:v>9.9734977880297476E-2</c:v>
                </c:pt>
                <c:pt idx="577">
                  <c:v>0.10084608899140858</c:v>
                </c:pt>
                <c:pt idx="578">
                  <c:v>0.10195720010251969</c:v>
                </c:pt>
                <c:pt idx="579">
                  <c:v>0.10306831121363079</c:v>
                </c:pt>
                <c:pt idx="580">
                  <c:v>0.10417942232474189</c:v>
                </c:pt>
                <c:pt idx="581">
                  <c:v>0.105290533435853</c:v>
                </c:pt>
                <c:pt idx="582">
                  <c:v>0.1064016445469641</c:v>
                </c:pt>
                <c:pt idx="583">
                  <c:v>0.10751275565807521</c:v>
                </c:pt>
                <c:pt idx="584">
                  <c:v>0.10862386676918631</c:v>
                </c:pt>
                <c:pt idx="585">
                  <c:v>0.10973497788029742</c:v>
                </c:pt>
                <c:pt idx="586">
                  <c:v>0.11084608899140852</c:v>
                </c:pt>
                <c:pt idx="587">
                  <c:v>0.11195720010251962</c:v>
                </c:pt>
                <c:pt idx="588">
                  <c:v>0.11306831121363073</c:v>
                </c:pt>
                <c:pt idx="589">
                  <c:v>0.11417942232474183</c:v>
                </c:pt>
                <c:pt idx="590">
                  <c:v>0.11529053343585294</c:v>
                </c:pt>
                <c:pt idx="591">
                  <c:v>0.11640164454696404</c:v>
                </c:pt>
                <c:pt idx="592">
                  <c:v>0.11751275565807515</c:v>
                </c:pt>
                <c:pt idx="593">
                  <c:v>0.11862386676918625</c:v>
                </c:pt>
                <c:pt idx="594">
                  <c:v>0.11973497788029736</c:v>
                </c:pt>
                <c:pt idx="595">
                  <c:v>0.12084608899140846</c:v>
                </c:pt>
                <c:pt idx="596">
                  <c:v>0.12195720010251956</c:v>
                </c:pt>
                <c:pt idx="597">
                  <c:v>0.12306831121363067</c:v>
                </c:pt>
                <c:pt idx="598">
                  <c:v>0.12417942232474177</c:v>
                </c:pt>
                <c:pt idx="599">
                  <c:v>0.12529053343585289</c:v>
                </c:pt>
                <c:pt idx="600">
                  <c:v>0.12640164454696401</c:v>
                </c:pt>
                <c:pt idx="601">
                  <c:v>0.12751275565807513</c:v>
                </c:pt>
                <c:pt idx="602">
                  <c:v>0.12862386676918625</c:v>
                </c:pt>
                <c:pt idx="603">
                  <c:v>0.12973497788029736</c:v>
                </c:pt>
                <c:pt idx="604">
                  <c:v>0.13084608899140848</c:v>
                </c:pt>
                <c:pt idx="605">
                  <c:v>0.1319572001025196</c:v>
                </c:pt>
                <c:pt idx="606">
                  <c:v>0.13306831121363072</c:v>
                </c:pt>
                <c:pt idx="607">
                  <c:v>0.13417942232474184</c:v>
                </c:pt>
                <c:pt idx="608">
                  <c:v>0.13529053343585296</c:v>
                </c:pt>
                <c:pt idx="609">
                  <c:v>0.13640164454696407</c:v>
                </c:pt>
                <c:pt idx="610">
                  <c:v>0.13751275565807519</c:v>
                </c:pt>
                <c:pt idx="611">
                  <c:v>0.13862386676918631</c:v>
                </c:pt>
                <c:pt idx="612">
                  <c:v>0.13973497788029743</c:v>
                </c:pt>
                <c:pt idx="613">
                  <c:v>0.14084608899140855</c:v>
                </c:pt>
                <c:pt idx="614">
                  <c:v>0.14195720010251967</c:v>
                </c:pt>
                <c:pt idx="615">
                  <c:v>0.14306831121363078</c:v>
                </c:pt>
                <c:pt idx="616">
                  <c:v>0.1441794223247419</c:v>
                </c:pt>
                <c:pt idx="617">
                  <c:v>0.14529053343585302</c:v>
                </c:pt>
                <c:pt idx="618">
                  <c:v>0.14640164454696414</c:v>
                </c:pt>
                <c:pt idx="619">
                  <c:v>0.14751275565807526</c:v>
                </c:pt>
                <c:pt idx="620">
                  <c:v>0.14862386676918637</c:v>
                </c:pt>
                <c:pt idx="621">
                  <c:v>0.14973497788029749</c:v>
                </c:pt>
                <c:pt idx="622">
                  <c:v>0.15084608899140861</c:v>
                </c:pt>
                <c:pt idx="623">
                  <c:v>0.15195720010251973</c:v>
                </c:pt>
                <c:pt idx="624">
                  <c:v>0.15306831121363085</c:v>
                </c:pt>
                <c:pt idx="625">
                  <c:v>0.15417942232474197</c:v>
                </c:pt>
                <c:pt idx="626">
                  <c:v>0.15529053343585308</c:v>
                </c:pt>
                <c:pt idx="627">
                  <c:v>0.1564016445469642</c:v>
                </c:pt>
                <c:pt idx="628">
                  <c:v>0.15751275565807532</c:v>
                </c:pt>
                <c:pt idx="629">
                  <c:v>0.15862386676918644</c:v>
                </c:pt>
                <c:pt idx="630">
                  <c:v>0.15973497788029756</c:v>
                </c:pt>
                <c:pt idx="631">
                  <c:v>0.16084608899140868</c:v>
                </c:pt>
                <c:pt idx="632">
                  <c:v>0.16195720010251979</c:v>
                </c:pt>
                <c:pt idx="633">
                  <c:v>0.16306831121363091</c:v>
                </c:pt>
                <c:pt idx="634">
                  <c:v>0.16417942232474203</c:v>
                </c:pt>
                <c:pt idx="635">
                  <c:v>0.16529053343585315</c:v>
                </c:pt>
                <c:pt idx="636">
                  <c:v>0.16640164454696427</c:v>
                </c:pt>
                <c:pt idx="637">
                  <c:v>0.16751275565807539</c:v>
                </c:pt>
                <c:pt idx="638">
                  <c:v>0.1686238667691865</c:v>
                </c:pt>
                <c:pt idx="639">
                  <c:v>0.16973497788029762</c:v>
                </c:pt>
                <c:pt idx="640">
                  <c:v>0.17084608899140874</c:v>
                </c:pt>
                <c:pt idx="641">
                  <c:v>0.17195720010251986</c:v>
                </c:pt>
                <c:pt idx="642">
                  <c:v>0.17306831121363098</c:v>
                </c:pt>
                <c:pt idx="643">
                  <c:v>0.17417942232474209</c:v>
                </c:pt>
                <c:pt idx="644">
                  <c:v>0.17529053343585321</c:v>
                </c:pt>
                <c:pt idx="645">
                  <c:v>0.17640164454696433</c:v>
                </c:pt>
                <c:pt idx="646">
                  <c:v>0.17751275565807545</c:v>
                </c:pt>
                <c:pt idx="647">
                  <c:v>0.17862386676918657</c:v>
                </c:pt>
                <c:pt idx="648">
                  <c:v>0.17973497788029769</c:v>
                </c:pt>
                <c:pt idx="649">
                  <c:v>0.1808460889914088</c:v>
                </c:pt>
                <c:pt idx="650">
                  <c:v>0.18195720010251992</c:v>
                </c:pt>
                <c:pt idx="651">
                  <c:v>0.18306831121363104</c:v>
                </c:pt>
                <c:pt idx="652">
                  <c:v>0.18417942232474216</c:v>
                </c:pt>
                <c:pt idx="653">
                  <c:v>0.18529053343585328</c:v>
                </c:pt>
                <c:pt idx="654">
                  <c:v>0.1864016445469644</c:v>
                </c:pt>
                <c:pt idx="655">
                  <c:v>0.18751275565807551</c:v>
                </c:pt>
                <c:pt idx="656">
                  <c:v>0.18862386676918663</c:v>
                </c:pt>
                <c:pt idx="657">
                  <c:v>0.18973497788029775</c:v>
                </c:pt>
                <c:pt idx="658">
                  <c:v>0.19084608899140887</c:v>
                </c:pt>
                <c:pt idx="659">
                  <c:v>0.19195720010251999</c:v>
                </c:pt>
                <c:pt idx="660">
                  <c:v>0.19306831121363111</c:v>
                </c:pt>
                <c:pt idx="661">
                  <c:v>0.19417942232474222</c:v>
                </c:pt>
                <c:pt idx="662">
                  <c:v>0.19529053343585334</c:v>
                </c:pt>
                <c:pt idx="663">
                  <c:v>0.19640164454696446</c:v>
                </c:pt>
                <c:pt idx="664">
                  <c:v>0.19751275565807558</c:v>
                </c:pt>
                <c:pt idx="665">
                  <c:v>0.1986238667691867</c:v>
                </c:pt>
                <c:pt idx="666">
                  <c:v>0.19973497788029781</c:v>
                </c:pt>
                <c:pt idx="667">
                  <c:v>0.20084608899140893</c:v>
                </c:pt>
                <c:pt idx="668">
                  <c:v>0.20195720010252005</c:v>
                </c:pt>
                <c:pt idx="669">
                  <c:v>0.20306831121363117</c:v>
                </c:pt>
                <c:pt idx="670">
                  <c:v>0.20417942232474229</c:v>
                </c:pt>
                <c:pt idx="671">
                  <c:v>0.20529053343585341</c:v>
                </c:pt>
                <c:pt idx="672">
                  <c:v>0.19292419194457286</c:v>
                </c:pt>
                <c:pt idx="673">
                  <c:v>0.18136970854788781</c:v>
                </c:pt>
                <c:pt idx="674">
                  <c:v>0.17057378425140893</c:v>
                </c:pt>
                <c:pt idx="675">
                  <c:v>0.16048661917324181</c:v>
                </c:pt>
                <c:pt idx="676">
                  <c:v>0.15106168282505156</c:v>
                </c:pt>
                <c:pt idx="677">
                  <c:v>0.14225549947431981</c:v>
                </c:pt>
                <c:pt idx="678">
                  <c:v>0.13402744759770469</c:v>
                </c:pt>
                <c:pt idx="679">
                  <c:v>0.12633957250041364</c:v>
                </c:pt>
                <c:pt idx="680">
                  <c:v>0.11915641123723233</c:v>
                </c:pt>
                <c:pt idx="681">
                  <c:v>0.11244482902759816</c:v>
                </c:pt>
                <c:pt idx="682">
                  <c:v>0.10617386641012683</c:v>
                </c:pt>
                <c:pt idx="683">
                  <c:v>0.10031459643154061</c:v>
                </c:pt>
                <c:pt idx="684">
                  <c:v>9.4839991211233113E-2</c:v>
                </c:pt>
                <c:pt idx="685">
                  <c:v>8.9724797265954309E-2</c:v>
                </c:pt>
                <c:pt idx="686">
                  <c:v>8.4945419019508389E-2</c:v>
                </c:pt>
                <c:pt idx="687">
                  <c:v>8.0479809960113183E-2</c:v>
                </c:pt>
                <c:pt idx="688">
                  <c:v>7.6307370943347413E-2</c:v>
                </c:pt>
                <c:pt idx="689">
                  <c:v>7.2408855171573375E-2</c:v>
                </c:pt>
                <c:pt idx="690">
                  <c:v>7.3519966282684479E-2</c:v>
                </c:pt>
                <c:pt idx="691">
                  <c:v>7.4631077393795583E-2</c:v>
                </c:pt>
                <c:pt idx="692">
                  <c:v>7.5742188504906688E-2</c:v>
                </c:pt>
                <c:pt idx="693">
                  <c:v>7.6853299616017792E-2</c:v>
                </c:pt>
                <c:pt idx="694">
                  <c:v>7.7964410727128897E-2</c:v>
                </c:pt>
                <c:pt idx="695">
                  <c:v>7.9075521838240001E-2</c:v>
                </c:pt>
                <c:pt idx="696">
                  <c:v>8.0186632949351105E-2</c:v>
                </c:pt>
                <c:pt idx="697">
                  <c:v>8.129774406046221E-2</c:v>
                </c:pt>
                <c:pt idx="698">
                  <c:v>8.2408855171573314E-2</c:v>
                </c:pt>
                <c:pt idx="699">
                  <c:v>8.3519966282684419E-2</c:v>
                </c:pt>
                <c:pt idx="700">
                  <c:v>8.4631077393795523E-2</c:v>
                </c:pt>
                <c:pt idx="701">
                  <c:v>8.5742188504906627E-2</c:v>
                </c:pt>
                <c:pt idx="702">
                  <c:v>8.6853299616017732E-2</c:v>
                </c:pt>
                <c:pt idx="703">
                  <c:v>8.7964410727128836E-2</c:v>
                </c:pt>
                <c:pt idx="704">
                  <c:v>8.9075521838239941E-2</c:v>
                </c:pt>
                <c:pt idx="705">
                  <c:v>9.0186632949351045E-2</c:v>
                </c:pt>
                <c:pt idx="706">
                  <c:v>9.1297744060462149E-2</c:v>
                </c:pt>
                <c:pt idx="707">
                  <c:v>9.2408855171573254E-2</c:v>
                </c:pt>
                <c:pt idx="708">
                  <c:v>9.3519966282684358E-2</c:v>
                </c:pt>
                <c:pt idx="709">
                  <c:v>9.4631077393795462E-2</c:v>
                </c:pt>
                <c:pt idx="710">
                  <c:v>9.5742188504906567E-2</c:v>
                </c:pt>
                <c:pt idx="711">
                  <c:v>9.6853299616017671E-2</c:v>
                </c:pt>
                <c:pt idx="712">
                  <c:v>9.7964410727128776E-2</c:v>
                </c:pt>
                <c:pt idx="713">
                  <c:v>9.907552183823988E-2</c:v>
                </c:pt>
                <c:pt idx="714">
                  <c:v>0.10018663294935098</c:v>
                </c:pt>
                <c:pt idx="715">
                  <c:v>0.10129774406046209</c:v>
                </c:pt>
                <c:pt idx="716">
                  <c:v>0.10240885517157319</c:v>
                </c:pt>
                <c:pt idx="717">
                  <c:v>0.1035199662826843</c:v>
                </c:pt>
                <c:pt idx="718">
                  <c:v>0.1046310773937954</c:v>
                </c:pt>
                <c:pt idx="719">
                  <c:v>0.10574218850490651</c:v>
                </c:pt>
                <c:pt idx="720">
                  <c:v>0.10685329961601761</c:v>
                </c:pt>
              </c:numCache>
            </c:numRef>
          </c:yVal>
          <c:smooth val="1"/>
          <c:extLst>
            <c:ext xmlns:c16="http://schemas.microsoft.com/office/drawing/2014/chart" uri="{C3380CC4-5D6E-409C-BE32-E72D297353CC}">
              <c16:uniqueId val="{00000000-E906-2543-9DC1-000B3FE64CDB}"/>
            </c:ext>
          </c:extLst>
        </c:ser>
        <c:ser>
          <c:idx val="1"/>
          <c:order val="1"/>
          <c:tx>
            <c:strRef>
              <c:f>'Raum1_technische Lüftung'!$E$57</c:f>
              <c:strCache>
                <c:ptCount val="1"/>
                <c:pt idx="0">
                  <c:v>Filter1+Exp</c:v>
                </c:pt>
              </c:strCache>
            </c:strRef>
          </c:tx>
          <c:spPr>
            <a:ln w="19050" cap="rnd">
              <a:solidFill>
                <a:schemeClr val="accent2"/>
              </a:solidFill>
              <a:round/>
            </a:ln>
            <a:effectLst/>
          </c:spPr>
          <c:marker>
            <c:symbol val="none"/>
          </c:marker>
          <c:xVal>
            <c:numRef>
              <c:f>'Raum1_technische Lüftung'!$A$58:$A$778</c:f>
              <c:numCache>
                <c:formatCode>0.00</c:formatCode>
                <c:ptCount val="72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pt idx="361">
                  <c:v>60.166666666666664</c:v>
                </c:pt>
                <c:pt idx="362">
                  <c:v>60.333333333333336</c:v>
                </c:pt>
                <c:pt idx="363">
                  <c:v>60.5</c:v>
                </c:pt>
                <c:pt idx="364">
                  <c:v>60.666666666666664</c:v>
                </c:pt>
                <c:pt idx="365">
                  <c:v>60.833333333333336</c:v>
                </c:pt>
                <c:pt idx="366">
                  <c:v>61</c:v>
                </c:pt>
                <c:pt idx="367">
                  <c:v>61.166666666666664</c:v>
                </c:pt>
                <c:pt idx="368">
                  <c:v>61.333333333333336</c:v>
                </c:pt>
                <c:pt idx="369">
                  <c:v>61.5</c:v>
                </c:pt>
                <c:pt idx="370">
                  <c:v>61.666666666666664</c:v>
                </c:pt>
                <c:pt idx="371">
                  <c:v>61.833333333333336</c:v>
                </c:pt>
                <c:pt idx="372">
                  <c:v>62</c:v>
                </c:pt>
                <c:pt idx="373">
                  <c:v>62.166666666666664</c:v>
                </c:pt>
                <c:pt idx="374">
                  <c:v>62.333333333333336</c:v>
                </c:pt>
                <c:pt idx="375">
                  <c:v>62.5</c:v>
                </c:pt>
                <c:pt idx="376">
                  <c:v>62.666666666666664</c:v>
                </c:pt>
                <c:pt idx="377">
                  <c:v>62.833333333333336</c:v>
                </c:pt>
                <c:pt idx="378">
                  <c:v>63</c:v>
                </c:pt>
                <c:pt idx="379">
                  <c:v>63.166666666666664</c:v>
                </c:pt>
                <c:pt idx="380">
                  <c:v>63.333333333333336</c:v>
                </c:pt>
                <c:pt idx="381">
                  <c:v>63.5</c:v>
                </c:pt>
                <c:pt idx="382">
                  <c:v>63.666666666666664</c:v>
                </c:pt>
                <c:pt idx="383">
                  <c:v>63.833333333333336</c:v>
                </c:pt>
                <c:pt idx="384">
                  <c:v>64</c:v>
                </c:pt>
                <c:pt idx="385">
                  <c:v>64.166666666666671</c:v>
                </c:pt>
                <c:pt idx="386">
                  <c:v>64.333333333333329</c:v>
                </c:pt>
                <c:pt idx="387">
                  <c:v>64.5</c:v>
                </c:pt>
                <c:pt idx="388">
                  <c:v>64.666666666666671</c:v>
                </c:pt>
                <c:pt idx="389">
                  <c:v>64.833333333333329</c:v>
                </c:pt>
                <c:pt idx="390">
                  <c:v>65</c:v>
                </c:pt>
                <c:pt idx="391">
                  <c:v>65.166666666666671</c:v>
                </c:pt>
                <c:pt idx="392">
                  <c:v>65.333333333333329</c:v>
                </c:pt>
                <c:pt idx="393">
                  <c:v>65.5</c:v>
                </c:pt>
                <c:pt idx="394">
                  <c:v>65.666666666666671</c:v>
                </c:pt>
                <c:pt idx="395">
                  <c:v>65.833333333333329</c:v>
                </c:pt>
                <c:pt idx="396">
                  <c:v>66</c:v>
                </c:pt>
                <c:pt idx="397">
                  <c:v>66.166666666666671</c:v>
                </c:pt>
                <c:pt idx="398">
                  <c:v>66.333333333333329</c:v>
                </c:pt>
                <c:pt idx="399">
                  <c:v>66.5</c:v>
                </c:pt>
                <c:pt idx="400">
                  <c:v>66.666666666666671</c:v>
                </c:pt>
                <c:pt idx="401">
                  <c:v>66.833333333333329</c:v>
                </c:pt>
                <c:pt idx="402">
                  <c:v>67</c:v>
                </c:pt>
                <c:pt idx="403">
                  <c:v>67.166666666666671</c:v>
                </c:pt>
                <c:pt idx="404">
                  <c:v>67.333333333333329</c:v>
                </c:pt>
                <c:pt idx="405">
                  <c:v>67.5</c:v>
                </c:pt>
                <c:pt idx="406">
                  <c:v>67.666666666666671</c:v>
                </c:pt>
                <c:pt idx="407">
                  <c:v>67.833333333333329</c:v>
                </c:pt>
                <c:pt idx="408">
                  <c:v>68</c:v>
                </c:pt>
                <c:pt idx="409">
                  <c:v>68.166666666666671</c:v>
                </c:pt>
                <c:pt idx="410">
                  <c:v>68.333333333333329</c:v>
                </c:pt>
                <c:pt idx="411">
                  <c:v>68.5</c:v>
                </c:pt>
                <c:pt idx="412">
                  <c:v>68.666666666666671</c:v>
                </c:pt>
                <c:pt idx="413">
                  <c:v>68.833333333333329</c:v>
                </c:pt>
                <c:pt idx="414">
                  <c:v>69</c:v>
                </c:pt>
                <c:pt idx="415">
                  <c:v>69.166666666666671</c:v>
                </c:pt>
                <c:pt idx="416">
                  <c:v>69.333333333333329</c:v>
                </c:pt>
                <c:pt idx="417">
                  <c:v>69.5</c:v>
                </c:pt>
                <c:pt idx="418">
                  <c:v>69.666666666666671</c:v>
                </c:pt>
                <c:pt idx="419">
                  <c:v>69.833333333333329</c:v>
                </c:pt>
                <c:pt idx="420">
                  <c:v>70</c:v>
                </c:pt>
                <c:pt idx="421">
                  <c:v>70.166666666666671</c:v>
                </c:pt>
                <c:pt idx="422">
                  <c:v>70.333333333333329</c:v>
                </c:pt>
                <c:pt idx="423">
                  <c:v>70.5</c:v>
                </c:pt>
                <c:pt idx="424">
                  <c:v>70.666666666666671</c:v>
                </c:pt>
                <c:pt idx="425">
                  <c:v>70.833333333333329</c:v>
                </c:pt>
                <c:pt idx="426">
                  <c:v>71</c:v>
                </c:pt>
                <c:pt idx="427">
                  <c:v>71.166666666666671</c:v>
                </c:pt>
                <c:pt idx="428">
                  <c:v>71.333333333333329</c:v>
                </c:pt>
                <c:pt idx="429">
                  <c:v>71.5</c:v>
                </c:pt>
                <c:pt idx="430">
                  <c:v>71.666666666666671</c:v>
                </c:pt>
                <c:pt idx="431">
                  <c:v>71.833333333333329</c:v>
                </c:pt>
                <c:pt idx="432">
                  <c:v>72</c:v>
                </c:pt>
                <c:pt idx="433">
                  <c:v>72.166666666666671</c:v>
                </c:pt>
                <c:pt idx="434">
                  <c:v>72.333333333333329</c:v>
                </c:pt>
                <c:pt idx="435">
                  <c:v>72.5</c:v>
                </c:pt>
                <c:pt idx="436">
                  <c:v>72.666666666666671</c:v>
                </c:pt>
                <c:pt idx="437">
                  <c:v>72.833333333333329</c:v>
                </c:pt>
                <c:pt idx="438">
                  <c:v>73</c:v>
                </c:pt>
                <c:pt idx="439">
                  <c:v>73.166666666666671</c:v>
                </c:pt>
                <c:pt idx="440">
                  <c:v>73.333333333333329</c:v>
                </c:pt>
                <c:pt idx="441">
                  <c:v>73.5</c:v>
                </c:pt>
                <c:pt idx="442">
                  <c:v>73.666666666666671</c:v>
                </c:pt>
                <c:pt idx="443">
                  <c:v>73.833333333333329</c:v>
                </c:pt>
                <c:pt idx="444">
                  <c:v>74</c:v>
                </c:pt>
                <c:pt idx="445">
                  <c:v>74.166666666666671</c:v>
                </c:pt>
                <c:pt idx="446">
                  <c:v>74.333333333333329</c:v>
                </c:pt>
                <c:pt idx="447">
                  <c:v>74.5</c:v>
                </c:pt>
                <c:pt idx="448">
                  <c:v>74.666666666666671</c:v>
                </c:pt>
                <c:pt idx="449">
                  <c:v>74.833333333333329</c:v>
                </c:pt>
                <c:pt idx="450">
                  <c:v>75</c:v>
                </c:pt>
                <c:pt idx="451">
                  <c:v>75.166666666666671</c:v>
                </c:pt>
                <c:pt idx="452">
                  <c:v>75.333333333333329</c:v>
                </c:pt>
                <c:pt idx="453">
                  <c:v>75.5</c:v>
                </c:pt>
                <c:pt idx="454">
                  <c:v>75.666666666666671</c:v>
                </c:pt>
                <c:pt idx="455">
                  <c:v>75.833333333333329</c:v>
                </c:pt>
                <c:pt idx="456">
                  <c:v>76</c:v>
                </c:pt>
                <c:pt idx="457">
                  <c:v>76.166666666666671</c:v>
                </c:pt>
                <c:pt idx="458">
                  <c:v>76.333333333333329</c:v>
                </c:pt>
                <c:pt idx="459">
                  <c:v>76.5</c:v>
                </c:pt>
                <c:pt idx="460">
                  <c:v>76.666666666666671</c:v>
                </c:pt>
                <c:pt idx="461">
                  <c:v>76.833333333333329</c:v>
                </c:pt>
                <c:pt idx="462">
                  <c:v>77</c:v>
                </c:pt>
                <c:pt idx="463">
                  <c:v>77.166666666666671</c:v>
                </c:pt>
                <c:pt idx="464">
                  <c:v>77.333333333333329</c:v>
                </c:pt>
                <c:pt idx="465">
                  <c:v>77.5</c:v>
                </c:pt>
                <c:pt idx="466">
                  <c:v>77.666666666666671</c:v>
                </c:pt>
                <c:pt idx="467">
                  <c:v>77.833333333333329</c:v>
                </c:pt>
                <c:pt idx="468">
                  <c:v>78</c:v>
                </c:pt>
                <c:pt idx="469">
                  <c:v>78.166666666666671</c:v>
                </c:pt>
                <c:pt idx="470">
                  <c:v>78.333333333333329</c:v>
                </c:pt>
                <c:pt idx="471">
                  <c:v>78.5</c:v>
                </c:pt>
                <c:pt idx="472">
                  <c:v>78.666666666666671</c:v>
                </c:pt>
                <c:pt idx="473">
                  <c:v>78.833333333333329</c:v>
                </c:pt>
                <c:pt idx="474">
                  <c:v>79</c:v>
                </c:pt>
                <c:pt idx="475">
                  <c:v>79.166666666666671</c:v>
                </c:pt>
                <c:pt idx="476">
                  <c:v>79.333333333333329</c:v>
                </c:pt>
                <c:pt idx="477">
                  <c:v>79.5</c:v>
                </c:pt>
                <c:pt idx="478">
                  <c:v>79.666666666666671</c:v>
                </c:pt>
                <c:pt idx="479">
                  <c:v>79.833333333333329</c:v>
                </c:pt>
                <c:pt idx="480">
                  <c:v>80</c:v>
                </c:pt>
                <c:pt idx="481">
                  <c:v>80.166666666666671</c:v>
                </c:pt>
                <c:pt idx="482">
                  <c:v>80.333333333333329</c:v>
                </c:pt>
                <c:pt idx="483">
                  <c:v>80.5</c:v>
                </c:pt>
                <c:pt idx="484">
                  <c:v>80.666666666666671</c:v>
                </c:pt>
                <c:pt idx="485">
                  <c:v>80.833333333333329</c:v>
                </c:pt>
                <c:pt idx="486">
                  <c:v>81</c:v>
                </c:pt>
                <c:pt idx="487">
                  <c:v>81.166666666666671</c:v>
                </c:pt>
                <c:pt idx="488">
                  <c:v>81.333333333333329</c:v>
                </c:pt>
                <c:pt idx="489">
                  <c:v>81.5</c:v>
                </c:pt>
                <c:pt idx="490">
                  <c:v>81.666666666666671</c:v>
                </c:pt>
                <c:pt idx="491">
                  <c:v>81.833333333333329</c:v>
                </c:pt>
                <c:pt idx="492">
                  <c:v>82</c:v>
                </c:pt>
                <c:pt idx="493">
                  <c:v>82.166666666666671</c:v>
                </c:pt>
                <c:pt idx="494">
                  <c:v>82.333333333333329</c:v>
                </c:pt>
                <c:pt idx="495">
                  <c:v>82.5</c:v>
                </c:pt>
                <c:pt idx="496">
                  <c:v>82.666666666666671</c:v>
                </c:pt>
                <c:pt idx="497">
                  <c:v>82.833333333333329</c:v>
                </c:pt>
                <c:pt idx="498">
                  <c:v>83</c:v>
                </c:pt>
                <c:pt idx="499">
                  <c:v>83.166666666666671</c:v>
                </c:pt>
                <c:pt idx="500">
                  <c:v>83.333333333333329</c:v>
                </c:pt>
                <c:pt idx="501">
                  <c:v>83.5</c:v>
                </c:pt>
                <c:pt idx="502">
                  <c:v>83.666666666666671</c:v>
                </c:pt>
                <c:pt idx="503">
                  <c:v>83.833333333333329</c:v>
                </c:pt>
                <c:pt idx="504">
                  <c:v>84</c:v>
                </c:pt>
                <c:pt idx="505">
                  <c:v>84.166666666666671</c:v>
                </c:pt>
                <c:pt idx="506">
                  <c:v>84.333333333333329</c:v>
                </c:pt>
                <c:pt idx="507">
                  <c:v>84.5</c:v>
                </c:pt>
                <c:pt idx="508">
                  <c:v>84.666666666666671</c:v>
                </c:pt>
                <c:pt idx="509">
                  <c:v>84.833333333333329</c:v>
                </c:pt>
                <c:pt idx="510">
                  <c:v>85</c:v>
                </c:pt>
                <c:pt idx="511">
                  <c:v>85.166666666666671</c:v>
                </c:pt>
                <c:pt idx="512">
                  <c:v>85.333333333333329</c:v>
                </c:pt>
                <c:pt idx="513">
                  <c:v>85.5</c:v>
                </c:pt>
                <c:pt idx="514">
                  <c:v>85.666666666666671</c:v>
                </c:pt>
                <c:pt idx="515">
                  <c:v>85.833333333333329</c:v>
                </c:pt>
                <c:pt idx="516">
                  <c:v>86</c:v>
                </c:pt>
                <c:pt idx="517">
                  <c:v>86.166666666666671</c:v>
                </c:pt>
                <c:pt idx="518">
                  <c:v>86.333333333333329</c:v>
                </c:pt>
                <c:pt idx="519">
                  <c:v>86.5</c:v>
                </c:pt>
                <c:pt idx="520">
                  <c:v>86.666666666666671</c:v>
                </c:pt>
                <c:pt idx="521">
                  <c:v>86.833333333333329</c:v>
                </c:pt>
                <c:pt idx="522">
                  <c:v>87</c:v>
                </c:pt>
                <c:pt idx="523">
                  <c:v>87.166666666666671</c:v>
                </c:pt>
                <c:pt idx="524">
                  <c:v>87.333333333333329</c:v>
                </c:pt>
                <c:pt idx="525">
                  <c:v>87.5</c:v>
                </c:pt>
                <c:pt idx="526">
                  <c:v>87.666666666666671</c:v>
                </c:pt>
                <c:pt idx="527">
                  <c:v>87.833333333333329</c:v>
                </c:pt>
                <c:pt idx="528">
                  <c:v>88</c:v>
                </c:pt>
                <c:pt idx="529">
                  <c:v>88.166666666666671</c:v>
                </c:pt>
                <c:pt idx="530">
                  <c:v>88.333333333333329</c:v>
                </c:pt>
                <c:pt idx="531">
                  <c:v>88.5</c:v>
                </c:pt>
                <c:pt idx="532">
                  <c:v>88.666666666666671</c:v>
                </c:pt>
                <c:pt idx="533">
                  <c:v>88.833333333333329</c:v>
                </c:pt>
                <c:pt idx="534">
                  <c:v>89</c:v>
                </c:pt>
                <c:pt idx="535">
                  <c:v>89.166666666666671</c:v>
                </c:pt>
                <c:pt idx="536">
                  <c:v>89.333333333333329</c:v>
                </c:pt>
                <c:pt idx="537">
                  <c:v>89.5</c:v>
                </c:pt>
                <c:pt idx="538">
                  <c:v>89.666666666666671</c:v>
                </c:pt>
                <c:pt idx="539">
                  <c:v>89.833333333333329</c:v>
                </c:pt>
                <c:pt idx="540">
                  <c:v>90</c:v>
                </c:pt>
                <c:pt idx="541">
                  <c:v>90.166666666666671</c:v>
                </c:pt>
                <c:pt idx="542">
                  <c:v>90.333333333333329</c:v>
                </c:pt>
                <c:pt idx="543">
                  <c:v>90.5</c:v>
                </c:pt>
                <c:pt idx="544">
                  <c:v>90.666666666666671</c:v>
                </c:pt>
                <c:pt idx="545">
                  <c:v>90.833333333333329</c:v>
                </c:pt>
                <c:pt idx="546">
                  <c:v>91</c:v>
                </c:pt>
                <c:pt idx="547">
                  <c:v>91.166666666666671</c:v>
                </c:pt>
                <c:pt idx="548">
                  <c:v>91.333333333333329</c:v>
                </c:pt>
                <c:pt idx="549">
                  <c:v>91.5</c:v>
                </c:pt>
                <c:pt idx="550">
                  <c:v>91.666666666666671</c:v>
                </c:pt>
                <c:pt idx="551">
                  <c:v>91.833333333333329</c:v>
                </c:pt>
                <c:pt idx="552">
                  <c:v>92</c:v>
                </c:pt>
                <c:pt idx="553">
                  <c:v>92.166666666666671</c:v>
                </c:pt>
                <c:pt idx="554">
                  <c:v>92.333333333333329</c:v>
                </c:pt>
                <c:pt idx="555">
                  <c:v>92.5</c:v>
                </c:pt>
                <c:pt idx="556">
                  <c:v>92.666666666666671</c:v>
                </c:pt>
                <c:pt idx="557">
                  <c:v>92.833333333333329</c:v>
                </c:pt>
                <c:pt idx="558">
                  <c:v>93</c:v>
                </c:pt>
                <c:pt idx="559">
                  <c:v>93.166666666666671</c:v>
                </c:pt>
                <c:pt idx="560">
                  <c:v>93.333333333333329</c:v>
                </c:pt>
                <c:pt idx="561">
                  <c:v>93.5</c:v>
                </c:pt>
                <c:pt idx="562">
                  <c:v>93.666666666666671</c:v>
                </c:pt>
                <c:pt idx="563">
                  <c:v>93.833333333333329</c:v>
                </c:pt>
                <c:pt idx="564">
                  <c:v>94</c:v>
                </c:pt>
                <c:pt idx="565">
                  <c:v>94.166666666666671</c:v>
                </c:pt>
                <c:pt idx="566">
                  <c:v>94.333333333333329</c:v>
                </c:pt>
                <c:pt idx="567">
                  <c:v>94.5</c:v>
                </c:pt>
                <c:pt idx="568">
                  <c:v>94.666666666666671</c:v>
                </c:pt>
                <c:pt idx="569">
                  <c:v>94.833333333333329</c:v>
                </c:pt>
                <c:pt idx="570">
                  <c:v>95</c:v>
                </c:pt>
                <c:pt idx="571">
                  <c:v>95.166666666666671</c:v>
                </c:pt>
                <c:pt idx="572">
                  <c:v>95.333333333333329</c:v>
                </c:pt>
                <c:pt idx="573">
                  <c:v>95.5</c:v>
                </c:pt>
                <c:pt idx="574">
                  <c:v>95.666666666666671</c:v>
                </c:pt>
                <c:pt idx="575">
                  <c:v>95.833333333333329</c:v>
                </c:pt>
                <c:pt idx="576">
                  <c:v>96</c:v>
                </c:pt>
                <c:pt idx="577">
                  <c:v>96.166666666666671</c:v>
                </c:pt>
                <c:pt idx="578">
                  <c:v>96.333333333333329</c:v>
                </c:pt>
                <c:pt idx="579">
                  <c:v>96.5</c:v>
                </c:pt>
                <c:pt idx="580">
                  <c:v>96.666666666666671</c:v>
                </c:pt>
                <c:pt idx="581">
                  <c:v>96.833333333333329</c:v>
                </c:pt>
                <c:pt idx="582">
                  <c:v>97</c:v>
                </c:pt>
                <c:pt idx="583">
                  <c:v>97.166666666666671</c:v>
                </c:pt>
                <c:pt idx="584">
                  <c:v>97.333333333333329</c:v>
                </c:pt>
                <c:pt idx="585">
                  <c:v>97.5</c:v>
                </c:pt>
                <c:pt idx="586">
                  <c:v>97.666666666666671</c:v>
                </c:pt>
                <c:pt idx="587">
                  <c:v>97.833333333333329</c:v>
                </c:pt>
                <c:pt idx="588">
                  <c:v>98</c:v>
                </c:pt>
                <c:pt idx="589">
                  <c:v>98.166666666666671</c:v>
                </c:pt>
                <c:pt idx="590">
                  <c:v>98.333333333333329</c:v>
                </c:pt>
                <c:pt idx="591">
                  <c:v>98.5</c:v>
                </c:pt>
                <c:pt idx="592">
                  <c:v>98.666666666666671</c:v>
                </c:pt>
                <c:pt idx="593">
                  <c:v>98.833333333333329</c:v>
                </c:pt>
                <c:pt idx="594">
                  <c:v>99</c:v>
                </c:pt>
                <c:pt idx="595">
                  <c:v>99.166666666666671</c:v>
                </c:pt>
                <c:pt idx="596">
                  <c:v>99.333333333333329</c:v>
                </c:pt>
                <c:pt idx="597">
                  <c:v>99.5</c:v>
                </c:pt>
                <c:pt idx="598">
                  <c:v>99.666666666666671</c:v>
                </c:pt>
                <c:pt idx="599">
                  <c:v>99.833333333333329</c:v>
                </c:pt>
                <c:pt idx="600">
                  <c:v>100</c:v>
                </c:pt>
                <c:pt idx="601">
                  <c:v>100.16666666666667</c:v>
                </c:pt>
                <c:pt idx="602">
                  <c:v>100.33333333333333</c:v>
                </c:pt>
                <c:pt idx="603">
                  <c:v>100.5</c:v>
                </c:pt>
                <c:pt idx="604">
                  <c:v>100.66666666666667</c:v>
                </c:pt>
                <c:pt idx="605">
                  <c:v>100.83333333333333</c:v>
                </c:pt>
                <c:pt idx="606">
                  <c:v>101</c:v>
                </c:pt>
                <c:pt idx="607">
                  <c:v>101.16666666666667</c:v>
                </c:pt>
                <c:pt idx="608">
                  <c:v>101.33333333333333</c:v>
                </c:pt>
                <c:pt idx="609">
                  <c:v>101.5</c:v>
                </c:pt>
                <c:pt idx="610">
                  <c:v>101.66666666666667</c:v>
                </c:pt>
                <c:pt idx="611">
                  <c:v>101.83333333333333</c:v>
                </c:pt>
                <c:pt idx="612">
                  <c:v>102</c:v>
                </c:pt>
                <c:pt idx="613">
                  <c:v>102.16666666666667</c:v>
                </c:pt>
                <c:pt idx="614">
                  <c:v>102.33333333333333</c:v>
                </c:pt>
                <c:pt idx="615">
                  <c:v>102.5</c:v>
                </c:pt>
                <c:pt idx="616">
                  <c:v>102.66666666666667</c:v>
                </c:pt>
                <c:pt idx="617">
                  <c:v>102.83333333333333</c:v>
                </c:pt>
                <c:pt idx="618">
                  <c:v>103</c:v>
                </c:pt>
                <c:pt idx="619">
                  <c:v>103.16666666666667</c:v>
                </c:pt>
                <c:pt idx="620">
                  <c:v>103.33333333333333</c:v>
                </c:pt>
                <c:pt idx="621">
                  <c:v>103.5</c:v>
                </c:pt>
                <c:pt idx="622">
                  <c:v>103.66666666666667</c:v>
                </c:pt>
                <c:pt idx="623">
                  <c:v>103.83333333333333</c:v>
                </c:pt>
                <c:pt idx="624">
                  <c:v>104</c:v>
                </c:pt>
                <c:pt idx="625">
                  <c:v>104.16666666666667</c:v>
                </c:pt>
                <c:pt idx="626">
                  <c:v>104.33333333333333</c:v>
                </c:pt>
                <c:pt idx="627">
                  <c:v>104.5</c:v>
                </c:pt>
                <c:pt idx="628">
                  <c:v>104.66666666666667</c:v>
                </c:pt>
                <c:pt idx="629">
                  <c:v>104.83333333333333</c:v>
                </c:pt>
                <c:pt idx="630">
                  <c:v>105</c:v>
                </c:pt>
                <c:pt idx="631">
                  <c:v>105.16666666666667</c:v>
                </c:pt>
                <c:pt idx="632">
                  <c:v>105.33333333333333</c:v>
                </c:pt>
                <c:pt idx="633">
                  <c:v>105.5</c:v>
                </c:pt>
                <c:pt idx="634">
                  <c:v>105.66666666666667</c:v>
                </c:pt>
                <c:pt idx="635">
                  <c:v>105.83333333333333</c:v>
                </c:pt>
                <c:pt idx="636">
                  <c:v>106</c:v>
                </c:pt>
                <c:pt idx="637">
                  <c:v>106.16666666666667</c:v>
                </c:pt>
                <c:pt idx="638">
                  <c:v>106.33333333333333</c:v>
                </c:pt>
                <c:pt idx="639">
                  <c:v>106.5</c:v>
                </c:pt>
                <c:pt idx="640">
                  <c:v>106.66666666666667</c:v>
                </c:pt>
                <c:pt idx="641">
                  <c:v>106.83333333333333</c:v>
                </c:pt>
                <c:pt idx="642">
                  <c:v>107</c:v>
                </c:pt>
                <c:pt idx="643">
                  <c:v>107.16666666666667</c:v>
                </c:pt>
                <c:pt idx="644">
                  <c:v>107.33333333333333</c:v>
                </c:pt>
                <c:pt idx="645">
                  <c:v>107.5</c:v>
                </c:pt>
                <c:pt idx="646">
                  <c:v>107.66666666666667</c:v>
                </c:pt>
                <c:pt idx="647">
                  <c:v>107.83333333333333</c:v>
                </c:pt>
                <c:pt idx="648">
                  <c:v>108</c:v>
                </c:pt>
                <c:pt idx="649">
                  <c:v>108.16666666666667</c:v>
                </c:pt>
                <c:pt idx="650">
                  <c:v>108.33333333333333</c:v>
                </c:pt>
                <c:pt idx="651">
                  <c:v>108.5</c:v>
                </c:pt>
                <c:pt idx="652">
                  <c:v>108.66666666666667</c:v>
                </c:pt>
                <c:pt idx="653">
                  <c:v>108.83333333333333</c:v>
                </c:pt>
                <c:pt idx="654">
                  <c:v>109</c:v>
                </c:pt>
                <c:pt idx="655">
                  <c:v>109.16666666666667</c:v>
                </c:pt>
                <c:pt idx="656">
                  <c:v>109.33333333333333</c:v>
                </c:pt>
                <c:pt idx="657">
                  <c:v>109.5</c:v>
                </c:pt>
                <c:pt idx="658">
                  <c:v>109.66666666666667</c:v>
                </c:pt>
                <c:pt idx="659">
                  <c:v>109.83333333333333</c:v>
                </c:pt>
                <c:pt idx="660">
                  <c:v>110</c:v>
                </c:pt>
                <c:pt idx="661">
                  <c:v>110.16666666666667</c:v>
                </c:pt>
                <c:pt idx="662">
                  <c:v>110.33333333333333</c:v>
                </c:pt>
                <c:pt idx="663">
                  <c:v>110.5</c:v>
                </c:pt>
                <c:pt idx="664">
                  <c:v>110.66666666666667</c:v>
                </c:pt>
                <c:pt idx="665">
                  <c:v>110.83333333333333</c:v>
                </c:pt>
                <c:pt idx="666">
                  <c:v>111</c:v>
                </c:pt>
                <c:pt idx="667">
                  <c:v>111.16666666666667</c:v>
                </c:pt>
                <c:pt idx="668">
                  <c:v>111.33333333333333</c:v>
                </c:pt>
                <c:pt idx="669">
                  <c:v>111.5</c:v>
                </c:pt>
                <c:pt idx="670">
                  <c:v>111.66666666666667</c:v>
                </c:pt>
                <c:pt idx="671">
                  <c:v>111.83333333333333</c:v>
                </c:pt>
                <c:pt idx="672">
                  <c:v>112</c:v>
                </c:pt>
                <c:pt idx="673">
                  <c:v>112.16666666666667</c:v>
                </c:pt>
                <c:pt idx="674">
                  <c:v>112.33333333333333</c:v>
                </c:pt>
                <c:pt idx="675">
                  <c:v>112.5</c:v>
                </c:pt>
                <c:pt idx="676">
                  <c:v>112.66666666666667</c:v>
                </c:pt>
                <c:pt idx="677">
                  <c:v>112.83333333333333</c:v>
                </c:pt>
                <c:pt idx="678">
                  <c:v>113</c:v>
                </c:pt>
                <c:pt idx="679">
                  <c:v>113.16666666666667</c:v>
                </c:pt>
                <c:pt idx="680">
                  <c:v>113.33333333333333</c:v>
                </c:pt>
                <c:pt idx="681">
                  <c:v>113.5</c:v>
                </c:pt>
                <c:pt idx="682">
                  <c:v>113.66666666666667</c:v>
                </c:pt>
                <c:pt idx="683">
                  <c:v>113.83333333333333</c:v>
                </c:pt>
                <c:pt idx="684">
                  <c:v>114</c:v>
                </c:pt>
                <c:pt idx="685">
                  <c:v>114.16666666666667</c:v>
                </c:pt>
                <c:pt idx="686">
                  <c:v>114.33333333333333</c:v>
                </c:pt>
                <c:pt idx="687">
                  <c:v>114.5</c:v>
                </c:pt>
                <c:pt idx="688">
                  <c:v>114.66666666666667</c:v>
                </c:pt>
                <c:pt idx="689">
                  <c:v>114.83333333333333</c:v>
                </c:pt>
                <c:pt idx="690">
                  <c:v>115</c:v>
                </c:pt>
                <c:pt idx="691">
                  <c:v>115.16666666666667</c:v>
                </c:pt>
                <c:pt idx="692">
                  <c:v>115.33333333333333</c:v>
                </c:pt>
                <c:pt idx="693">
                  <c:v>115.5</c:v>
                </c:pt>
                <c:pt idx="694">
                  <c:v>115.66666666666667</c:v>
                </c:pt>
                <c:pt idx="695">
                  <c:v>115.83333333333333</c:v>
                </c:pt>
                <c:pt idx="696">
                  <c:v>116</c:v>
                </c:pt>
                <c:pt idx="697">
                  <c:v>116.16666666666667</c:v>
                </c:pt>
                <c:pt idx="698">
                  <c:v>116.33333333333333</c:v>
                </c:pt>
                <c:pt idx="699">
                  <c:v>116.5</c:v>
                </c:pt>
                <c:pt idx="700">
                  <c:v>116.66666666666667</c:v>
                </c:pt>
                <c:pt idx="701">
                  <c:v>116.83333333333333</c:v>
                </c:pt>
                <c:pt idx="702">
                  <c:v>117</c:v>
                </c:pt>
                <c:pt idx="703">
                  <c:v>117.16666666666667</c:v>
                </c:pt>
                <c:pt idx="704">
                  <c:v>117.33333333333333</c:v>
                </c:pt>
                <c:pt idx="705">
                  <c:v>117.5</c:v>
                </c:pt>
                <c:pt idx="706">
                  <c:v>117.66666666666667</c:v>
                </c:pt>
                <c:pt idx="707">
                  <c:v>117.83333333333333</c:v>
                </c:pt>
                <c:pt idx="708">
                  <c:v>118</c:v>
                </c:pt>
                <c:pt idx="709">
                  <c:v>118.16666666666667</c:v>
                </c:pt>
                <c:pt idx="710">
                  <c:v>118.33333333333333</c:v>
                </c:pt>
                <c:pt idx="711">
                  <c:v>118.5</c:v>
                </c:pt>
                <c:pt idx="712">
                  <c:v>118.66666666666667</c:v>
                </c:pt>
                <c:pt idx="713">
                  <c:v>118.83333333333333</c:v>
                </c:pt>
                <c:pt idx="714">
                  <c:v>119</c:v>
                </c:pt>
                <c:pt idx="715">
                  <c:v>119.16666666666667</c:v>
                </c:pt>
                <c:pt idx="716">
                  <c:v>119.33333333333333</c:v>
                </c:pt>
                <c:pt idx="717">
                  <c:v>119.5</c:v>
                </c:pt>
                <c:pt idx="718">
                  <c:v>119.66666666666667</c:v>
                </c:pt>
                <c:pt idx="719">
                  <c:v>119.83333333333333</c:v>
                </c:pt>
                <c:pt idx="720">
                  <c:v>120</c:v>
                </c:pt>
              </c:numCache>
            </c:numRef>
          </c:xVal>
          <c:yVal>
            <c:numRef>
              <c:f>'Raum1_technische Lüftung'!$E$58:$E$778</c:f>
              <c:numCache>
                <c:formatCode>0.0%</c:formatCode>
                <c:ptCount val="721"/>
                <c:pt idx="0" formatCode="0.00%">
                  <c:v>0</c:v>
                </c:pt>
                <c:pt idx="1">
                  <c:v>1.1111111111111111E-3</c:v>
                </c:pt>
                <c:pt idx="2">
                  <c:v>2.2059614879477215E-3</c:v>
                </c:pt>
                <c:pt idx="3">
                  <c:v>3.2847891008410627E-3</c:v>
                </c:pt>
                <c:pt idx="4">
                  <c:v>4.3478284375072767E-3</c:v>
                </c:pt>
                <c:pt idx="5">
                  <c:v>5.395310554014307E-3</c:v>
                </c:pt>
                <c:pt idx="6">
                  <c:v>6.4274631250029069E-3</c:v>
                </c:pt>
                <c:pt idx="7">
                  <c:v>7.4445104931726768E-3</c:v>
                </c:pt>
                <c:pt idx="8">
                  <c:v>8.4466737180438969E-3</c:v>
                </c:pt>
                <c:pt idx="9">
                  <c:v>9.4341706240057398E-3</c:v>
                </c:pt>
                <c:pt idx="10">
                  <c:v>1.0407215847661321E-2</c:v>
                </c:pt>
                <c:pt idx="11">
                  <c:v>1.1366020884479858E-2</c:v>
                </c:pt>
                <c:pt idx="12">
                  <c:v>1.2310794134766113E-2</c:v>
                </c:pt>
                <c:pt idx="13">
                  <c:v>1.3241740948957062E-2</c:v>
                </c:pt>
                <c:pt idx="14">
                  <c:v>1.4159063672255686E-2</c:v>
                </c:pt>
                <c:pt idx="15">
                  <c:v>1.5062961688611541E-2</c:v>
                </c:pt>
                <c:pt idx="16">
                  <c:v>1.5953631464057705E-2</c:v>
                </c:pt>
                <c:pt idx="17">
                  <c:v>1.6831266589413498E-2</c:v>
                </c:pt>
                <c:pt idx="18">
                  <c:v>1.7696057822362249E-2</c:v>
                </c:pt>
                <c:pt idx="19">
                  <c:v>1.8548193128913294E-2</c:v>
                </c:pt>
                <c:pt idx="20">
                  <c:v>1.9387857724257166E-2</c:v>
                </c:pt>
                <c:pt idx="21">
                  <c:v>2.0215234113022906E-2</c:v>
                </c:pt>
                <c:pt idx="22">
                  <c:v>2.10305021289462E-2</c:v>
                </c:pt>
                <c:pt idx="23">
                  <c:v>2.183383897395701E-2</c:v>
                </c:pt>
                <c:pt idx="24">
                  <c:v>2.2625419256695145E-2</c:v>
                </c:pt>
                <c:pt idx="25">
                  <c:v>2.3405415030462198E-2</c:v>
                </c:pt>
                <c:pt idx="26">
                  <c:v>2.4173995830618036E-2</c:v>
                </c:pt>
                <c:pt idx="27">
                  <c:v>2.4931328711430039E-2</c:v>
                </c:pt>
                <c:pt idx="28">
                  <c:v>2.5677578282383037E-2</c:v>
                </c:pt>
                <c:pt idx="29">
                  <c:v>2.6412906743957881E-2</c:v>
                </c:pt>
                <c:pt idx="30">
                  <c:v>2.7137473922886395E-2</c:v>
                </c:pt>
                <c:pt idx="31">
                  <c:v>2.7851437306890384E-2</c:v>
                </c:pt>
                <c:pt idx="32">
                  <c:v>2.8554952078912264E-2</c:v>
                </c:pt>
                <c:pt idx="33">
                  <c:v>2.9248171150844712E-2</c:v>
                </c:pt>
                <c:pt idx="34">
                  <c:v>2.9931245196766723E-2</c:v>
                </c:pt>
                <c:pt idx="35">
                  <c:v>3.0604322685693242E-2</c:v>
                </c:pt>
                <c:pt idx="36">
                  <c:v>3.1267549913845533E-2</c:v>
                </c:pt>
                <c:pt idx="37">
                  <c:v>3.192107103644929E-2</c:v>
                </c:pt>
                <c:pt idx="38">
                  <c:v>3.2565028099067354E-2</c:v>
                </c:pt>
                <c:pt idx="39">
                  <c:v>3.3199561068473944E-2</c:v>
                </c:pt>
                <c:pt idx="40">
                  <c:v>3.3824807863076997E-2</c:v>
                </c:pt>
                <c:pt idx="41">
                  <c:v>3.4440904382895328E-2</c:v>
                </c:pt>
                <c:pt idx="42">
                  <c:v>3.504798453909707E-2</c:v>
                </c:pt>
                <c:pt idx="43">
                  <c:v>3.5646180283105823E-2</c:v>
                </c:pt>
                <c:pt idx="44">
                  <c:v>3.6235621635280858E-2</c:v>
                </c:pt>
                <c:pt idx="45">
                  <c:v>3.6816436713177587E-2</c:v>
                </c:pt>
                <c:pt idx="46">
                  <c:v>3.7388751759394441E-2</c:v>
                </c:pt>
                <c:pt idx="47">
                  <c:v>3.7952691169012252E-2</c:v>
                </c:pt>
                <c:pt idx="48">
                  <c:v>3.8508377516632018E-2</c:v>
                </c:pt>
                <c:pt idx="49">
                  <c:v>3.9055931583017033E-2</c:v>
                </c:pt>
                <c:pt idx="50">
                  <c:v>3.959547238134508E-2</c:v>
                </c:pt>
                <c:pt idx="51">
                  <c:v>4.0127117183076447E-2</c:v>
                </c:pt>
                <c:pt idx="52">
                  <c:v>4.0650981543443376E-2</c:v>
                </c:pt>
                <c:pt idx="53">
                  <c:v>4.116717932656648E-2</c:v>
                </c:pt>
                <c:pt idx="54">
                  <c:v>4.1675822730203579E-2</c:v>
                </c:pt>
                <c:pt idx="55">
                  <c:v>4.2177022310136363E-2</c:v>
                </c:pt>
                <c:pt idx="56">
                  <c:v>4.2670887004200145E-2</c:v>
                </c:pt>
                <c:pt idx="57">
                  <c:v>4.3157524155961968E-2</c:v>
                </c:pt>
                <c:pt idx="58">
                  <c:v>4.3637039538052182E-2</c:v>
                </c:pt>
                <c:pt idx="59">
                  <c:v>4.4109537375154564E-2</c:v>
                </c:pt>
                <c:pt idx="60">
                  <c:v>4.457512036665999E-2</c:v>
                </c:pt>
                <c:pt idx="61">
                  <c:v>4.5033889708988577E-2</c:v>
                </c:pt>
                <c:pt idx="62">
                  <c:v>4.5485945117585157E-2</c:v>
                </c:pt>
                <c:pt idx="63">
                  <c:v>4.5931384848592854E-2</c:v>
                </c:pt>
                <c:pt idx="64">
                  <c:v>4.6370305720209455E-2</c:v>
                </c:pt>
                <c:pt idx="65">
                  <c:v>4.6802803133731252E-2</c:v>
                </c:pt>
                <c:pt idx="66">
                  <c:v>4.7228971094288932E-2</c:v>
                </c:pt>
                <c:pt idx="67">
                  <c:v>4.7648902231279967E-2</c:v>
                </c:pt>
                <c:pt idx="68">
                  <c:v>4.8062687818502023E-2</c:v>
                </c:pt>
                <c:pt idx="69">
                  <c:v>4.8470417793991687E-2</c:v>
                </c:pt>
                <c:pt idx="70">
                  <c:v>4.8872180779572887E-2</c:v>
                </c:pt>
                <c:pt idx="71">
                  <c:v>4.9268064100119205E-2</c:v>
                </c:pt>
                <c:pt idx="72">
                  <c:v>4.9658153802534327E-2</c:v>
                </c:pt>
                <c:pt idx="73">
                  <c:v>5.0042534674454672E-2</c:v>
                </c:pt>
                <c:pt idx="74">
                  <c:v>5.0421290262678373E-2</c:v>
                </c:pt>
                <c:pt idx="75">
                  <c:v>5.0794502891324492E-2</c:v>
                </c:pt>
                <c:pt idx="76">
                  <c:v>5.1162253679726537E-2</c:v>
                </c:pt>
                <c:pt idx="77">
                  <c:v>5.1524622560064084E-2</c:v>
                </c:pt>
                <c:pt idx="78">
                  <c:v>5.1881688294736369E-2</c:v>
                </c:pt>
                <c:pt idx="79">
                  <c:v>5.2233528493481618E-2</c:v>
                </c:pt>
                <c:pt idx="80">
                  <c:v>5.2580219630245874E-2</c:v>
                </c:pt>
                <c:pt idx="81">
                  <c:v>5.2921837059804903E-2</c:v>
                </c:pt>
                <c:pt idx="82">
                  <c:v>5.32584550341429E-2</c:v>
                </c:pt>
                <c:pt idx="83">
                  <c:v>5.3590146718591435E-2</c:v>
                </c:pt>
                <c:pt idx="84">
                  <c:v>5.3916984207732284E-2</c:v>
                </c:pt>
                <c:pt idx="85">
                  <c:v>5.4239038541067451E-2</c:v>
                </c:pt>
                <c:pt idx="86">
                  <c:v>5.4556379718459939E-2</c:v>
                </c:pt>
                <c:pt idx="87">
                  <c:v>5.4869076715348485E-2</c:v>
                </c:pt>
                <c:pt idx="88">
                  <c:v>5.5177197497739673E-2</c:v>
                </c:pt>
                <c:pt idx="89">
                  <c:v>5.548080903698064E-2</c:v>
                </c:pt>
                <c:pt idx="90">
                  <c:v>5.5779977324315562E-2</c:v>
                </c:pt>
                <c:pt idx="91">
                  <c:v>5.6074767385229145E-2</c:v>
                </c:pt>
                <c:pt idx="92">
                  <c:v>5.6365243293580176E-2</c:v>
                </c:pt>
                <c:pt idx="93">
                  <c:v>5.6651468185528249E-2</c:v>
                </c:pt>
                <c:pt idx="94">
                  <c:v>5.6933504273256677E-2</c:v>
                </c:pt>
                <c:pt idx="95">
                  <c:v>5.721141285849457E-2</c:v>
                </c:pt>
                <c:pt idx="96">
                  <c:v>5.7485254345841029E-2</c:v>
                </c:pt>
                <c:pt idx="97">
                  <c:v>5.7755088255894316E-2</c:v>
                </c:pt>
                <c:pt idx="98">
                  <c:v>5.8020973238188937E-2</c:v>
                </c:pt>
                <c:pt idx="99">
                  <c:v>5.8282967083943357E-2</c:v>
                </c:pt>
                <c:pt idx="100">
                  <c:v>5.8541126738621149E-2</c:v>
                </c:pt>
                <c:pt idx="101">
                  <c:v>5.879550831430834E-2</c:v>
                </c:pt>
                <c:pt idx="102">
                  <c:v>5.9046167101909609E-2</c:v>
                </c:pt>
                <c:pt idx="103">
                  <c:v>5.9293157583166001E-2</c:v>
                </c:pt>
                <c:pt idx="104">
                  <c:v>5.953653344249675E-2</c:v>
                </c:pt>
                <c:pt idx="105">
                  <c:v>5.9776347578667836E-2</c:v>
                </c:pt>
                <c:pt idx="106">
                  <c:v>6.0012652116289734E-2</c:v>
                </c:pt>
                <c:pt idx="107">
                  <c:v>6.0245498417146916E-2</c:v>
                </c:pt>
                <c:pt idx="108">
                  <c:v>6.0474937091361564E-2</c:v>
                </c:pt>
                <c:pt idx="109">
                  <c:v>6.0701018008393878E-2</c:v>
                </c:pt>
                <c:pt idx="110">
                  <c:v>6.0923790307881434E-2</c:v>
                </c:pt>
                <c:pt idx="111">
                  <c:v>6.1143302410319872E-2</c:v>
                </c:pt>
                <c:pt idx="112">
                  <c:v>6.13596020275873E-2</c:v>
                </c:pt>
                <c:pt idx="113">
                  <c:v>6.1572736173314678E-2</c:v>
                </c:pt>
                <c:pt idx="114">
                  <c:v>6.178275117310441E-2</c:v>
                </c:pt>
                <c:pt idx="115">
                  <c:v>6.1989692674599424E-2</c:v>
                </c:pt>
                <c:pt idx="116">
                  <c:v>6.219360565740488E-2</c:v>
                </c:pt>
                <c:pt idx="117">
                  <c:v>6.2394534442864663E-2</c:v>
                </c:pt>
                <c:pt idx="118">
                  <c:v>6.2592522703694836E-2</c:v>
                </c:pt>
                <c:pt idx="119">
                  <c:v>6.2787613473476056E-2</c:v>
                </c:pt>
                <c:pt idx="120">
                  <c:v>6.2979849156007142E-2</c:v>
                </c:pt>
                <c:pt idx="121">
                  <c:v>6.3169271534521676E-2</c:v>
                </c:pt>
                <c:pt idx="122">
                  <c:v>6.3355921780769819E-2</c:v>
                </c:pt>
                <c:pt idx="123">
                  <c:v>6.3539840463967101E-2</c:v>
                </c:pt>
                <c:pt idx="124">
                  <c:v>6.3721067559612349E-2</c:v>
                </c:pt>
                <c:pt idx="125">
                  <c:v>6.3899642458176531E-2</c:v>
                </c:pt>
                <c:pt idx="126">
                  <c:v>6.4075603973664436E-2</c:v>
                </c:pt>
                <c:pt idx="127">
                  <c:v>6.4248990352051033E-2</c:v>
                </c:pt>
                <c:pt idx="128">
                  <c:v>6.4419839279594451E-2</c:v>
                </c:pt>
                <c:pt idx="129">
                  <c:v>6.4588187891027188E-2</c:v>
                </c:pt>
                <c:pt idx="130">
                  <c:v>6.4754072777627528E-2</c:v>
                </c:pt>
                <c:pt idx="131">
                  <c:v>6.4917529995172821E-2</c:v>
                </c:pt>
                <c:pt idx="132">
                  <c:v>6.5078595071776338E-2</c:v>
                </c:pt>
                <c:pt idx="133">
                  <c:v>6.5237303015609455E-2</c:v>
                </c:pt>
                <c:pt idx="134">
                  <c:v>6.5393688322510843E-2</c:v>
                </c:pt>
                <c:pt idx="135">
                  <c:v>6.5547784983484264E-2</c:v>
                </c:pt>
                <c:pt idx="136">
                  <c:v>6.5699626492086688E-2</c:v>
                </c:pt>
                <c:pt idx="137">
                  <c:v>6.5849245851708205E-2</c:v>
                </c:pt>
                <c:pt idx="138">
                  <c:v>6.5996675582745509E-2</c:v>
                </c:pt>
                <c:pt idx="139">
                  <c:v>6.6141947729670317E-2</c:v>
                </c:pt>
                <c:pt idx="140">
                  <c:v>6.6285093867994346E-2</c:v>
                </c:pt>
                <c:pt idx="141">
                  <c:v>6.6426145111132442E-2</c:v>
                </c:pt>
                <c:pt idx="142">
                  <c:v>6.6565132117165152E-2</c:v>
                </c:pt>
                <c:pt idx="143">
                  <c:v>6.6702085095502434E-2</c:v>
                </c:pt>
                <c:pt idx="144">
                  <c:v>6.6837033813449756E-2</c:v>
                </c:pt>
                <c:pt idx="145">
                  <c:v>6.6970007602678169E-2</c:v>
                </c:pt>
                <c:pt idx="146">
                  <c:v>6.7101035365599679E-2</c:v>
                </c:pt>
                <c:pt idx="147">
                  <c:v>6.7230145581649289E-2</c:v>
                </c:pt>
                <c:pt idx="148">
                  <c:v>6.7357366313475123E-2</c:v>
                </c:pt>
                <c:pt idx="149">
                  <c:v>6.748272521303797E-2</c:v>
                </c:pt>
                <c:pt idx="150">
                  <c:v>6.7606249527621551E-2</c:v>
                </c:pt>
                <c:pt idx="151">
                  <c:v>6.7727966105754836E-2</c:v>
                </c:pt>
                <c:pt idx="152">
                  <c:v>6.7847901403047681E-2</c:v>
                </c:pt>
                <c:pt idx="153">
                  <c:v>6.796608148794106E-2</c:v>
                </c:pt>
                <c:pt idx="154">
                  <c:v>6.8082532047373148E-2</c:v>
                </c:pt>
                <c:pt idx="155">
                  <c:v>6.819727839236249E-2</c:v>
                </c:pt>
                <c:pt idx="156">
                  <c:v>6.8310345463509475E-2</c:v>
                </c:pt>
                <c:pt idx="157">
                  <c:v>6.8421757836417255E-2</c:v>
                </c:pt>
                <c:pt idx="158">
                  <c:v>6.8531539727033366E-2</c:v>
                </c:pt>
                <c:pt idx="159">
                  <c:v>6.8639714996913168E-2</c:v>
                </c:pt>
                <c:pt idx="160">
                  <c:v>6.8746307158406239E-2</c:v>
                </c:pt>
                <c:pt idx="161">
                  <c:v>6.885133937976691E-2</c:v>
                </c:pt>
                <c:pt idx="162">
                  <c:v>6.8954834490189951E-2</c:v>
                </c:pt>
                <c:pt idx="163">
                  <c:v>6.9056814984772619E-2</c:v>
                </c:pt>
                <c:pt idx="164">
                  <c:v>6.9157303029404052E-2</c:v>
                </c:pt>
                <c:pt idx="165">
                  <c:v>6.9256320465583124E-2</c:v>
                </c:pt>
                <c:pt idx="166">
                  <c:v>6.9353888815165771E-2</c:v>
                </c:pt>
                <c:pt idx="167">
                  <c:v>6.9450029285042875E-2</c:v>
                </c:pt>
                <c:pt idx="168">
                  <c:v>6.9544762771749646E-2</c:v>
                </c:pt>
                <c:pt idx="169">
                  <c:v>6.9638109866007603E-2</c:v>
                </c:pt>
                <c:pt idx="170">
                  <c:v>6.9730090857200042E-2</c:v>
                </c:pt>
                <c:pt idx="171">
                  <c:v>6.9820725737782002E-2</c:v>
                </c:pt>
                <c:pt idx="172">
                  <c:v>6.9910034207625732E-2</c:v>
                </c:pt>
                <c:pt idx="173">
                  <c:v>6.9998035678302525E-2</c:v>
                </c:pt>
                <c:pt idx="174">
                  <c:v>7.0084749277301933E-2</c:v>
                </c:pt>
                <c:pt idx="175">
                  <c:v>7.0170193852189158E-2</c:v>
                </c:pt>
                <c:pt idx="176">
                  <c:v>7.0254387974701682E-2</c:v>
                </c:pt>
                <c:pt idx="177">
                  <c:v>7.0337349944785924E-2</c:v>
                </c:pt>
                <c:pt idx="178">
                  <c:v>7.0419097794574781E-2</c:v>
                </c:pt>
                <c:pt idx="179">
                  <c:v>7.0499649292306996E-2</c:v>
                </c:pt>
                <c:pt idx="180">
                  <c:v>7.0579021946189174E-2</c:v>
                </c:pt>
                <c:pt idx="181">
                  <c:v>7.0657233008201259E-2</c:v>
                </c:pt>
                <c:pt idx="182">
                  <c:v>7.0734299477846319E-2</c:v>
                </c:pt>
                <c:pt idx="183">
                  <c:v>7.0810238105845441E-2</c:v>
                </c:pt>
                <c:pt idx="184">
                  <c:v>7.0885065397778599E-2</c:v>
                </c:pt>
                <c:pt idx="185">
                  <c:v>7.0958797617672209E-2</c:v>
                </c:pt>
                <c:pt idx="186">
                  <c:v>7.1031450791534181E-2</c:v>
                </c:pt>
                <c:pt idx="187">
                  <c:v>7.1103040710837229E-2</c:v>
                </c:pt>
                <c:pt idx="188">
                  <c:v>7.1173582935951205E-2</c:v>
                </c:pt>
                <c:pt idx="189">
                  <c:v>7.1243092799525232E-2</c:v>
                </c:pt>
                <c:pt idx="190">
                  <c:v>7.1311585409820341E-2</c:v>
                </c:pt>
                <c:pt idx="191">
                  <c:v>7.1379075653993249E-2</c:v>
                </c:pt>
                <c:pt idx="192">
                  <c:v>7.1445578201332197E-2</c:v>
                </c:pt>
                <c:pt idx="193">
                  <c:v>7.1511107506445376E-2</c:v>
                </c:pt>
                <c:pt idx="194">
                  <c:v>7.1575677812402677E-2</c:v>
                </c:pt>
                <c:pt idx="195">
                  <c:v>7.1639303153831504E-2</c:v>
                </c:pt>
                <c:pt idx="196">
                  <c:v>7.170199735996724E-2</c:v>
                </c:pt>
                <c:pt idx="197">
                  <c:v>7.1763774057659102E-2</c:v>
                </c:pt>
                <c:pt idx="198">
                  <c:v>7.1824646674331999E-2</c:v>
                </c:pt>
                <c:pt idx="199">
                  <c:v>7.1884628440905013E-2</c:v>
                </c:pt>
                <c:pt idx="200">
                  <c:v>7.1943732394667226E-2</c:v>
                </c:pt>
                <c:pt idx="201">
                  <c:v>7.200197138211141E-2</c:v>
                </c:pt>
                <c:pt idx="202">
                  <c:v>7.2059358061726267E-2</c:v>
                </c:pt>
                <c:pt idx="203">
                  <c:v>7.2115904906747824E-2</c:v>
                </c:pt>
                <c:pt idx="204">
                  <c:v>7.217162420787053E-2</c:v>
                </c:pt>
                <c:pt idx="205">
                  <c:v>7.2226528075918658E-2</c:v>
                </c:pt>
                <c:pt idx="206">
                  <c:v>7.2280628444478717E-2</c:v>
                </c:pt>
                <c:pt idx="207">
                  <c:v>7.2333937072493193E-2</c:v>
                </c:pt>
                <c:pt idx="208">
                  <c:v>7.2386465546816464E-2</c:v>
                </c:pt>
                <c:pt idx="209">
                  <c:v>7.2438225284733204E-2</c:v>
                </c:pt>
                <c:pt idx="210">
                  <c:v>7.2489227536439993E-2</c:v>
                </c:pt>
                <c:pt idx="211">
                  <c:v>7.2539483387490625E-2</c:v>
                </c:pt>
                <c:pt idx="212">
                  <c:v>7.2589003761205542E-2</c:v>
                </c:pt>
                <c:pt idx="213">
                  <c:v>7.2637799421046131E-2</c:v>
                </c:pt>
                <c:pt idx="214">
                  <c:v>7.2685880972954142E-2</c:v>
                </c:pt>
                <c:pt idx="215">
                  <c:v>7.2733258867656983E-2</c:v>
                </c:pt>
                <c:pt idx="216">
                  <c:v>7.2779943402939196E-2</c:v>
                </c:pt>
                <c:pt idx="217">
                  <c:v>7.2825944725880748E-2</c:v>
                </c:pt>
                <c:pt idx="218">
                  <c:v>7.2871272835062534E-2</c:v>
                </c:pt>
                <c:pt idx="219">
                  <c:v>7.2915937582739607E-2</c:v>
                </c:pt>
                <c:pt idx="220">
                  <c:v>7.2959948676982606E-2</c:v>
                </c:pt>
                <c:pt idx="221">
                  <c:v>7.3003315683787859E-2</c:v>
                </c:pt>
                <c:pt idx="222">
                  <c:v>7.3046048029156554E-2</c:v>
                </c:pt>
                <c:pt idx="223">
                  <c:v>7.3088155001143587E-2</c:v>
                </c:pt>
                <c:pt idx="224">
                  <c:v>7.312964575187629E-2</c:v>
                </c:pt>
                <c:pt idx="225">
                  <c:v>7.3170529299543735E-2</c:v>
                </c:pt>
                <c:pt idx="226">
                  <c:v>7.3210814530356841E-2</c:v>
                </c:pt>
                <c:pt idx="227">
                  <c:v>7.3250510200479846E-2</c:v>
                </c:pt>
                <c:pt idx="228">
                  <c:v>7.3289624937933506E-2</c:v>
                </c:pt>
                <c:pt idx="229">
                  <c:v>7.3328167244470416E-2</c:v>
                </c:pt>
                <c:pt idx="230">
                  <c:v>7.3366145497422888E-2</c:v>
                </c:pt>
                <c:pt idx="231">
                  <c:v>7.3403567951523849E-2</c:v>
                </c:pt>
                <c:pt idx="232">
                  <c:v>7.3440442740700967E-2</c:v>
                </c:pt>
                <c:pt idx="233">
                  <c:v>7.3476777879844676E-2</c:v>
                </c:pt>
                <c:pt idx="234">
                  <c:v>7.3512581266550192E-2</c:v>
                </c:pt>
                <c:pt idx="235">
                  <c:v>7.3547860682834088E-2</c:v>
                </c:pt>
                <c:pt idx="236">
                  <c:v>7.3582623796825786E-2</c:v>
                </c:pt>
                <c:pt idx="237">
                  <c:v>7.3616878164434227E-2</c:v>
                </c:pt>
                <c:pt idx="238">
                  <c:v>7.3650631230990193E-2</c:v>
                </c:pt>
                <c:pt idx="239">
                  <c:v>7.3683890332864571E-2</c:v>
                </c:pt>
                <c:pt idx="240">
                  <c:v>7.3716662699062935E-2</c:v>
                </c:pt>
                <c:pt idx="241">
                  <c:v>7.3748955452796833E-2</c:v>
                </c:pt>
                <c:pt idx="242">
                  <c:v>7.3780775613032021E-2</c:v>
                </c:pt>
                <c:pt idx="243">
                  <c:v>7.3812130096014061E-2</c:v>
                </c:pt>
                <c:pt idx="244">
                  <c:v>7.3843025716771621E-2</c:v>
                </c:pt>
                <c:pt idx="245">
                  <c:v>7.3873469190597743E-2</c:v>
                </c:pt>
                <c:pt idx="246">
                  <c:v>7.3903467134509404E-2</c:v>
                </c:pt>
                <c:pt idx="247">
                  <c:v>7.393302606868582E-2</c:v>
                </c:pt>
                <c:pt idx="248">
                  <c:v>7.3962152417885563E-2</c:v>
                </c:pt>
                <c:pt idx="249">
                  <c:v>7.3990852512843056E-2</c:v>
                </c:pt>
                <c:pt idx="250">
                  <c:v>7.4019132591644568E-2</c:v>
                </c:pt>
                <c:pt idx="251">
                  <c:v>7.4046998801084091E-2</c:v>
                </c:pt>
                <c:pt idx="252">
                  <c:v>7.4074457197999363E-2</c:v>
                </c:pt>
                <c:pt idx="253">
                  <c:v>7.4101513750588377E-2</c:v>
                </c:pt>
                <c:pt idx="254">
                  <c:v>7.4128174339706573E-2</c:v>
                </c:pt>
                <c:pt idx="255">
                  <c:v>7.415444476014503E-2</c:v>
                </c:pt>
                <c:pt idx="256">
                  <c:v>7.4180330721890064E-2</c:v>
                </c:pt>
                <c:pt idx="257">
                  <c:v>7.4205837851364267E-2</c:v>
                </c:pt>
                <c:pt idx="258">
                  <c:v>7.4230971692649431E-2</c:v>
                </c:pt>
                <c:pt idx="259">
                  <c:v>7.4255737708691594E-2</c:v>
                </c:pt>
                <c:pt idx="260">
                  <c:v>7.4280141282488457E-2</c:v>
                </c:pt>
                <c:pt idx="261">
                  <c:v>7.4304187718259349E-2</c:v>
                </c:pt>
                <c:pt idx="262">
                  <c:v>7.4327882242598148E-2</c:v>
                </c:pt>
                <c:pt idx="263">
                  <c:v>7.4351230005609323E-2</c:v>
                </c:pt>
                <c:pt idx="264">
                  <c:v>7.4374236082027284E-2</c:v>
                </c:pt>
                <c:pt idx="265">
                  <c:v>7.4396905472319447E-2</c:v>
                </c:pt>
                <c:pt idx="266">
                  <c:v>7.441924310377307E-2</c:v>
                </c:pt>
                <c:pt idx="267">
                  <c:v>7.4441253831566245E-2</c:v>
                </c:pt>
                <c:pt idx="268">
                  <c:v>7.4462942439823168E-2</c:v>
                </c:pt>
                <c:pt idx="269">
                  <c:v>7.448431364265401E-2</c:v>
                </c:pt>
                <c:pt idx="270">
                  <c:v>7.450537208517953E-2</c:v>
                </c:pt>
                <c:pt idx="271">
                  <c:v>7.4526122344540729E-2</c:v>
                </c:pt>
                <c:pt idx="272">
                  <c:v>7.4546568930893689E-2</c:v>
                </c:pt>
                <c:pt idx="273">
                  <c:v>7.4566716288389887E-2</c:v>
                </c:pt>
                <c:pt idx="274">
                  <c:v>7.4586568796142158E-2</c:v>
                </c:pt>
                <c:pt idx="275">
                  <c:v>7.4606130769176521E-2</c:v>
                </c:pt>
                <c:pt idx="276">
                  <c:v>7.4625406459370019E-2</c:v>
                </c:pt>
                <c:pt idx="277">
                  <c:v>7.4644400056374946E-2</c:v>
                </c:pt>
                <c:pt idx="278">
                  <c:v>7.4663115688529444E-2</c:v>
                </c:pt>
                <c:pt idx="279">
                  <c:v>7.4681557423754819E-2</c:v>
                </c:pt>
                <c:pt idx="280">
                  <c:v>7.4699729270439746E-2</c:v>
                </c:pt>
                <c:pt idx="281">
                  <c:v>7.4717635178311467E-2</c:v>
                </c:pt>
                <c:pt idx="282">
                  <c:v>7.4735279039294333E-2</c:v>
                </c:pt>
                <c:pt idx="283">
                  <c:v>7.4752664688355674E-2</c:v>
                </c:pt>
                <c:pt idx="284">
                  <c:v>7.4769795904339395E-2</c:v>
                </c:pt>
                <c:pt idx="285">
                  <c:v>7.4786676410787303E-2</c:v>
                </c:pt>
                <c:pt idx="286">
                  <c:v>7.4803309876748422E-2</c:v>
                </c:pt>
                <c:pt idx="287">
                  <c:v>7.481969991757649E-2</c:v>
                </c:pt>
                <c:pt idx="288">
                  <c:v>7.4835850095715764E-2</c:v>
                </c:pt>
                <c:pt idx="289">
                  <c:v>7.4851763921475356E-2</c:v>
                </c:pt>
                <c:pt idx="290">
                  <c:v>7.4867444853792167E-2</c:v>
                </c:pt>
                <c:pt idx="291">
                  <c:v>7.4882896300982757E-2</c:v>
                </c:pt>
                <c:pt idx="292">
                  <c:v>7.4898121621484126E-2</c:v>
                </c:pt>
                <c:pt idx="293">
                  <c:v>7.491312412458366E-2</c:v>
                </c:pt>
                <c:pt idx="294">
                  <c:v>7.4927907071138486E-2</c:v>
                </c:pt>
                <c:pt idx="295">
                  <c:v>7.4942473674284152E-2</c:v>
                </c:pt>
                <c:pt idx="296">
                  <c:v>7.4956827100133086E-2</c:v>
                </c:pt>
                <c:pt idx="297">
                  <c:v>7.4970970468462739E-2</c:v>
                </c:pt>
                <c:pt idx="298">
                  <c:v>7.4984906853393651E-2</c:v>
                </c:pt>
                <c:pt idx="299">
                  <c:v>7.4998639284057658E-2</c:v>
                </c:pt>
                <c:pt idx="300">
                  <c:v>7.501217074525629E-2</c:v>
                </c:pt>
                <c:pt idx="301">
                  <c:v>7.502550417810952E-2</c:v>
                </c:pt>
                <c:pt idx="302">
                  <c:v>7.5038642480695014E-2</c:v>
                </c:pt>
                <c:pt idx="303">
                  <c:v>7.505158850867806E-2</c:v>
                </c:pt>
                <c:pt idx="304">
                  <c:v>7.5064345075932265E-2</c:v>
                </c:pt>
                <c:pt idx="305">
                  <c:v>7.5076914955151133E-2</c:v>
                </c:pt>
                <c:pt idx="306">
                  <c:v>7.508930087845074E-2</c:v>
                </c:pt>
                <c:pt idx="307">
                  <c:v>7.5101505537963575E-2</c:v>
                </c:pt>
                <c:pt idx="308">
                  <c:v>7.5113531586423699E-2</c:v>
                </c:pt>
                <c:pt idx="309">
                  <c:v>7.5125381637743266E-2</c:v>
                </c:pt>
                <c:pt idx="310">
                  <c:v>7.5137058267580756E-2</c:v>
                </c:pt>
                <c:pt idx="311">
                  <c:v>7.5148564013900743E-2</c:v>
                </c:pt>
                <c:pt idx="312">
                  <c:v>7.515990137752554E-2</c:v>
                </c:pt>
                <c:pt idx="313">
                  <c:v>7.5171072822678792E-2</c:v>
                </c:pt>
                <c:pt idx="314">
                  <c:v>7.5182080777521046E-2</c:v>
                </c:pt>
                <c:pt idx="315">
                  <c:v>7.5192927634677567E-2</c:v>
                </c:pt>
                <c:pt idx="316">
                  <c:v>7.5203615751758351E-2</c:v>
                </c:pt>
                <c:pt idx="317">
                  <c:v>7.5214147451870564E-2</c:v>
                </c:pt>
                <c:pt idx="318">
                  <c:v>7.5224525024123495E-2</c:v>
                </c:pt>
                <c:pt idx="319">
                  <c:v>7.5234750724126082E-2</c:v>
                </c:pt>
                <c:pt idx="320">
                  <c:v>7.5244826774477205E-2</c:v>
                </c:pt>
                <c:pt idx="321">
                  <c:v>7.5254755365248768E-2</c:v>
                </c:pt>
                <c:pt idx="322">
                  <c:v>7.5264538654461699E-2</c:v>
                </c:pt>
                <c:pt idx="323">
                  <c:v>7.5274178768555022E-2</c:v>
                </c:pt>
                <c:pt idx="324">
                  <c:v>7.5283677802848073E-2</c:v>
                </c:pt>
                <c:pt idx="325">
                  <c:v>7.5293037821995867E-2</c:v>
                </c:pt>
                <c:pt idx="326">
                  <c:v>7.5302260860437911E-2</c:v>
                </c:pt>
                <c:pt idx="327">
                  <c:v>7.5311348922840374E-2</c:v>
                </c:pt>
                <c:pt idx="328">
                  <c:v>7.5320303984531822E-2</c:v>
                </c:pt>
                <c:pt idx="329">
                  <c:v>7.5329127991932546E-2</c:v>
                </c:pt>
                <c:pt idx="330">
                  <c:v>7.533782286297766E-2</c:v>
                </c:pt>
                <c:pt idx="331">
                  <c:v>7.5346390487533915E-2</c:v>
                </c:pt>
                <c:pt idx="332">
                  <c:v>7.5354832727810531E-2</c:v>
                </c:pt>
                <c:pt idx="333">
                  <c:v>7.5363151418763902E-2</c:v>
                </c:pt>
                <c:pt idx="334">
                  <c:v>7.5371348368496474E-2</c:v>
                </c:pt>
                <c:pt idx="335">
                  <c:v>7.5379425358649735E-2</c:v>
                </c:pt>
                <c:pt idx="336">
                  <c:v>7.5387384144791444E-2</c:v>
                </c:pt>
                <c:pt idx="337">
                  <c:v>7.5395226456797207E-2</c:v>
                </c:pt>
                <c:pt idx="338">
                  <c:v>7.5402953999226516E-2</c:v>
                </c:pt>
                <c:pt idx="339">
                  <c:v>7.541056845169318E-2</c:v>
                </c:pt>
                <c:pt idx="340">
                  <c:v>7.5418071469230463E-2</c:v>
                </c:pt>
                <c:pt idx="341">
                  <c:v>7.5425464682650753E-2</c:v>
                </c:pt>
                <c:pt idx="342">
                  <c:v>7.543274969890007E-2</c:v>
                </c:pt>
                <c:pt idx="343">
                  <c:v>7.5439928101407316E-2</c:v>
                </c:pt>
                <c:pt idx="344">
                  <c:v>7.5447001450428444E-2</c:v>
                </c:pt>
                <c:pt idx="345">
                  <c:v>7.5453971283385601E-2</c:v>
                </c:pt>
                <c:pt idx="346">
                  <c:v>7.5460839115201267E-2</c:v>
                </c:pt>
                <c:pt idx="347">
                  <c:v>7.5467606438627557E-2</c:v>
                </c:pt>
                <c:pt idx="348">
                  <c:v>7.5474274724570661E-2</c:v>
                </c:pt>
                <c:pt idx="349">
                  <c:v>7.5480845422410556E-2</c:v>
                </c:pt>
                <c:pt idx="350">
                  <c:v>7.5487319960316032E-2</c:v>
                </c:pt>
                <c:pt idx="351">
                  <c:v>7.5493699745555115E-2</c:v>
                </c:pt>
                <c:pt idx="352">
                  <c:v>7.5499986164800956E-2</c:v>
                </c:pt>
                <c:pt idx="353">
                  <c:v>7.5506180584433188E-2</c:v>
                </c:pt>
                <c:pt idx="354">
                  <c:v>7.5512284350834957E-2</c:v>
                </c:pt>
                <c:pt idx="355">
                  <c:v>7.5518298790685542E-2</c:v>
                </c:pt>
                <c:pt idx="356">
                  <c:v>7.5524225211248741E-2</c:v>
                </c:pt>
                <c:pt idx="357">
                  <c:v>7.553006490065696E-2</c:v>
                </c:pt>
                <c:pt idx="358">
                  <c:v>7.5535819128191226E-2</c:v>
                </c:pt>
                <c:pt idx="359">
                  <c:v>7.5541489144557092E-2</c:v>
                </c:pt>
                <c:pt idx="360">
                  <c:v>7.5547076182156447E-2</c:v>
                </c:pt>
                <c:pt idx="361">
                  <c:v>7.55525814553554E-2</c:v>
                </c:pt>
                <c:pt idx="362">
                  <c:v>7.5558006160748217E-2</c:v>
                </c:pt>
                <c:pt idx="363">
                  <c:v>7.5563351477417412E-2</c:v>
                </c:pt>
                <c:pt idx="364">
                  <c:v>7.5568618567190035E-2</c:v>
                </c:pt>
                <c:pt idx="365">
                  <c:v>7.5573808574890183E-2</c:v>
                </c:pt>
                <c:pt idx="366">
                  <c:v>7.5578922628587855E-2</c:v>
                </c:pt>
                <c:pt idx="367">
                  <c:v>7.5583961839844102E-2</c:v>
                </c:pt>
                <c:pt idx="368">
                  <c:v>7.5588927303952683E-2</c:v>
                </c:pt>
                <c:pt idx="369">
                  <c:v>7.559382010017808E-2</c:v>
                </c:pt>
                <c:pt idx="370">
                  <c:v>7.5598641291990121E-2</c:v>
                </c:pt>
                <c:pt idx="371">
                  <c:v>7.5603391927295122E-2</c:v>
                </c:pt>
                <c:pt idx="372">
                  <c:v>7.5608073038663626E-2</c:v>
                </c:pt>
                <c:pt idx="373">
                  <c:v>7.5612685643554861E-2</c:v>
                </c:pt>
                <c:pt idx="374">
                  <c:v>7.5617230744537897E-2</c:v>
                </c:pt>
                <c:pt idx="375">
                  <c:v>7.5621709329509526E-2</c:v>
                </c:pt>
                <c:pt idx="376">
                  <c:v>7.5626122371909021E-2</c:v>
                </c:pt>
                <c:pt idx="377">
                  <c:v>7.5630470830929691E-2</c:v>
                </c:pt>
                <c:pt idx="378">
                  <c:v>7.5634755651727392E-2</c:v>
                </c:pt>
                <c:pt idx="379">
                  <c:v>7.563897776562592E-2</c:v>
                </c:pt>
                <c:pt idx="380">
                  <c:v>7.5643138090319487E-2</c:v>
                </c:pt>
                <c:pt idx="381">
                  <c:v>7.5647237530072159E-2</c:v>
                </c:pt>
                <c:pt idx="382">
                  <c:v>7.565127697591438E-2</c:v>
                </c:pt>
                <c:pt idx="383">
                  <c:v>7.5655257305836693E-2</c:v>
                </c:pt>
                <c:pt idx="384">
                  <c:v>7.5659179384980527E-2</c:v>
                </c:pt>
                <c:pt idx="385">
                  <c:v>7.5663044065826288E-2</c:v>
                </c:pt>
                <c:pt idx="386">
                  <c:v>7.5666852188378583E-2</c:v>
                </c:pt>
                <c:pt idx="387">
                  <c:v>7.5670604580348855E-2</c:v>
                </c:pt>
                <c:pt idx="388">
                  <c:v>7.5674302057335288E-2</c:v>
                </c:pt>
                <c:pt idx="389">
                  <c:v>7.5677945423000034E-2</c:v>
                </c:pt>
                <c:pt idx="390">
                  <c:v>7.568153546924393E-2</c:v>
                </c:pt>
                <c:pt idx="391">
                  <c:v>7.5685072976378623E-2</c:v>
                </c:pt>
                <c:pt idx="392">
                  <c:v>7.5688558713296161E-2</c:v>
                </c:pt>
                <c:pt idx="393">
                  <c:v>7.5691993437636107E-2</c:v>
                </c:pt>
                <c:pt idx="394">
                  <c:v>7.5695377895950225E-2</c:v>
                </c:pt>
                <c:pt idx="395">
                  <c:v>7.5698712823864769E-2</c:v>
                </c:pt>
                <c:pt idx="396">
                  <c:v>7.5701998946240343E-2</c:v>
                </c:pt>
                <c:pt idx="397">
                  <c:v>7.5705236977329435E-2</c:v>
                </c:pt>
                <c:pt idx="398">
                  <c:v>7.5708427620931731E-2</c:v>
                </c:pt>
                <c:pt idx="399">
                  <c:v>7.5711571570547032E-2</c:v>
                </c:pt>
                <c:pt idx="400">
                  <c:v>7.5714669509525989E-2</c:v>
                </c:pt>
                <c:pt idx="401">
                  <c:v>7.571772211121866E-2</c:v>
                </c:pt>
                <c:pt idx="402">
                  <c:v>7.5720730039120859E-2</c:v>
                </c:pt>
                <c:pt idx="403">
                  <c:v>7.5723693947018361E-2</c:v>
                </c:pt>
                <c:pt idx="404">
                  <c:v>7.5726614479128998E-2</c:v>
                </c:pt>
                <c:pt idx="405">
                  <c:v>7.5729492270242699E-2</c:v>
                </c:pt>
                <c:pt idx="406">
                  <c:v>7.5732327945859462E-2</c:v>
                </c:pt>
                <c:pt idx="407">
                  <c:v>7.5735122122325305E-2</c:v>
                </c:pt>
                <c:pt idx="408">
                  <c:v>7.5737875406966221E-2</c:v>
                </c:pt>
                <c:pt idx="409">
                  <c:v>7.5740588398220204E-2</c:v>
                </c:pt>
                <c:pt idx="410">
                  <c:v>7.574326168576731E-2</c:v>
                </c:pt>
                <c:pt idx="411">
                  <c:v>7.5745895850657816E-2</c:v>
                </c:pt>
                <c:pt idx="412">
                  <c:v>7.5748491465438522E-2</c:v>
                </c:pt>
                <c:pt idx="413">
                  <c:v>7.5751049094277226E-2</c:v>
                </c:pt>
                <c:pt idx="414">
                  <c:v>7.5753569293085313E-2</c:v>
                </c:pt>
                <c:pt idx="415">
                  <c:v>7.5756052609638566E-2</c:v>
                </c:pt>
                <c:pt idx="416">
                  <c:v>7.5758499583696293E-2</c:v>
                </c:pt>
                <c:pt idx="417">
                  <c:v>7.5760910747118576E-2</c:v>
                </c:pt>
                <c:pt idx="418">
                  <c:v>7.5763286623981935E-2</c:v>
                </c:pt>
                <c:pt idx="419">
                  <c:v>7.5765627730693175E-2</c:v>
                </c:pt>
                <c:pt idx="420">
                  <c:v>7.5767934576101689E-2</c:v>
                </c:pt>
                <c:pt idx="421">
                  <c:v>7.5770207661610023E-2</c:v>
                </c:pt>
                <c:pt idx="422">
                  <c:v>7.5772447481282867E-2</c:v>
                </c:pt>
                <c:pt idx="423">
                  <c:v>7.5774654521954449E-2</c:v>
                </c:pt>
                <c:pt idx="424">
                  <c:v>7.5776829263334317E-2</c:v>
                </c:pt>
                <c:pt idx="425">
                  <c:v>7.5778972178111664E-2</c:v>
                </c:pt>
                <c:pt idx="426">
                  <c:v>7.5781083732058024E-2</c:v>
                </c:pt>
                <c:pt idx="427">
                  <c:v>7.5783164384128521E-2</c:v>
                </c:pt>
                <c:pt idx="428">
                  <c:v>7.5785214586561622E-2</c:v>
                </c:pt>
                <c:pt idx="429">
                  <c:v>7.5787234784977453E-2</c:v>
                </c:pt>
                <c:pt idx="430">
                  <c:v>7.5789225418474618E-2</c:v>
                </c:pt>
                <c:pt idx="431">
                  <c:v>7.5791186919725681E-2</c:v>
                </c:pt>
                <c:pt idx="432">
                  <c:v>7.5793119715071189E-2</c:v>
                </c:pt>
                <c:pt idx="433">
                  <c:v>7.5795024224612331E-2</c:v>
                </c:pt>
                <c:pt idx="434">
                  <c:v>7.5796900862302258E-2</c:v>
                </c:pt>
                <c:pt idx="435">
                  <c:v>7.5798750036036061E-2</c:v>
                </c:pt>
                <c:pt idx="436">
                  <c:v>7.5800572147739415E-2</c:v>
                </c:pt>
                <c:pt idx="437">
                  <c:v>7.580236759345596E-2</c:v>
                </c:pt>
                <c:pt idx="438">
                  <c:v>7.580413676343338E-2</c:v>
                </c:pt>
                <c:pt idx="439">
                  <c:v>7.5805880042208201E-2</c:v>
                </c:pt>
                <c:pt idx="440">
                  <c:v>7.5807597808689384E-2</c:v>
                </c:pt>
                <c:pt idx="441">
                  <c:v>7.5809290436240712E-2</c:v>
                </c:pt>
                <c:pt idx="442">
                  <c:v>7.5810958292761882E-2</c:v>
                </c:pt>
                <c:pt idx="443">
                  <c:v>7.5812601740768523E-2</c:v>
                </c:pt>
                <c:pt idx="444">
                  <c:v>7.5814221137470966E-2</c:v>
                </c:pt>
                <c:pt idx="445">
                  <c:v>7.581581683485189E-2</c:v>
                </c:pt>
                <c:pt idx="446">
                  <c:v>7.5817389179742831E-2</c:v>
                </c:pt>
                <c:pt idx="447">
                  <c:v>7.5818938513899564E-2</c:v>
                </c:pt>
                <c:pt idx="448">
                  <c:v>7.5820465174076368E-2</c:v>
                </c:pt>
                <c:pt idx="449">
                  <c:v>7.5821969492099253E-2</c:v>
                </c:pt>
                <c:pt idx="450">
                  <c:v>7.5823451794938074E-2</c:v>
                </c:pt>
                <c:pt idx="451">
                  <c:v>7.5824912404777567E-2</c:v>
                </c:pt>
                <c:pt idx="452">
                  <c:v>7.5826351639087436E-2</c:v>
                </c:pt>
                <c:pt idx="453">
                  <c:v>7.5827769810691295E-2</c:v>
                </c:pt>
                <c:pt idx="454">
                  <c:v>7.5829167227834712E-2</c:v>
                </c:pt>
                <c:pt idx="455">
                  <c:v>7.583054419425217E-2</c:v>
                </c:pt>
                <c:pt idx="456">
                  <c:v>7.5831901009233121E-2</c:v>
                </c:pt>
                <c:pt idx="457">
                  <c:v>7.5833237967686984E-2</c:v>
                </c:pt>
                <c:pt idx="458">
                  <c:v>7.5834555360207306E-2</c:v>
                </c:pt>
                <c:pt idx="459">
                  <c:v>7.5835853473134901E-2</c:v>
                </c:pt>
                <c:pt idx="460">
                  <c:v>7.5837132588620057E-2</c:v>
                </c:pt>
                <c:pt idx="461">
                  <c:v>7.5838392984683894E-2</c:v>
                </c:pt>
                <c:pt idx="462">
                  <c:v>7.5839634935278816E-2</c:v>
                </c:pt>
                <c:pt idx="463">
                  <c:v>7.5840858710347986E-2</c:v>
                </c:pt>
                <c:pt idx="464">
                  <c:v>7.5842064575884063E-2</c:v>
                </c:pt>
                <c:pt idx="465">
                  <c:v>7.5843252793987001E-2</c:v>
                </c:pt>
                <c:pt idx="466">
                  <c:v>7.5844423622920987E-2</c:v>
                </c:pt>
                <c:pt idx="467">
                  <c:v>7.5845577317170607E-2</c:v>
                </c:pt>
                <c:pt idx="468">
                  <c:v>7.5846714127496162E-2</c:v>
                </c:pt>
                <c:pt idx="469">
                  <c:v>7.5847834300988168E-2</c:v>
                </c:pt>
                <c:pt idx="470">
                  <c:v>7.5848938081121017E-2</c:v>
                </c:pt>
                <c:pt idx="471">
                  <c:v>7.5850025707805982E-2</c:v>
                </c:pt>
                <c:pt idx="472">
                  <c:v>7.5851097417443281E-2</c:v>
                </c:pt>
                <c:pt idx="473">
                  <c:v>7.5852153442973511E-2</c:v>
                </c:pt>
                <c:pt idx="474">
                  <c:v>7.585319401392826E-2</c:v>
                </c:pt>
                <c:pt idx="475">
                  <c:v>7.5854219356479999E-2</c:v>
                </c:pt>
                <c:pt idx="476">
                  <c:v>7.5855229693491247E-2</c:v>
                </c:pt>
                <c:pt idx="477">
                  <c:v>7.5856225244562994E-2</c:v>
                </c:pt>
                <c:pt idx="478">
                  <c:v>7.5857206226082441E-2</c:v>
                </c:pt>
                <c:pt idx="479">
                  <c:v>7.5858172851270056E-2</c:v>
                </c:pt>
                <c:pt idx="480">
                  <c:v>7.5859125330225888E-2</c:v>
                </c:pt>
                <c:pt idx="481">
                  <c:v>7.5860063869975236E-2</c:v>
                </c:pt>
                <c:pt idx="482">
                  <c:v>7.5860988674513657E-2</c:v>
                </c:pt>
                <c:pt idx="483">
                  <c:v>7.5861899944851305E-2</c:v>
                </c:pt>
                <c:pt idx="484">
                  <c:v>7.5862797879056629E-2</c:v>
                </c:pt>
                <c:pt idx="485">
                  <c:v>7.5863682672299398E-2</c:v>
                </c:pt>
                <c:pt idx="486">
                  <c:v>7.586455451689314E-2</c:v>
                </c:pt>
                <c:pt idx="487">
                  <c:v>7.5865413602336937E-2</c:v>
                </c:pt>
                <c:pt idx="488">
                  <c:v>7.5866260115356618E-2</c:v>
                </c:pt>
                <c:pt idx="489">
                  <c:v>7.5867094239945365E-2</c:v>
                </c:pt>
                <c:pt idx="490">
                  <c:v>7.5867916157403639E-2</c:v>
                </c:pt>
                <c:pt idx="491">
                  <c:v>7.5868726046378676E-2</c:v>
                </c:pt>
                <c:pt idx="492">
                  <c:v>7.5869524082903234E-2</c:v>
                </c:pt>
                <c:pt idx="493">
                  <c:v>7.5870310440433908E-2</c:v>
                </c:pt>
                <c:pt idx="494">
                  <c:v>7.5871085289888826E-2</c:v>
                </c:pt>
                <c:pt idx="495">
                  <c:v>7.5871848799684755E-2</c:v>
                </c:pt>
                <c:pt idx="496">
                  <c:v>7.5872601135773779E-2</c:v>
                </c:pt>
                <c:pt idx="497">
                  <c:v>7.5873342461679288E-2</c:v>
                </c:pt>
                <c:pt idx="498">
                  <c:v>7.58740729385316E-2</c:v>
                </c:pt>
                <c:pt idx="499">
                  <c:v>7.5874792725102919E-2</c:v>
                </c:pt>
                <c:pt idx="500">
                  <c:v>7.5875501977841889E-2</c:v>
                </c:pt>
                <c:pt idx="501">
                  <c:v>7.5876200850907558E-2</c:v>
                </c:pt>
                <c:pt idx="502">
                  <c:v>7.5876889496202943E-2</c:v>
                </c:pt>
                <c:pt idx="503">
                  <c:v>7.587756806340798E-2</c:v>
                </c:pt>
                <c:pt idx="504">
                  <c:v>7.5878236700012119E-2</c:v>
                </c:pt>
                <c:pt idx="505">
                  <c:v>7.5878895551346318E-2</c:v>
                </c:pt>
                <c:pt idx="506">
                  <c:v>7.5879544760614689E-2</c:v>
                </c:pt>
                <c:pt idx="507">
                  <c:v>7.588018446892561E-2</c:v>
                </c:pt>
                <c:pt idx="508">
                  <c:v>7.5880814815322356E-2</c:v>
                </c:pt>
                <c:pt idx="509">
                  <c:v>7.5881435936813374E-2</c:v>
                </c:pt>
                <c:pt idx="510">
                  <c:v>7.5882047968402019E-2</c:v>
                </c:pt>
                <c:pt idx="511">
                  <c:v>7.5882651043115937E-2</c:v>
                </c:pt>
                <c:pt idx="512">
                  <c:v>7.5883245292035953E-2</c:v>
                </c:pt>
                <c:pt idx="513">
                  <c:v>7.5883830844324568E-2</c:v>
                </c:pt>
                <c:pt idx="514">
                  <c:v>7.588440782725403E-2</c:v>
                </c:pt>
                <c:pt idx="515">
                  <c:v>7.5884976366234008E-2</c:v>
                </c:pt>
                <c:pt idx="516">
                  <c:v>7.5885536584838834E-2</c:v>
                </c:pt>
                <c:pt idx="517">
                  <c:v>7.5886088604834367E-2</c:v>
                </c:pt>
                <c:pt idx="518">
                  <c:v>7.5886632546204494E-2</c:v>
                </c:pt>
                <c:pt idx="519">
                  <c:v>7.588716852717714E-2</c:v>
                </c:pt>
                <c:pt idx="520">
                  <c:v>7.5887696664250034E-2</c:v>
                </c:pt>
                <c:pt idx="521">
                  <c:v>7.5888217072215991E-2</c:v>
                </c:pt>
                <c:pt idx="522">
                  <c:v>7.5888729864187862E-2</c:v>
                </c:pt>
                <c:pt idx="523">
                  <c:v>7.5889235151623144E-2</c:v>
                </c:pt>
                <c:pt idx="524">
                  <c:v>7.5889733044348179E-2</c:v>
                </c:pt>
                <c:pt idx="525">
                  <c:v>7.5890223650582039E-2</c:v>
                </c:pt>
                <c:pt idx="526">
                  <c:v>7.5890707076960065E-2</c:v>
                </c:pt>
                <c:pt idx="527">
                  <c:v>7.5891183428556996E-2</c:v>
                </c:pt>
                <c:pt idx="528">
                  <c:v>7.589165280890986E-2</c:v>
                </c:pt>
                <c:pt idx="529">
                  <c:v>7.5892115320040462E-2</c:v>
                </c:pt>
                <c:pt idx="530">
                  <c:v>7.5892571062477529E-2</c:v>
                </c:pt>
                <c:pt idx="531">
                  <c:v>7.5893020135278585E-2</c:v>
                </c:pt>
                <c:pt idx="532">
                  <c:v>7.5893462636051512E-2</c:v>
                </c:pt>
                <c:pt idx="533">
                  <c:v>7.5893898660975692E-2</c:v>
                </c:pt>
                <c:pt idx="534">
                  <c:v>7.5894328304822997E-2</c:v>
                </c:pt>
                <c:pt idx="535">
                  <c:v>7.589475166097831E-2</c:v>
                </c:pt>
                <c:pt idx="536">
                  <c:v>7.5895168821459871E-2</c:v>
                </c:pt>
                <c:pt idx="537">
                  <c:v>7.5895579876939262E-2</c:v>
                </c:pt>
                <c:pt idx="538">
                  <c:v>7.5895984916761125E-2</c:v>
                </c:pt>
                <c:pt idx="539">
                  <c:v>7.5896384028962566E-2</c:v>
                </c:pt>
                <c:pt idx="540">
                  <c:v>7.5896777300292304E-2</c:v>
                </c:pt>
                <c:pt idx="541">
                  <c:v>7.5897164816229504E-2</c:v>
                </c:pt>
                <c:pt idx="542">
                  <c:v>7.5897546661002388E-2</c:v>
                </c:pt>
                <c:pt idx="543">
                  <c:v>7.5897922917606525E-2</c:v>
                </c:pt>
                <c:pt idx="544">
                  <c:v>7.5898293667822872E-2</c:v>
                </c:pt>
                <c:pt idx="545">
                  <c:v>7.5898658992235538E-2</c:v>
                </c:pt>
                <c:pt idx="546">
                  <c:v>7.5899018970249324E-2</c:v>
                </c:pt>
                <c:pt idx="547">
                  <c:v>7.5899373680106977E-2</c:v>
                </c:pt>
                <c:pt idx="548">
                  <c:v>7.5899723198906158E-2</c:v>
                </c:pt>
                <c:pt idx="549">
                  <c:v>7.590006760261625E-2</c:v>
                </c:pt>
                <c:pt idx="550">
                  <c:v>7.590040696609486E-2</c:v>
                </c:pt>
                <c:pt idx="551">
                  <c:v>7.5900741363104055E-2</c:v>
                </c:pt>
                <c:pt idx="552">
                  <c:v>7.5901070866326428E-2</c:v>
                </c:pt>
                <c:pt idx="553">
                  <c:v>7.5901395547380901E-2</c:v>
                </c:pt>
                <c:pt idx="554">
                  <c:v>7.5901715476838258E-2</c:v>
                </c:pt>
                <c:pt idx="555">
                  <c:v>7.5902030724236499E-2</c:v>
                </c:pt>
                <c:pt idx="556">
                  <c:v>7.5902341358095995E-2</c:v>
                </c:pt>
                <c:pt idx="557">
                  <c:v>7.5902647445934307E-2</c:v>
                </c:pt>
                <c:pt idx="558">
                  <c:v>7.590294905428091E-2</c:v>
                </c:pt>
                <c:pt idx="559">
                  <c:v>7.5903246248691658E-2</c:v>
                </c:pt>
                <c:pt idx="560">
                  <c:v>7.5903539093763003E-2</c:v>
                </c:pt>
                <c:pt idx="561">
                  <c:v>7.5903827653146044E-2</c:v>
                </c:pt>
                <c:pt idx="562">
                  <c:v>7.5904111989560374E-2</c:v>
                </c:pt>
                <c:pt idx="563">
                  <c:v>7.5904392164807724E-2</c:v>
                </c:pt>
                <c:pt idx="564">
                  <c:v>7.5904668239785339E-2</c:v>
                </c:pt>
                <c:pt idx="565">
                  <c:v>7.5904940274499288E-2</c:v>
                </c:pt>
                <c:pt idx="566">
                  <c:v>7.590520832807747E-2</c:v>
                </c:pt>
                <c:pt idx="567">
                  <c:v>7.5905472458782444E-2</c:v>
                </c:pt>
                <c:pt idx="568">
                  <c:v>7.5905732724024136E-2</c:v>
                </c:pt>
                <c:pt idx="569">
                  <c:v>7.590598918037228E-2</c:v>
                </c:pt>
                <c:pt idx="570">
                  <c:v>7.5906241883568745E-2</c:v>
                </c:pt>
                <c:pt idx="571">
                  <c:v>7.5906490888539638E-2</c:v>
                </c:pt>
                <c:pt idx="572">
                  <c:v>7.5906736249407233E-2</c:v>
                </c:pt>
                <c:pt idx="573">
                  <c:v>7.5906978019501747E-2</c:v>
                </c:pt>
                <c:pt idx="574">
                  <c:v>7.5907216251372922E-2</c:v>
                </c:pt>
                <c:pt idx="575">
                  <c:v>7.5907450996801462E-2</c:v>
                </c:pt>
                <c:pt idx="576">
                  <c:v>7.5907682306810262E-2</c:v>
                </c:pt>
                <c:pt idx="577">
                  <c:v>7.5907910231675535E-2</c:v>
                </c:pt>
                <c:pt idx="578">
                  <c:v>7.5908134820937709E-2</c:v>
                </c:pt>
                <c:pt idx="579">
                  <c:v>7.5908356123412207E-2</c:v>
                </c:pt>
                <c:pt idx="580">
                  <c:v>7.590857418720004E-2</c:v>
                </c:pt>
                <c:pt idx="581">
                  <c:v>7.5908789059698292E-2</c:v>
                </c:pt>
                <c:pt idx="582">
                  <c:v>7.5909000787610412E-2</c:v>
                </c:pt>
                <c:pt idx="583">
                  <c:v>7.590920941695635E-2</c:v>
                </c:pt>
                <c:pt idx="584">
                  <c:v>7.5909414993082555E-2</c:v>
                </c:pt>
                <c:pt idx="585">
                  <c:v>7.5909617560671883E-2</c:v>
                </c:pt>
                <c:pt idx="586">
                  <c:v>7.5909817163753238E-2</c:v>
                </c:pt>
                <c:pt idx="587">
                  <c:v>7.5910013845711194E-2</c:v>
                </c:pt>
                <c:pt idx="588">
                  <c:v>7.5910207649295403E-2</c:v>
                </c:pt>
                <c:pt idx="589">
                  <c:v>7.591039861662989E-2</c:v>
                </c:pt>
                <c:pt idx="590">
                  <c:v>7.5910586789222204E-2</c:v>
                </c:pt>
                <c:pt idx="591">
                  <c:v>7.5910772207972446E-2</c:v>
                </c:pt>
                <c:pt idx="592">
                  <c:v>7.5910954913182158E-2</c:v>
                </c:pt>
                <c:pt idx="593">
                  <c:v>7.59111349445631E-2</c:v>
                </c:pt>
                <c:pt idx="594">
                  <c:v>7.5911312341245832E-2</c:v>
                </c:pt>
                <c:pt idx="595">
                  <c:v>7.5911487141788275E-2</c:v>
                </c:pt>
                <c:pt idx="596">
                  <c:v>7.5911659384184066E-2</c:v>
                </c:pt>
                <c:pt idx="597">
                  <c:v>7.5911829105870812E-2</c:v>
                </c:pt>
                <c:pt idx="598">
                  <c:v>7.5911996343738242E-2</c:v>
                </c:pt>
                <c:pt idx="599">
                  <c:v>7.5912161134136194E-2</c:v>
                </c:pt>
                <c:pt idx="600">
                  <c:v>7.591232351288256E-2</c:v>
                </c:pt>
                <c:pt idx="601">
                  <c:v>7.5912483515271051E-2</c:v>
                </c:pt>
                <c:pt idx="602">
                  <c:v>7.5912641176078849E-2</c:v>
                </c:pt>
                <c:pt idx="603">
                  <c:v>7.5912796529574195E-2</c:v>
                </c:pt>
                <c:pt idx="604">
                  <c:v>7.5912949609523828E-2</c:v>
                </c:pt>
                <c:pt idx="605">
                  <c:v>7.5913100449200313E-2</c:v>
                </c:pt>
                <c:pt idx="606">
                  <c:v>7.5913249081389286E-2</c:v>
                </c:pt>
                <c:pt idx="607">
                  <c:v>7.5913395538396586E-2</c:v>
                </c:pt>
                <c:pt idx="608">
                  <c:v>7.5913539852055262E-2</c:v>
                </c:pt>
                <c:pt idx="609">
                  <c:v>7.5913682053732487E-2</c:v>
                </c:pt>
                <c:pt idx="610">
                  <c:v>7.5913822174336384E-2</c:v>
                </c:pt>
                <c:pt idx="611">
                  <c:v>7.5913960244322773E-2</c:v>
                </c:pt>
                <c:pt idx="612">
                  <c:v>7.591409629370173E-2</c:v>
                </c:pt>
                <c:pt idx="613">
                  <c:v>7.5914230352044171E-2</c:v>
                </c:pt>
                <c:pt idx="614">
                  <c:v>7.5914362448488232E-2</c:v>
                </c:pt>
                <c:pt idx="615">
                  <c:v>7.591449261174564E-2</c:v>
                </c:pt>
                <c:pt idx="616">
                  <c:v>7.5914620870107918E-2</c:v>
                </c:pt>
                <c:pt idx="617">
                  <c:v>7.5914747251452572E-2</c:v>
                </c:pt>
                <c:pt idx="618">
                  <c:v>7.5914871783249099E-2</c:v>
                </c:pt>
                <c:pt idx="619">
                  <c:v>7.591499449256503E-2</c:v>
                </c:pt>
                <c:pt idx="620">
                  <c:v>7.5915115406071737E-2</c:v>
                </c:pt>
                <c:pt idx="621">
                  <c:v>7.5915234550050281E-2</c:v>
                </c:pt>
                <c:pt idx="622">
                  <c:v>7.59153519503971E-2</c:v>
                </c:pt>
                <c:pt idx="623">
                  <c:v>7.5915467632629671E-2</c:v>
                </c:pt>
                <c:pt idx="624">
                  <c:v>7.5915581621891992E-2</c:v>
                </c:pt>
                <c:pt idx="625">
                  <c:v>7.5915693942960119E-2</c:v>
                </c:pt>
                <c:pt idx="626">
                  <c:v>7.591580462024751E-2</c:v>
                </c:pt>
                <c:pt idx="627">
                  <c:v>7.5915913677810337E-2</c:v>
                </c:pt>
                <c:pt idx="628">
                  <c:v>7.5916021139352724E-2</c:v>
                </c:pt>
                <c:pt idx="629">
                  <c:v>7.5916127028231875E-2</c:v>
                </c:pt>
                <c:pt idx="630">
                  <c:v>7.5916231367463199E-2</c:v>
                </c:pt>
                <c:pt idx="631">
                  <c:v>7.5916334179725264E-2</c:v>
                </c:pt>
                <c:pt idx="632">
                  <c:v>7.5916435487364736E-2</c:v>
                </c:pt>
                <c:pt idx="633">
                  <c:v>7.5916535312401265E-2</c:v>
                </c:pt>
                <c:pt idx="634">
                  <c:v>7.5916633676532244E-2</c:v>
                </c:pt>
                <c:pt idx="635">
                  <c:v>7.5916730601137516E-2</c:v>
                </c:pt>
                <c:pt idx="636">
                  <c:v>7.5916826107284063E-2</c:v>
                </c:pt>
                <c:pt idx="637">
                  <c:v>7.5916920215730557E-2</c:v>
                </c:pt>
                <c:pt idx="638">
                  <c:v>7.5917012946931844E-2</c:v>
                </c:pt>
                <c:pt idx="639">
                  <c:v>7.5917104321043455E-2</c:v>
                </c:pt>
                <c:pt idx="640">
                  <c:v>7.5917194357925932E-2</c:v>
                </c:pt>
                <c:pt idx="641">
                  <c:v>7.5917283077149164E-2</c:v>
                </c:pt>
                <c:pt idx="642">
                  <c:v>7.5917370497996656E-2</c:v>
                </c:pt>
                <c:pt idx="643">
                  <c:v>7.5917456639469694E-2</c:v>
                </c:pt>
                <c:pt idx="644">
                  <c:v>7.5917541520291495E-2</c:v>
                </c:pt>
                <c:pt idx="645">
                  <c:v>7.5917625158911248E-2</c:v>
                </c:pt>
                <c:pt idx="646">
                  <c:v>7.5917707573508172E-2</c:v>
                </c:pt>
                <c:pt idx="647">
                  <c:v>7.5917788781995427E-2</c:v>
                </c:pt>
                <c:pt idx="648">
                  <c:v>7.5917868802024002E-2</c:v>
                </c:pt>
                <c:pt idx="649">
                  <c:v>7.5917947650986611E-2</c:v>
                </c:pt>
                <c:pt idx="650">
                  <c:v>7.5918025346021392E-2</c:v>
                </c:pt>
                <c:pt idx="651">
                  <c:v>7.5918101904015683E-2</c:v>
                </c:pt>
                <c:pt idx="652">
                  <c:v>7.5918177341609688E-2</c:v>
                </c:pt>
                <c:pt idx="653">
                  <c:v>7.5918251675200096E-2</c:v>
                </c:pt>
                <c:pt idx="654">
                  <c:v>7.5918324920943622E-2</c:v>
                </c:pt>
                <c:pt idx="655">
                  <c:v>7.5918397094760531E-2</c:v>
                </c:pt>
                <c:pt idx="656">
                  <c:v>7.5918468212338108E-2</c:v>
                </c:pt>
                <c:pt idx="657">
                  <c:v>7.5918538289134058E-2</c:v>
                </c:pt>
                <c:pt idx="658">
                  <c:v>7.5918607340379862E-2</c:v>
                </c:pt>
                <c:pt idx="659">
                  <c:v>7.59186753810841E-2</c:v>
                </c:pt>
                <c:pt idx="660">
                  <c:v>7.5918742426035718E-2</c:v>
                </c:pt>
                <c:pt idx="661">
                  <c:v>7.5918808489807199E-2</c:v>
                </c:pt>
                <c:pt idx="662">
                  <c:v>7.5918873586757793E-2</c:v>
                </c:pt>
                <c:pt idx="663">
                  <c:v>7.5918937731036598E-2</c:v>
                </c:pt>
                <c:pt idx="664">
                  <c:v>7.5919000936585629E-2</c:v>
                </c:pt>
                <c:pt idx="665">
                  <c:v>7.5919063217142882E-2</c:v>
                </c:pt>
                <c:pt idx="666">
                  <c:v>7.5919124586245307E-2</c:v>
                </c:pt>
                <c:pt idx="667">
                  <c:v>7.5919185057231733E-2</c:v>
                </c:pt>
                <c:pt idx="668">
                  <c:v>7.5919244643245787E-2</c:v>
                </c:pt>
                <c:pt idx="669">
                  <c:v>7.5919303357238732E-2</c:v>
                </c:pt>
                <c:pt idx="670">
                  <c:v>7.5919361211972305E-2</c:v>
                </c:pt>
                <c:pt idx="671">
                  <c:v>7.5919418220021476E-2</c:v>
                </c:pt>
                <c:pt idx="672">
                  <c:v>7.5919474393777178E-2</c:v>
                </c:pt>
                <c:pt idx="673">
                  <c:v>7.5919529745449008E-2</c:v>
                </c:pt>
                <c:pt idx="674">
                  <c:v>7.5919584287067896E-2</c:v>
                </c:pt>
                <c:pt idx="675">
                  <c:v>7.5919638030488693E-2</c:v>
                </c:pt>
                <c:pt idx="676">
                  <c:v>7.5919690987392749E-2</c:v>
                </c:pt>
                <c:pt idx="677">
                  <c:v>7.5919743169290482E-2</c:v>
                </c:pt>
                <c:pt idx="678">
                  <c:v>7.5919794587523834E-2</c:v>
                </c:pt>
                <c:pt idx="679">
                  <c:v>7.5919845253268781E-2</c:v>
                </c:pt>
                <c:pt idx="680">
                  <c:v>7.5919895177537736E-2</c:v>
                </c:pt>
                <c:pt idx="681">
                  <c:v>7.5919944371181949E-2</c:v>
                </c:pt>
                <c:pt idx="682">
                  <c:v>7.5919992844893855E-2</c:v>
                </c:pt>
                <c:pt idx="683">
                  <c:v>7.5920040609209427E-2</c:v>
                </c:pt>
                <c:pt idx="684">
                  <c:v>7.5920087674510445E-2</c:v>
                </c:pt>
                <c:pt idx="685">
                  <c:v>7.5920134051026739E-2</c:v>
                </c:pt>
                <c:pt idx="686">
                  <c:v>7.5920179748838454E-2</c:v>
                </c:pt>
                <c:pt idx="687">
                  <c:v>7.5920224777878187E-2</c:v>
                </c:pt>
                <c:pt idx="688">
                  <c:v>7.5920269147933206E-2</c:v>
                </c:pt>
                <c:pt idx="689">
                  <c:v>7.5920312868647505E-2</c:v>
                </c:pt>
                <c:pt idx="690">
                  <c:v>7.5920355949523982E-2</c:v>
                </c:pt>
                <c:pt idx="691">
                  <c:v>7.5920398399926439E-2</c:v>
                </c:pt>
                <c:pt idx="692">
                  <c:v>7.5920440229081662E-2</c:v>
                </c:pt>
                <c:pt idx="693">
                  <c:v>7.5920481446081378E-2</c:v>
                </c:pt>
                <c:pt idx="694">
                  <c:v>7.5920522059884282E-2</c:v>
                </c:pt>
                <c:pt idx="695">
                  <c:v>7.5920562079317966E-2</c:v>
                </c:pt>
                <c:pt idx="696">
                  <c:v>7.5920601513080804E-2</c:v>
                </c:pt>
                <c:pt idx="697">
                  <c:v>7.59206403697439E-2</c:v>
                </c:pt>
                <c:pt idx="698">
                  <c:v>7.5920678657752913E-2</c:v>
                </c:pt>
                <c:pt idx="699">
                  <c:v>7.5920716385429896E-2</c:v>
                </c:pt>
                <c:pt idx="700">
                  <c:v>7.5920753560975121E-2</c:v>
                </c:pt>
                <c:pt idx="701">
                  <c:v>7.5920790192468848E-2</c:v>
                </c:pt>
                <c:pt idx="702">
                  <c:v>7.5920826287873083E-2</c:v>
                </c:pt>
                <c:pt idx="703">
                  <c:v>7.5920861855033328E-2</c:v>
                </c:pt>
                <c:pt idx="704">
                  <c:v>7.5920896901680246E-2</c:v>
                </c:pt>
                <c:pt idx="705">
                  <c:v>7.5920931435431369E-2</c:v>
                </c:pt>
                <c:pt idx="706">
                  <c:v>7.5920965463792761E-2</c:v>
                </c:pt>
                <c:pt idx="707">
                  <c:v>7.5920998994160618E-2</c:v>
                </c:pt>
                <c:pt idx="708">
                  <c:v>7.5921032033822916E-2</c:v>
                </c:pt>
                <c:pt idx="709">
                  <c:v>7.5921064589960965E-2</c:v>
                </c:pt>
                <c:pt idx="710">
                  <c:v>7.5921096669650967E-2</c:v>
                </c:pt>
                <c:pt idx="711">
                  <c:v>7.5921128279865593E-2</c:v>
                </c:pt>
                <c:pt idx="712">
                  <c:v>7.5921159427475446E-2</c:v>
                </c:pt>
                <c:pt idx="713">
                  <c:v>7.5921190119250595E-2</c:v>
                </c:pt>
                <c:pt idx="714">
                  <c:v>7.5921220361862024E-2</c:v>
                </c:pt>
                <c:pt idx="715">
                  <c:v>7.5921250161883086E-2</c:v>
                </c:pt>
                <c:pt idx="716">
                  <c:v>7.5921279525790947E-2</c:v>
                </c:pt>
                <c:pt idx="717">
                  <c:v>7.5921308459967973E-2</c:v>
                </c:pt>
                <c:pt idx="718">
                  <c:v>7.5921336970703135E-2</c:v>
                </c:pt>
                <c:pt idx="719">
                  <c:v>7.5921365064193364E-2</c:v>
                </c:pt>
                <c:pt idx="720">
                  <c:v>7.5921392746544886E-2</c:v>
                </c:pt>
              </c:numCache>
            </c:numRef>
          </c:yVal>
          <c:smooth val="1"/>
          <c:extLst>
            <c:ext xmlns:c16="http://schemas.microsoft.com/office/drawing/2014/chart" uri="{C3380CC4-5D6E-409C-BE32-E72D297353CC}">
              <c16:uniqueId val="{00000001-E906-2543-9DC1-000B3FE64CDB}"/>
            </c:ext>
          </c:extLst>
        </c:ser>
        <c:ser>
          <c:idx val="2"/>
          <c:order val="2"/>
          <c:tx>
            <c:strRef>
              <c:f>'Raum1_technische Lüftung'!$I$57</c:f>
              <c:strCache>
                <c:ptCount val="1"/>
                <c:pt idx="0">
                  <c:v>Exp.</c:v>
                </c:pt>
              </c:strCache>
            </c:strRef>
          </c:tx>
          <c:spPr>
            <a:ln w="19050" cap="rnd">
              <a:solidFill>
                <a:schemeClr val="accent3"/>
              </a:solidFill>
              <a:round/>
            </a:ln>
            <a:effectLst/>
          </c:spPr>
          <c:marker>
            <c:symbol val="none"/>
          </c:marker>
          <c:xVal>
            <c:numRef>
              <c:f>'Raum1_technische Lüftung'!$A$58:$A$778</c:f>
              <c:numCache>
                <c:formatCode>0.00</c:formatCode>
                <c:ptCount val="72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pt idx="361">
                  <c:v>60.166666666666664</c:v>
                </c:pt>
                <c:pt idx="362">
                  <c:v>60.333333333333336</c:v>
                </c:pt>
                <c:pt idx="363">
                  <c:v>60.5</c:v>
                </c:pt>
                <c:pt idx="364">
                  <c:v>60.666666666666664</c:v>
                </c:pt>
                <c:pt idx="365">
                  <c:v>60.833333333333336</c:v>
                </c:pt>
                <c:pt idx="366">
                  <c:v>61</c:v>
                </c:pt>
                <c:pt idx="367">
                  <c:v>61.166666666666664</c:v>
                </c:pt>
                <c:pt idx="368">
                  <c:v>61.333333333333336</c:v>
                </c:pt>
                <c:pt idx="369">
                  <c:v>61.5</c:v>
                </c:pt>
                <c:pt idx="370">
                  <c:v>61.666666666666664</c:v>
                </c:pt>
                <c:pt idx="371">
                  <c:v>61.833333333333336</c:v>
                </c:pt>
                <c:pt idx="372">
                  <c:v>62</c:v>
                </c:pt>
                <c:pt idx="373">
                  <c:v>62.166666666666664</c:v>
                </c:pt>
                <c:pt idx="374">
                  <c:v>62.333333333333336</c:v>
                </c:pt>
                <c:pt idx="375">
                  <c:v>62.5</c:v>
                </c:pt>
                <c:pt idx="376">
                  <c:v>62.666666666666664</c:v>
                </c:pt>
                <c:pt idx="377">
                  <c:v>62.833333333333336</c:v>
                </c:pt>
                <c:pt idx="378">
                  <c:v>63</c:v>
                </c:pt>
                <c:pt idx="379">
                  <c:v>63.166666666666664</c:v>
                </c:pt>
                <c:pt idx="380">
                  <c:v>63.333333333333336</c:v>
                </c:pt>
                <c:pt idx="381">
                  <c:v>63.5</c:v>
                </c:pt>
                <c:pt idx="382">
                  <c:v>63.666666666666664</c:v>
                </c:pt>
                <c:pt idx="383">
                  <c:v>63.833333333333336</c:v>
                </c:pt>
                <c:pt idx="384">
                  <c:v>64</c:v>
                </c:pt>
                <c:pt idx="385">
                  <c:v>64.166666666666671</c:v>
                </c:pt>
                <c:pt idx="386">
                  <c:v>64.333333333333329</c:v>
                </c:pt>
                <c:pt idx="387">
                  <c:v>64.5</c:v>
                </c:pt>
                <c:pt idx="388">
                  <c:v>64.666666666666671</c:v>
                </c:pt>
                <c:pt idx="389">
                  <c:v>64.833333333333329</c:v>
                </c:pt>
                <c:pt idx="390">
                  <c:v>65</c:v>
                </c:pt>
                <c:pt idx="391">
                  <c:v>65.166666666666671</c:v>
                </c:pt>
                <c:pt idx="392">
                  <c:v>65.333333333333329</c:v>
                </c:pt>
                <c:pt idx="393">
                  <c:v>65.5</c:v>
                </c:pt>
                <c:pt idx="394">
                  <c:v>65.666666666666671</c:v>
                </c:pt>
                <c:pt idx="395">
                  <c:v>65.833333333333329</c:v>
                </c:pt>
                <c:pt idx="396">
                  <c:v>66</c:v>
                </c:pt>
                <c:pt idx="397">
                  <c:v>66.166666666666671</c:v>
                </c:pt>
                <c:pt idx="398">
                  <c:v>66.333333333333329</c:v>
                </c:pt>
                <c:pt idx="399">
                  <c:v>66.5</c:v>
                </c:pt>
                <c:pt idx="400">
                  <c:v>66.666666666666671</c:v>
                </c:pt>
                <c:pt idx="401">
                  <c:v>66.833333333333329</c:v>
                </c:pt>
                <c:pt idx="402">
                  <c:v>67</c:v>
                </c:pt>
                <c:pt idx="403">
                  <c:v>67.166666666666671</c:v>
                </c:pt>
                <c:pt idx="404">
                  <c:v>67.333333333333329</c:v>
                </c:pt>
                <c:pt idx="405">
                  <c:v>67.5</c:v>
                </c:pt>
                <c:pt idx="406">
                  <c:v>67.666666666666671</c:v>
                </c:pt>
                <c:pt idx="407">
                  <c:v>67.833333333333329</c:v>
                </c:pt>
                <c:pt idx="408">
                  <c:v>68</c:v>
                </c:pt>
                <c:pt idx="409">
                  <c:v>68.166666666666671</c:v>
                </c:pt>
                <c:pt idx="410">
                  <c:v>68.333333333333329</c:v>
                </c:pt>
                <c:pt idx="411">
                  <c:v>68.5</c:v>
                </c:pt>
                <c:pt idx="412">
                  <c:v>68.666666666666671</c:v>
                </c:pt>
                <c:pt idx="413">
                  <c:v>68.833333333333329</c:v>
                </c:pt>
                <c:pt idx="414">
                  <c:v>69</c:v>
                </c:pt>
                <c:pt idx="415">
                  <c:v>69.166666666666671</c:v>
                </c:pt>
                <c:pt idx="416">
                  <c:v>69.333333333333329</c:v>
                </c:pt>
                <c:pt idx="417">
                  <c:v>69.5</c:v>
                </c:pt>
                <c:pt idx="418">
                  <c:v>69.666666666666671</c:v>
                </c:pt>
                <c:pt idx="419">
                  <c:v>69.833333333333329</c:v>
                </c:pt>
                <c:pt idx="420">
                  <c:v>70</c:v>
                </c:pt>
                <c:pt idx="421">
                  <c:v>70.166666666666671</c:v>
                </c:pt>
                <c:pt idx="422">
                  <c:v>70.333333333333329</c:v>
                </c:pt>
                <c:pt idx="423">
                  <c:v>70.5</c:v>
                </c:pt>
                <c:pt idx="424">
                  <c:v>70.666666666666671</c:v>
                </c:pt>
                <c:pt idx="425">
                  <c:v>70.833333333333329</c:v>
                </c:pt>
                <c:pt idx="426">
                  <c:v>71</c:v>
                </c:pt>
                <c:pt idx="427">
                  <c:v>71.166666666666671</c:v>
                </c:pt>
                <c:pt idx="428">
                  <c:v>71.333333333333329</c:v>
                </c:pt>
                <c:pt idx="429">
                  <c:v>71.5</c:v>
                </c:pt>
                <c:pt idx="430">
                  <c:v>71.666666666666671</c:v>
                </c:pt>
                <c:pt idx="431">
                  <c:v>71.833333333333329</c:v>
                </c:pt>
                <c:pt idx="432">
                  <c:v>72</c:v>
                </c:pt>
                <c:pt idx="433">
                  <c:v>72.166666666666671</c:v>
                </c:pt>
                <c:pt idx="434">
                  <c:v>72.333333333333329</c:v>
                </c:pt>
                <c:pt idx="435">
                  <c:v>72.5</c:v>
                </c:pt>
                <c:pt idx="436">
                  <c:v>72.666666666666671</c:v>
                </c:pt>
                <c:pt idx="437">
                  <c:v>72.833333333333329</c:v>
                </c:pt>
                <c:pt idx="438">
                  <c:v>73</c:v>
                </c:pt>
                <c:pt idx="439">
                  <c:v>73.166666666666671</c:v>
                </c:pt>
                <c:pt idx="440">
                  <c:v>73.333333333333329</c:v>
                </c:pt>
                <c:pt idx="441">
                  <c:v>73.5</c:v>
                </c:pt>
                <c:pt idx="442">
                  <c:v>73.666666666666671</c:v>
                </c:pt>
                <c:pt idx="443">
                  <c:v>73.833333333333329</c:v>
                </c:pt>
                <c:pt idx="444">
                  <c:v>74</c:v>
                </c:pt>
                <c:pt idx="445">
                  <c:v>74.166666666666671</c:v>
                </c:pt>
                <c:pt idx="446">
                  <c:v>74.333333333333329</c:v>
                </c:pt>
                <c:pt idx="447">
                  <c:v>74.5</c:v>
                </c:pt>
                <c:pt idx="448">
                  <c:v>74.666666666666671</c:v>
                </c:pt>
                <c:pt idx="449">
                  <c:v>74.833333333333329</c:v>
                </c:pt>
                <c:pt idx="450">
                  <c:v>75</c:v>
                </c:pt>
                <c:pt idx="451">
                  <c:v>75.166666666666671</c:v>
                </c:pt>
                <c:pt idx="452">
                  <c:v>75.333333333333329</c:v>
                </c:pt>
                <c:pt idx="453">
                  <c:v>75.5</c:v>
                </c:pt>
                <c:pt idx="454">
                  <c:v>75.666666666666671</c:v>
                </c:pt>
                <c:pt idx="455">
                  <c:v>75.833333333333329</c:v>
                </c:pt>
                <c:pt idx="456">
                  <c:v>76</c:v>
                </c:pt>
                <c:pt idx="457">
                  <c:v>76.166666666666671</c:v>
                </c:pt>
                <c:pt idx="458">
                  <c:v>76.333333333333329</c:v>
                </c:pt>
                <c:pt idx="459">
                  <c:v>76.5</c:v>
                </c:pt>
                <c:pt idx="460">
                  <c:v>76.666666666666671</c:v>
                </c:pt>
                <c:pt idx="461">
                  <c:v>76.833333333333329</c:v>
                </c:pt>
                <c:pt idx="462">
                  <c:v>77</c:v>
                </c:pt>
                <c:pt idx="463">
                  <c:v>77.166666666666671</c:v>
                </c:pt>
                <c:pt idx="464">
                  <c:v>77.333333333333329</c:v>
                </c:pt>
                <c:pt idx="465">
                  <c:v>77.5</c:v>
                </c:pt>
                <c:pt idx="466">
                  <c:v>77.666666666666671</c:v>
                </c:pt>
                <c:pt idx="467">
                  <c:v>77.833333333333329</c:v>
                </c:pt>
                <c:pt idx="468">
                  <c:v>78</c:v>
                </c:pt>
                <c:pt idx="469">
                  <c:v>78.166666666666671</c:v>
                </c:pt>
                <c:pt idx="470">
                  <c:v>78.333333333333329</c:v>
                </c:pt>
                <c:pt idx="471">
                  <c:v>78.5</c:v>
                </c:pt>
                <c:pt idx="472">
                  <c:v>78.666666666666671</c:v>
                </c:pt>
                <c:pt idx="473">
                  <c:v>78.833333333333329</c:v>
                </c:pt>
                <c:pt idx="474">
                  <c:v>79</c:v>
                </c:pt>
                <c:pt idx="475">
                  <c:v>79.166666666666671</c:v>
                </c:pt>
                <c:pt idx="476">
                  <c:v>79.333333333333329</c:v>
                </c:pt>
                <c:pt idx="477">
                  <c:v>79.5</c:v>
                </c:pt>
                <c:pt idx="478">
                  <c:v>79.666666666666671</c:v>
                </c:pt>
                <c:pt idx="479">
                  <c:v>79.833333333333329</c:v>
                </c:pt>
                <c:pt idx="480">
                  <c:v>80</c:v>
                </c:pt>
                <c:pt idx="481">
                  <c:v>80.166666666666671</c:v>
                </c:pt>
                <c:pt idx="482">
                  <c:v>80.333333333333329</c:v>
                </c:pt>
                <c:pt idx="483">
                  <c:v>80.5</c:v>
                </c:pt>
                <c:pt idx="484">
                  <c:v>80.666666666666671</c:v>
                </c:pt>
                <c:pt idx="485">
                  <c:v>80.833333333333329</c:v>
                </c:pt>
                <c:pt idx="486">
                  <c:v>81</c:v>
                </c:pt>
                <c:pt idx="487">
                  <c:v>81.166666666666671</c:v>
                </c:pt>
                <c:pt idx="488">
                  <c:v>81.333333333333329</c:v>
                </c:pt>
                <c:pt idx="489">
                  <c:v>81.5</c:v>
                </c:pt>
                <c:pt idx="490">
                  <c:v>81.666666666666671</c:v>
                </c:pt>
                <c:pt idx="491">
                  <c:v>81.833333333333329</c:v>
                </c:pt>
                <c:pt idx="492">
                  <c:v>82</c:v>
                </c:pt>
                <c:pt idx="493">
                  <c:v>82.166666666666671</c:v>
                </c:pt>
                <c:pt idx="494">
                  <c:v>82.333333333333329</c:v>
                </c:pt>
                <c:pt idx="495">
                  <c:v>82.5</c:v>
                </c:pt>
                <c:pt idx="496">
                  <c:v>82.666666666666671</c:v>
                </c:pt>
                <c:pt idx="497">
                  <c:v>82.833333333333329</c:v>
                </c:pt>
                <c:pt idx="498">
                  <c:v>83</c:v>
                </c:pt>
                <c:pt idx="499">
                  <c:v>83.166666666666671</c:v>
                </c:pt>
                <c:pt idx="500">
                  <c:v>83.333333333333329</c:v>
                </c:pt>
                <c:pt idx="501">
                  <c:v>83.5</c:v>
                </c:pt>
                <c:pt idx="502">
                  <c:v>83.666666666666671</c:v>
                </c:pt>
                <c:pt idx="503">
                  <c:v>83.833333333333329</c:v>
                </c:pt>
                <c:pt idx="504">
                  <c:v>84</c:v>
                </c:pt>
                <c:pt idx="505">
                  <c:v>84.166666666666671</c:v>
                </c:pt>
                <c:pt idx="506">
                  <c:v>84.333333333333329</c:v>
                </c:pt>
                <c:pt idx="507">
                  <c:v>84.5</c:v>
                </c:pt>
                <c:pt idx="508">
                  <c:v>84.666666666666671</c:v>
                </c:pt>
                <c:pt idx="509">
                  <c:v>84.833333333333329</c:v>
                </c:pt>
                <c:pt idx="510">
                  <c:v>85</c:v>
                </c:pt>
                <c:pt idx="511">
                  <c:v>85.166666666666671</c:v>
                </c:pt>
                <c:pt idx="512">
                  <c:v>85.333333333333329</c:v>
                </c:pt>
                <c:pt idx="513">
                  <c:v>85.5</c:v>
                </c:pt>
                <c:pt idx="514">
                  <c:v>85.666666666666671</c:v>
                </c:pt>
                <c:pt idx="515">
                  <c:v>85.833333333333329</c:v>
                </c:pt>
                <c:pt idx="516">
                  <c:v>86</c:v>
                </c:pt>
                <c:pt idx="517">
                  <c:v>86.166666666666671</c:v>
                </c:pt>
                <c:pt idx="518">
                  <c:v>86.333333333333329</c:v>
                </c:pt>
                <c:pt idx="519">
                  <c:v>86.5</c:v>
                </c:pt>
                <c:pt idx="520">
                  <c:v>86.666666666666671</c:v>
                </c:pt>
                <c:pt idx="521">
                  <c:v>86.833333333333329</c:v>
                </c:pt>
                <c:pt idx="522">
                  <c:v>87</c:v>
                </c:pt>
                <c:pt idx="523">
                  <c:v>87.166666666666671</c:v>
                </c:pt>
                <c:pt idx="524">
                  <c:v>87.333333333333329</c:v>
                </c:pt>
                <c:pt idx="525">
                  <c:v>87.5</c:v>
                </c:pt>
                <c:pt idx="526">
                  <c:v>87.666666666666671</c:v>
                </c:pt>
                <c:pt idx="527">
                  <c:v>87.833333333333329</c:v>
                </c:pt>
                <c:pt idx="528">
                  <c:v>88</c:v>
                </c:pt>
                <c:pt idx="529">
                  <c:v>88.166666666666671</c:v>
                </c:pt>
                <c:pt idx="530">
                  <c:v>88.333333333333329</c:v>
                </c:pt>
                <c:pt idx="531">
                  <c:v>88.5</c:v>
                </c:pt>
                <c:pt idx="532">
                  <c:v>88.666666666666671</c:v>
                </c:pt>
                <c:pt idx="533">
                  <c:v>88.833333333333329</c:v>
                </c:pt>
                <c:pt idx="534">
                  <c:v>89</c:v>
                </c:pt>
                <c:pt idx="535">
                  <c:v>89.166666666666671</c:v>
                </c:pt>
                <c:pt idx="536">
                  <c:v>89.333333333333329</c:v>
                </c:pt>
                <c:pt idx="537">
                  <c:v>89.5</c:v>
                </c:pt>
                <c:pt idx="538">
                  <c:v>89.666666666666671</c:v>
                </c:pt>
                <c:pt idx="539">
                  <c:v>89.833333333333329</c:v>
                </c:pt>
                <c:pt idx="540">
                  <c:v>90</c:v>
                </c:pt>
                <c:pt idx="541">
                  <c:v>90.166666666666671</c:v>
                </c:pt>
                <c:pt idx="542">
                  <c:v>90.333333333333329</c:v>
                </c:pt>
                <c:pt idx="543">
                  <c:v>90.5</c:v>
                </c:pt>
                <c:pt idx="544">
                  <c:v>90.666666666666671</c:v>
                </c:pt>
                <c:pt idx="545">
                  <c:v>90.833333333333329</c:v>
                </c:pt>
                <c:pt idx="546">
                  <c:v>91</c:v>
                </c:pt>
                <c:pt idx="547">
                  <c:v>91.166666666666671</c:v>
                </c:pt>
                <c:pt idx="548">
                  <c:v>91.333333333333329</c:v>
                </c:pt>
                <c:pt idx="549">
                  <c:v>91.5</c:v>
                </c:pt>
                <c:pt idx="550">
                  <c:v>91.666666666666671</c:v>
                </c:pt>
                <c:pt idx="551">
                  <c:v>91.833333333333329</c:v>
                </c:pt>
                <c:pt idx="552">
                  <c:v>92</c:v>
                </c:pt>
                <c:pt idx="553">
                  <c:v>92.166666666666671</c:v>
                </c:pt>
                <c:pt idx="554">
                  <c:v>92.333333333333329</c:v>
                </c:pt>
                <c:pt idx="555">
                  <c:v>92.5</c:v>
                </c:pt>
                <c:pt idx="556">
                  <c:v>92.666666666666671</c:v>
                </c:pt>
                <c:pt idx="557">
                  <c:v>92.833333333333329</c:v>
                </c:pt>
                <c:pt idx="558">
                  <c:v>93</c:v>
                </c:pt>
                <c:pt idx="559">
                  <c:v>93.166666666666671</c:v>
                </c:pt>
                <c:pt idx="560">
                  <c:v>93.333333333333329</c:v>
                </c:pt>
                <c:pt idx="561">
                  <c:v>93.5</c:v>
                </c:pt>
                <c:pt idx="562">
                  <c:v>93.666666666666671</c:v>
                </c:pt>
                <c:pt idx="563">
                  <c:v>93.833333333333329</c:v>
                </c:pt>
                <c:pt idx="564">
                  <c:v>94</c:v>
                </c:pt>
                <c:pt idx="565">
                  <c:v>94.166666666666671</c:v>
                </c:pt>
                <c:pt idx="566">
                  <c:v>94.333333333333329</c:v>
                </c:pt>
                <c:pt idx="567">
                  <c:v>94.5</c:v>
                </c:pt>
                <c:pt idx="568">
                  <c:v>94.666666666666671</c:v>
                </c:pt>
                <c:pt idx="569">
                  <c:v>94.833333333333329</c:v>
                </c:pt>
                <c:pt idx="570">
                  <c:v>95</c:v>
                </c:pt>
                <c:pt idx="571">
                  <c:v>95.166666666666671</c:v>
                </c:pt>
                <c:pt idx="572">
                  <c:v>95.333333333333329</c:v>
                </c:pt>
                <c:pt idx="573">
                  <c:v>95.5</c:v>
                </c:pt>
                <c:pt idx="574">
                  <c:v>95.666666666666671</c:v>
                </c:pt>
                <c:pt idx="575">
                  <c:v>95.833333333333329</c:v>
                </c:pt>
                <c:pt idx="576">
                  <c:v>96</c:v>
                </c:pt>
                <c:pt idx="577">
                  <c:v>96.166666666666671</c:v>
                </c:pt>
                <c:pt idx="578">
                  <c:v>96.333333333333329</c:v>
                </c:pt>
                <c:pt idx="579">
                  <c:v>96.5</c:v>
                </c:pt>
                <c:pt idx="580">
                  <c:v>96.666666666666671</c:v>
                </c:pt>
                <c:pt idx="581">
                  <c:v>96.833333333333329</c:v>
                </c:pt>
                <c:pt idx="582">
                  <c:v>97</c:v>
                </c:pt>
                <c:pt idx="583">
                  <c:v>97.166666666666671</c:v>
                </c:pt>
                <c:pt idx="584">
                  <c:v>97.333333333333329</c:v>
                </c:pt>
                <c:pt idx="585">
                  <c:v>97.5</c:v>
                </c:pt>
                <c:pt idx="586">
                  <c:v>97.666666666666671</c:v>
                </c:pt>
                <c:pt idx="587">
                  <c:v>97.833333333333329</c:v>
                </c:pt>
                <c:pt idx="588">
                  <c:v>98</c:v>
                </c:pt>
                <c:pt idx="589">
                  <c:v>98.166666666666671</c:v>
                </c:pt>
                <c:pt idx="590">
                  <c:v>98.333333333333329</c:v>
                </c:pt>
                <c:pt idx="591">
                  <c:v>98.5</c:v>
                </c:pt>
                <c:pt idx="592">
                  <c:v>98.666666666666671</c:v>
                </c:pt>
                <c:pt idx="593">
                  <c:v>98.833333333333329</c:v>
                </c:pt>
                <c:pt idx="594">
                  <c:v>99</c:v>
                </c:pt>
                <c:pt idx="595">
                  <c:v>99.166666666666671</c:v>
                </c:pt>
                <c:pt idx="596">
                  <c:v>99.333333333333329</c:v>
                </c:pt>
                <c:pt idx="597">
                  <c:v>99.5</c:v>
                </c:pt>
                <c:pt idx="598">
                  <c:v>99.666666666666671</c:v>
                </c:pt>
                <c:pt idx="599">
                  <c:v>99.833333333333329</c:v>
                </c:pt>
                <c:pt idx="600">
                  <c:v>100</c:v>
                </c:pt>
                <c:pt idx="601">
                  <c:v>100.16666666666667</c:v>
                </c:pt>
                <c:pt idx="602">
                  <c:v>100.33333333333333</c:v>
                </c:pt>
                <c:pt idx="603">
                  <c:v>100.5</c:v>
                </c:pt>
                <c:pt idx="604">
                  <c:v>100.66666666666667</c:v>
                </c:pt>
                <c:pt idx="605">
                  <c:v>100.83333333333333</c:v>
                </c:pt>
                <c:pt idx="606">
                  <c:v>101</c:v>
                </c:pt>
                <c:pt idx="607">
                  <c:v>101.16666666666667</c:v>
                </c:pt>
                <c:pt idx="608">
                  <c:v>101.33333333333333</c:v>
                </c:pt>
                <c:pt idx="609">
                  <c:v>101.5</c:v>
                </c:pt>
                <c:pt idx="610">
                  <c:v>101.66666666666667</c:v>
                </c:pt>
                <c:pt idx="611">
                  <c:v>101.83333333333333</c:v>
                </c:pt>
                <c:pt idx="612">
                  <c:v>102</c:v>
                </c:pt>
                <c:pt idx="613">
                  <c:v>102.16666666666667</c:v>
                </c:pt>
                <c:pt idx="614">
                  <c:v>102.33333333333333</c:v>
                </c:pt>
                <c:pt idx="615">
                  <c:v>102.5</c:v>
                </c:pt>
                <c:pt idx="616">
                  <c:v>102.66666666666667</c:v>
                </c:pt>
                <c:pt idx="617">
                  <c:v>102.83333333333333</c:v>
                </c:pt>
                <c:pt idx="618">
                  <c:v>103</c:v>
                </c:pt>
                <c:pt idx="619">
                  <c:v>103.16666666666667</c:v>
                </c:pt>
                <c:pt idx="620">
                  <c:v>103.33333333333333</c:v>
                </c:pt>
                <c:pt idx="621">
                  <c:v>103.5</c:v>
                </c:pt>
                <c:pt idx="622">
                  <c:v>103.66666666666667</c:v>
                </c:pt>
                <c:pt idx="623">
                  <c:v>103.83333333333333</c:v>
                </c:pt>
                <c:pt idx="624">
                  <c:v>104</c:v>
                </c:pt>
                <c:pt idx="625">
                  <c:v>104.16666666666667</c:v>
                </c:pt>
                <c:pt idx="626">
                  <c:v>104.33333333333333</c:v>
                </c:pt>
                <c:pt idx="627">
                  <c:v>104.5</c:v>
                </c:pt>
                <c:pt idx="628">
                  <c:v>104.66666666666667</c:v>
                </c:pt>
                <c:pt idx="629">
                  <c:v>104.83333333333333</c:v>
                </c:pt>
                <c:pt idx="630">
                  <c:v>105</c:v>
                </c:pt>
                <c:pt idx="631">
                  <c:v>105.16666666666667</c:v>
                </c:pt>
                <c:pt idx="632">
                  <c:v>105.33333333333333</c:v>
                </c:pt>
                <c:pt idx="633">
                  <c:v>105.5</c:v>
                </c:pt>
                <c:pt idx="634">
                  <c:v>105.66666666666667</c:v>
                </c:pt>
                <c:pt idx="635">
                  <c:v>105.83333333333333</c:v>
                </c:pt>
                <c:pt idx="636">
                  <c:v>106</c:v>
                </c:pt>
                <c:pt idx="637">
                  <c:v>106.16666666666667</c:v>
                </c:pt>
                <c:pt idx="638">
                  <c:v>106.33333333333333</c:v>
                </c:pt>
                <c:pt idx="639">
                  <c:v>106.5</c:v>
                </c:pt>
                <c:pt idx="640">
                  <c:v>106.66666666666667</c:v>
                </c:pt>
                <c:pt idx="641">
                  <c:v>106.83333333333333</c:v>
                </c:pt>
                <c:pt idx="642">
                  <c:v>107</c:v>
                </c:pt>
                <c:pt idx="643">
                  <c:v>107.16666666666667</c:v>
                </c:pt>
                <c:pt idx="644">
                  <c:v>107.33333333333333</c:v>
                </c:pt>
                <c:pt idx="645">
                  <c:v>107.5</c:v>
                </c:pt>
                <c:pt idx="646">
                  <c:v>107.66666666666667</c:v>
                </c:pt>
                <c:pt idx="647">
                  <c:v>107.83333333333333</c:v>
                </c:pt>
                <c:pt idx="648">
                  <c:v>108</c:v>
                </c:pt>
                <c:pt idx="649">
                  <c:v>108.16666666666667</c:v>
                </c:pt>
                <c:pt idx="650">
                  <c:v>108.33333333333333</c:v>
                </c:pt>
                <c:pt idx="651">
                  <c:v>108.5</c:v>
                </c:pt>
                <c:pt idx="652">
                  <c:v>108.66666666666667</c:v>
                </c:pt>
                <c:pt idx="653">
                  <c:v>108.83333333333333</c:v>
                </c:pt>
                <c:pt idx="654">
                  <c:v>109</c:v>
                </c:pt>
                <c:pt idx="655">
                  <c:v>109.16666666666667</c:v>
                </c:pt>
                <c:pt idx="656">
                  <c:v>109.33333333333333</c:v>
                </c:pt>
                <c:pt idx="657">
                  <c:v>109.5</c:v>
                </c:pt>
                <c:pt idx="658">
                  <c:v>109.66666666666667</c:v>
                </c:pt>
                <c:pt idx="659">
                  <c:v>109.83333333333333</c:v>
                </c:pt>
                <c:pt idx="660">
                  <c:v>110</c:v>
                </c:pt>
                <c:pt idx="661">
                  <c:v>110.16666666666667</c:v>
                </c:pt>
                <c:pt idx="662">
                  <c:v>110.33333333333333</c:v>
                </c:pt>
                <c:pt idx="663">
                  <c:v>110.5</c:v>
                </c:pt>
                <c:pt idx="664">
                  <c:v>110.66666666666667</c:v>
                </c:pt>
                <c:pt idx="665">
                  <c:v>110.83333333333333</c:v>
                </c:pt>
                <c:pt idx="666">
                  <c:v>111</c:v>
                </c:pt>
                <c:pt idx="667">
                  <c:v>111.16666666666667</c:v>
                </c:pt>
                <c:pt idx="668">
                  <c:v>111.33333333333333</c:v>
                </c:pt>
                <c:pt idx="669">
                  <c:v>111.5</c:v>
                </c:pt>
                <c:pt idx="670">
                  <c:v>111.66666666666667</c:v>
                </c:pt>
                <c:pt idx="671">
                  <c:v>111.83333333333333</c:v>
                </c:pt>
                <c:pt idx="672">
                  <c:v>112</c:v>
                </c:pt>
                <c:pt idx="673">
                  <c:v>112.16666666666667</c:v>
                </c:pt>
                <c:pt idx="674">
                  <c:v>112.33333333333333</c:v>
                </c:pt>
                <c:pt idx="675">
                  <c:v>112.5</c:v>
                </c:pt>
                <c:pt idx="676">
                  <c:v>112.66666666666667</c:v>
                </c:pt>
                <c:pt idx="677">
                  <c:v>112.83333333333333</c:v>
                </c:pt>
                <c:pt idx="678">
                  <c:v>113</c:v>
                </c:pt>
                <c:pt idx="679">
                  <c:v>113.16666666666667</c:v>
                </c:pt>
                <c:pt idx="680">
                  <c:v>113.33333333333333</c:v>
                </c:pt>
                <c:pt idx="681">
                  <c:v>113.5</c:v>
                </c:pt>
                <c:pt idx="682">
                  <c:v>113.66666666666667</c:v>
                </c:pt>
                <c:pt idx="683">
                  <c:v>113.83333333333333</c:v>
                </c:pt>
                <c:pt idx="684">
                  <c:v>114</c:v>
                </c:pt>
                <c:pt idx="685">
                  <c:v>114.16666666666667</c:v>
                </c:pt>
                <c:pt idx="686">
                  <c:v>114.33333333333333</c:v>
                </c:pt>
                <c:pt idx="687">
                  <c:v>114.5</c:v>
                </c:pt>
                <c:pt idx="688">
                  <c:v>114.66666666666667</c:v>
                </c:pt>
                <c:pt idx="689">
                  <c:v>114.83333333333333</c:v>
                </c:pt>
                <c:pt idx="690">
                  <c:v>115</c:v>
                </c:pt>
                <c:pt idx="691">
                  <c:v>115.16666666666667</c:v>
                </c:pt>
                <c:pt idx="692">
                  <c:v>115.33333333333333</c:v>
                </c:pt>
                <c:pt idx="693">
                  <c:v>115.5</c:v>
                </c:pt>
                <c:pt idx="694">
                  <c:v>115.66666666666667</c:v>
                </c:pt>
                <c:pt idx="695">
                  <c:v>115.83333333333333</c:v>
                </c:pt>
                <c:pt idx="696">
                  <c:v>116</c:v>
                </c:pt>
                <c:pt idx="697">
                  <c:v>116.16666666666667</c:v>
                </c:pt>
                <c:pt idx="698">
                  <c:v>116.33333333333333</c:v>
                </c:pt>
                <c:pt idx="699">
                  <c:v>116.5</c:v>
                </c:pt>
                <c:pt idx="700">
                  <c:v>116.66666666666667</c:v>
                </c:pt>
                <c:pt idx="701">
                  <c:v>116.83333333333333</c:v>
                </c:pt>
                <c:pt idx="702">
                  <c:v>117</c:v>
                </c:pt>
                <c:pt idx="703">
                  <c:v>117.16666666666667</c:v>
                </c:pt>
                <c:pt idx="704">
                  <c:v>117.33333333333333</c:v>
                </c:pt>
                <c:pt idx="705">
                  <c:v>117.5</c:v>
                </c:pt>
                <c:pt idx="706">
                  <c:v>117.66666666666667</c:v>
                </c:pt>
                <c:pt idx="707">
                  <c:v>117.83333333333333</c:v>
                </c:pt>
                <c:pt idx="708">
                  <c:v>118</c:v>
                </c:pt>
                <c:pt idx="709">
                  <c:v>118.16666666666667</c:v>
                </c:pt>
                <c:pt idx="710">
                  <c:v>118.33333333333333</c:v>
                </c:pt>
                <c:pt idx="711">
                  <c:v>118.5</c:v>
                </c:pt>
                <c:pt idx="712">
                  <c:v>118.66666666666667</c:v>
                </c:pt>
                <c:pt idx="713">
                  <c:v>118.83333333333333</c:v>
                </c:pt>
                <c:pt idx="714">
                  <c:v>119</c:v>
                </c:pt>
                <c:pt idx="715">
                  <c:v>119.16666666666667</c:v>
                </c:pt>
                <c:pt idx="716">
                  <c:v>119.33333333333333</c:v>
                </c:pt>
                <c:pt idx="717">
                  <c:v>119.5</c:v>
                </c:pt>
                <c:pt idx="718">
                  <c:v>119.66666666666667</c:v>
                </c:pt>
                <c:pt idx="719">
                  <c:v>119.83333333333333</c:v>
                </c:pt>
                <c:pt idx="720">
                  <c:v>120</c:v>
                </c:pt>
              </c:numCache>
            </c:numRef>
          </c:xVal>
          <c:yVal>
            <c:numRef>
              <c:f>'Raum1_technische Lüftung'!$I$58:$I$778</c:f>
              <c:numCache>
                <c:formatCode>0.00%</c:formatCode>
                <c:ptCount val="721"/>
                <c:pt idx="0">
                  <c:v>0</c:v>
                </c:pt>
                <c:pt idx="1">
                  <c:v>1.1111111111111111E-3</c:v>
                </c:pt>
                <c:pt idx="2">
                  <c:v>2.2222222222222222E-3</c:v>
                </c:pt>
                <c:pt idx="3">
                  <c:v>3.3333333333333331E-3</c:v>
                </c:pt>
                <c:pt idx="4">
                  <c:v>4.4444444444444444E-3</c:v>
                </c:pt>
                <c:pt idx="5">
                  <c:v>5.5555555555555558E-3</c:v>
                </c:pt>
                <c:pt idx="6">
                  <c:v>6.6666666666666671E-3</c:v>
                </c:pt>
                <c:pt idx="7">
                  <c:v>7.7777777777777784E-3</c:v>
                </c:pt>
                <c:pt idx="8">
                  <c:v>8.8888888888888889E-3</c:v>
                </c:pt>
                <c:pt idx="9">
                  <c:v>0.01</c:v>
                </c:pt>
                <c:pt idx="10">
                  <c:v>1.1111111111111112E-2</c:v>
                </c:pt>
                <c:pt idx="11">
                  <c:v>1.2222222222222223E-2</c:v>
                </c:pt>
                <c:pt idx="12">
                  <c:v>1.3333333333333334E-2</c:v>
                </c:pt>
                <c:pt idx="13">
                  <c:v>1.4444444444444446E-2</c:v>
                </c:pt>
                <c:pt idx="14">
                  <c:v>1.5555555555555557E-2</c:v>
                </c:pt>
                <c:pt idx="15">
                  <c:v>1.6666666666666666E-2</c:v>
                </c:pt>
                <c:pt idx="16">
                  <c:v>1.7777777777777778E-2</c:v>
                </c:pt>
                <c:pt idx="17">
                  <c:v>1.8888888888888889E-2</c:v>
                </c:pt>
                <c:pt idx="18">
                  <c:v>0.02</c:v>
                </c:pt>
                <c:pt idx="19">
                  <c:v>2.1111111111111112E-2</c:v>
                </c:pt>
                <c:pt idx="20">
                  <c:v>2.2222222222222223E-2</c:v>
                </c:pt>
                <c:pt idx="21">
                  <c:v>2.3333333333333334E-2</c:v>
                </c:pt>
                <c:pt idx="22">
                  <c:v>2.4444444444444446E-2</c:v>
                </c:pt>
                <c:pt idx="23">
                  <c:v>2.5555555555555557E-2</c:v>
                </c:pt>
                <c:pt idx="24">
                  <c:v>2.6666666666666668E-2</c:v>
                </c:pt>
                <c:pt idx="25">
                  <c:v>2.777777777777778E-2</c:v>
                </c:pt>
                <c:pt idx="26">
                  <c:v>2.8888888888888891E-2</c:v>
                </c:pt>
                <c:pt idx="27">
                  <c:v>3.0000000000000002E-2</c:v>
                </c:pt>
                <c:pt idx="28">
                  <c:v>3.1111111111111114E-2</c:v>
                </c:pt>
                <c:pt idx="29">
                  <c:v>3.2222222222222222E-2</c:v>
                </c:pt>
                <c:pt idx="30">
                  <c:v>3.3333333333333333E-2</c:v>
                </c:pt>
                <c:pt idx="31">
                  <c:v>3.4444444444444444E-2</c:v>
                </c:pt>
                <c:pt idx="32">
                  <c:v>3.5555555555555556E-2</c:v>
                </c:pt>
                <c:pt idx="33">
                  <c:v>3.6666666666666667E-2</c:v>
                </c:pt>
                <c:pt idx="34">
                  <c:v>3.7777777777777778E-2</c:v>
                </c:pt>
                <c:pt idx="35">
                  <c:v>3.888888888888889E-2</c:v>
                </c:pt>
                <c:pt idx="36">
                  <c:v>0.04</c:v>
                </c:pt>
                <c:pt idx="37">
                  <c:v>4.1111111111111112E-2</c:v>
                </c:pt>
                <c:pt idx="38">
                  <c:v>4.2222222222222223E-2</c:v>
                </c:pt>
                <c:pt idx="39">
                  <c:v>4.3333333333333335E-2</c:v>
                </c:pt>
                <c:pt idx="40">
                  <c:v>4.4444444444444446E-2</c:v>
                </c:pt>
                <c:pt idx="41">
                  <c:v>4.5555555555555557E-2</c:v>
                </c:pt>
                <c:pt idx="42">
                  <c:v>4.6666666666666669E-2</c:v>
                </c:pt>
                <c:pt idx="43">
                  <c:v>4.777777777777778E-2</c:v>
                </c:pt>
                <c:pt idx="44">
                  <c:v>4.8888888888888891E-2</c:v>
                </c:pt>
                <c:pt idx="45">
                  <c:v>0.05</c:v>
                </c:pt>
                <c:pt idx="46">
                  <c:v>5.1111111111111114E-2</c:v>
                </c:pt>
                <c:pt idx="47">
                  <c:v>5.2222222222222225E-2</c:v>
                </c:pt>
                <c:pt idx="48">
                  <c:v>5.3333333333333337E-2</c:v>
                </c:pt>
                <c:pt idx="49">
                  <c:v>5.4444444444444448E-2</c:v>
                </c:pt>
                <c:pt idx="50">
                  <c:v>5.5555555555555559E-2</c:v>
                </c:pt>
                <c:pt idx="51">
                  <c:v>5.6666666666666671E-2</c:v>
                </c:pt>
                <c:pt idx="52">
                  <c:v>5.7777777777777782E-2</c:v>
                </c:pt>
                <c:pt idx="53">
                  <c:v>5.8888888888888893E-2</c:v>
                </c:pt>
                <c:pt idx="54">
                  <c:v>6.0000000000000005E-2</c:v>
                </c:pt>
                <c:pt idx="55">
                  <c:v>6.1111111111111116E-2</c:v>
                </c:pt>
                <c:pt idx="56">
                  <c:v>6.2222222222222227E-2</c:v>
                </c:pt>
                <c:pt idx="57">
                  <c:v>6.3333333333333339E-2</c:v>
                </c:pt>
                <c:pt idx="58">
                  <c:v>6.4444444444444443E-2</c:v>
                </c:pt>
                <c:pt idx="59">
                  <c:v>6.5555555555555547E-2</c:v>
                </c:pt>
                <c:pt idx="60">
                  <c:v>6.6666666666666652E-2</c:v>
                </c:pt>
                <c:pt idx="61">
                  <c:v>6.7777777777777756E-2</c:v>
                </c:pt>
                <c:pt idx="62">
                  <c:v>6.8888888888888861E-2</c:v>
                </c:pt>
                <c:pt idx="63">
                  <c:v>6.9999999999999965E-2</c:v>
                </c:pt>
                <c:pt idx="64">
                  <c:v>7.1111111111111069E-2</c:v>
                </c:pt>
                <c:pt idx="65">
                  <c:v>7.2222222222222174E-2</c:v>
                </c:pt>
                <c:pt idx="66">
                  <c:v>7.3333333333333278E-2</c:v>
                </c:pt>
                <c:pt idx="67">
                  <c:v>7.4444444444444383E-2</c:v>
                </c:pt>
                <c:pt idx="68">
                  <c:v>7.5555555555555487E-2</c:v>
                </c:pt>
                <c:pt idx="69">
                  <c:v>7.6666666666666591E-2</c:v>
                </c:pt>
                <c:pt idx="70">
                  <c:v>7.7777777777777696E-2</c:v>
                </c:pt>
                <c:pt idx="71">
                  <c:v>7.88888888888888E-2</c:v>
                </c:pt>
                <c:pt idx="72">
                  <c:v>7.9999999999999905E-2</c:v>
                </c:pt>
                <c:pt idx="73">
                  <c:v>8.1111111111111009E-2</c:v>
                </c:pt>
                <c:pt idx="74">
                  <c:v>8.2222222222222113E-2</c:v>
                </c:pt>
                <c:pt idx="75">
                  <c:v>8.3333333333333218E-2</c:v>
                </c:pt>
                <c:pt idx="76">
                  <c:v>8.4444444444444322E-2</c:v>
                </c:pt>
                <c:pt idx="77">
                  <c:v>8.5555555555555426E-2</c:v>
                </c:pt>
                <c:pt idx="78">
                  <c:v>8.6666666666666531E-2</c:v>
                </c:pt>
                <c:pt idx="79">
                  <c:v>8.7777777777777635E-2</c:v>
                </c:pt>
                <c:pt idx="80">
                  <c:v>8.888888888888874E-2</c:v>
                </c:pt>
                <c:pt idx="81">
                  <c:v>8.9999999999999844E-2</c:v>
                </c:pt>
                <c:pt idx="82">
                  <c:v>9.1111111111110948E-2</c:v>
                </c:pt>
                <c:pt idx="83">
                  <c:v>9.2222222222222053E-2</c:v>
                </c:pt>
                <c:pt idx="84">
                  <c:v>9.3333333333333157E-2</c:v>
                </c:pt>
                <c:pt idx="85">
                  <c:v>9.4444444444444262E-2</c:v>
                </c:pt>
                <c:pt idx="86">
                  <c:v>9.5555555555555366E-2</c:v>
                </c:pt>
                <c:pt idx="87">
                  <c:v>9.666666666666647E-2</c:v>
                </c:pt>
                <c:pt idx="88">
                  <c:v>9.7777777777777575E-2</c:v>
                </c:pt>
                <c:pt idx="89">
                  <c:v>9.8888888888888679E-2</c:v>
                </c:pt>
                <c:pt idx="90">
                  <c:v>9.9999999999999784E-2</c:v>
                </c:pt>
                <c:pt idx="91">
                  <c:v>0.10111111111111089</c:v>
                </c:pt>
                <c:pt idx="92">
                  <c:v>0.10222222222222199</c:v>
                </c:pt>
                <c:pt idx="93">
                  <c:v>0.1033333333333331</c:v>
                </c:pt>
                <c:pt idx="94">
                  <c:v>0.1044444444444442</c:v>
                </c:pt>
                <c:pt idx="95">
                  <c:v>0.10555555555555531</c:v>
                </c:pt>
                <c:pt idx="96">
                  <c:v>0.10666666666666641</c:v>
                </c:pt>
                <c:pt idx="97">
                  <c:v>0.10777777777777751</c:v>
                </c:pt>
                <c:pt idx="98">
                  <c:v>0.10888888888888862</c:v>
                </c:pt>
                <c:pt idx="99">
                  <c:v>0.10999999999999972</c:v>
                </c:pt>
                <c:pt idx="100">
                  <c:v>0.11111111111111083</c:v>
                </c:pt>
                <c:pt idx="101">
                  <c:v>0.11222222222222193</c:v>
                </c:pt>
                <c:pt idx="102">
                  <c:v>0.11333333333333304</c:v>
                </c:pt>
                <c:pt idx="103">
                  <c:v>0.11444444444444414</c:v>
                </c:pt>
                <c:pt idx="104">
                  <c:v>0.11555555555555524</c:v>
                </c:pt>
                <c:pt idx="105">
                  <c:v>0.11666666666666635</c:v>
                </c:pt>
                <c:pt idx="106">
                  <c:v>0.11777777777777745</c:v>
                </c:pt>
                <c:pt idx="107">
                  <c:v>0.11888888888888856</c:v>
                </c:pt>
                <c:pt idx="108">
                  <c:v>0.11999999999999966</c:v>
                </c:pt>
                <c:pt idx="109">
                  <c:v>0.12111111111111077</c:v>
                </c:pt>
                <c:pt idx="110">
                  <c:v>0.12222222222222187</c:v>
                </c:pt>
                <c:pt idx="111">
                  <c:v>0.12333333333333298</c:v>
                </c:pt>
                <c:pt idx="112">
                  <c:v>0.12444444444444408</c:v>
                </c:pt>
                <c:pt idx="113">
                  <c:v>0.1255555555555552</c:v>
                </c:pt>
                <c:pt idx="114">
                  <c:v>0.12666666666666632</c:v>
                </c:pt>
                <c:pt idx="115">
                  <c:v>0.12777777777777743</c:v>
                </c:pt>
                <c:pt idx="116">
                  <c:v>0.12888888888888855</c:v>
                </c:pt>
                <c:pt idx="117">
                  <c:v>0.12999999999999967</c:v>
                </c:pt>
                <c:pt idx="118">
                  <c:v>0.13111111111111079</c:v>
                </c:pt>
                <c:pt idx="119">
                  <c:v>0.13222222222222191</c:v>
                </c:pt>
                <c:pt idx="120">
                  <c:v>0.13333333333333303</c:v>
                </c:pt>
                <c:pt idx="121">
                  <c:v>0.13444444444444414</c:v>
                </c:pt>
                <c:pt idx="122">
                  <c:v>0.13555555555555526</c:v>
                </c:pt>
                <c:pt idx="123">
                  <c:v>0.13666666666666638</c:v>
                </c:pt>
                <c:pt idx="124">
                  <c:v>0.1377777777777775</c:v>
                </c:pt>
                <c:pt idx="125">
                  <c:v>0.13888888888888862</c:v>
                </c:pt>
                <c:pt idx="126">
                  <c:v>0.13999999999999974</c:v>
                </c:pt>
                <c:pt idx="127">
                  <c:v>0.14111111111111085</c:v>
                </c:pt>
                <c:pt idx="128">
                  <c:v>0.14222222222222197</c:v>
                </c:pt>
                <c:pt idx="129">
                  <c:v>0.14333333333333309</c:v>
                </c:pt>
                <c:pt idx="130">
                  <c:v>0.14444444444444421</c:v>
                </c:pt>
                <c:pt idx="131">
                  <c:v>0.14555555555555533</c:v>
                </c:pt>
                <c:pt idx="132">
                  <c:v>0.14666666666666645</c:v>
                </c:pt>
                <c:pt idx="133">
                  <c:v>0.14777777777777756</c:v>
                </c:pt>
                <c:pt idx="134">
                  <c:v>0.14888888888888868</c:v>
                </c:pt>
                <c:pt idx="135">
                  <c:v>0.1499999999999998</c:v>
                </c:pt>
                <c:pt idx="136">
                  <c:v>0.15111111111111092</c:v>
                </c:pt>
                <c:pt idx="137">
                  <c:v>0.15222222222222204</c:v>
                </c:pt>
                <c:pt idx="138">
                  <c:v>0.15333333333333315</c:v>
                </c:pt>
                <c:pt idx="139">
                  <c:v>0.15444444444444427</c:v>
                </c:pt>
                <c:pt idx="140">
                  <c:v>0.15555555555555539</c:v>
                </c:pt>
                <c:pt idx="141">
                  <c:v>0.15666666666666651</c:v>
                </c:pt>
                <c:pt idx="142">
                  <c:v>0.15777777777777763</c:v>
                </c:pt>
                <c:pt idx="143">
                  <c:v>0.15888888888888875</c:v>
                </c:pt>
                <c:pt idx="144">
                  <c:v>0.15999999999999986</c:v>
                </c:pt>
                <c:pt idx="145">
                  <c:v>0.16111111111111098</c:v>
                </c:pt>
                <c:pt idx="146">
                  <c:v>0.1622222222222221</c:v>
                </c:pt>
                <c:pt idx="147">
                  <c:v>0.16333333333333322</c:v>
                </c:pt>
                <c:pt idx="148">
                  <c:v>0.16444444444444434</c:v>
                </c:pt>
                <c:pt idx="149">
                  <c:v>0.16555555555555546</c:v>
                </c:pt>
                <c:pt idx="150">
                  <c:v>0.16666666666666657</c:v>
                </c:pt>
                <c:pt idx="151">
                  <c:v>0.16777777777777769</c:v>
                </c:pt>
                <c:pt idx="152">
                  <c:v>0.16888888888888881</c:v>
                </c:pt>
                <c:pt idx="153">
                  <c:v>0.16999999999999993</c:v>
                </c:pt>
                <c:pt idx="154">
                  <c:v>0.17111111111111105</c:v>
                </c:pt>
                <c:pt idx="155">
                  <c:v>0.17222222222222217</c:v>
                </c:pt>
                <c:pt idx="156">
                  <c:v>0.17333333333333328</c:v>
                </c:pt>
                <c:pt idx="157">
                  <c:v>0.1744444444444444</c:v>
                </c:pt>
                <c:pt idx="158">
                  <c:v>0.17555555555555552</c:v>
                </c:pt>
                <c:pt idx="159">
                  <c:v>0.17666666666666664</c:v>
                </c:pt>
                <c:pt idx="160">
                  <c:v>0.17777777777777776</c:v>
                </c:pt>
                <c:pt idx="161">
                  <c:v>0.17888888888888888</c:v>
                </c:pt>
                <c:pt idx="162">
                  <c:v>0.18</c:v>
                </c:pt>
                <c:pt idx="163">
                  <c:v>0.18111111111111111</c:v>
                </c:pt>
                <c:pt idx="164">
                  <c:v>0.18222222222222223</c:v>
                </c:pt>
                <c:pt idx="165">
                  <c:v>0.18333333333333335</c:v>
                </c:pt>
                <c:pt idx="166">
                  <c:v>0.18444444444444447</c:v>
                </c:pt>
                <c:pt idx="167">
                  <c:v>0.18555555555555558</c:v>
                </c:pt>
                <c:pt idx="168">
                  <c:v>0.1866666666666667</c:v>
                </c:pt>
                <c:pt idx="169">
                  <c:v>0.18777777777777782</c:v>
                </c:pt>
                <c:pt idx="170">
                  <c:v>0.18888888888888894</c:v>
                </c:pt>
                <c:pt idx="171">
                  <c:v>0.19000000000000006</c:v>
                </c:pt>
                <c:pt idx="172">
                  <c:v>0.19111111111111118</c:v>
                </c:pt>
                <c:pt idx="173">
                  <c:v>0.19222222222222229</c:v>
                </c:pt>
                <c:pt idx="174">
                  <c:v>0.19333333333333341</c:v>
                </c:pt>
                <c:pt idx="175">
                  <c:v>0.19444444444444453</c:v>
                </c:pt>
                <c:pt idx="176">
                  <c:v>0.19555555555555565</c:v>
                </c:pt>
                <c:pt idx="177">
                  <c:v>0.19666666666666677</c:v>
                </c:pt>
                <c:pt idx="178">
                  <c:v>0.19777777777777789</c:v>
                </c:pt>
                <c:pt idx="179">
                  <c:v>0.198888888888889</c:v>
                </c:pt>
                <c:pt idx="180">
                  <c:v>0.20000000000000012</c:v>
                </c:pt>
                <c:pt idx="181">
                  <c:v>0.20111111111111124</c:v>
                </c:pt>
                <c:pt idx="182">
                  <c:v>0.20222222222222236</c:v>
                </c:pt>
                <c:pt idx="183">
                  <c:v>0.20333333333333348</c:v>
                </c:pt>
                <c:pt idx="184">
                  <c:v>0.2044444444444446</c:v>
                </c:pt>
                <c:pt idx="185">
                  <c:v>0.20555555555555571</c:v>
                </c:pt>
                <c:pt idx="186">
                  <c:v>0.20666666666666683</c:v>
                </c:pt>
                <c:pt idx="187">
                  <c:v>0.20777777777777795</c:v>
                </c:pt>
                <c:pt idx="188">
                  <c:v>0.20888888888888907</c:v>
                </c:pt>
                <c:pt idx="189">
                  <c:v>0.21000000000000019</c:v>
                </c:pt>
                <c:pt idx="190">
                  <c:v>0.2111111111111113</c:v>
                </c:pt>
                <c:pt idx="191">
                  <c:v>0.21222222222222242</c:v>
                </c:pt>
                <c:pt idx="192">
                  <c:v>0.21333333333333354</c:v>
                </c:pt>
                <c:pt idx="193">
                  <c:v>0.21444444444444466</c:v>
                </c:pt>
                <c:pt idx="194">
                  <c:v>0.21555555555555578</c:v>
                </c:pt>
                <c:pt idx="195">
                  <c:v>0.2166666666666669</c:v>
                </c:pt>
                <c:pt idx="196">
                  <c:v>0.21777777777777801</c:v>
                </c:pt>
                <c:pt idx="197">
                  <c:v>0.21888888888888913</c:v>
                </c:pt>
                <c:pt idx="198">
                  <c:v>0.22000000000000025</c:v>
                </c:pt>
                <c:pt idx="199">
                  <c:v>0.22111111111111137</c:v>
                </c:pt>
                <c:pt idx="200">
                  <c:v>0.22222222222222249</c:v>
                </c:pt>
                <c:pt idx="201">
                  <c:v>0.22333333333333361</c:v>
                </c:pt>
                <c:pt idx="202">
                  <c:v>0.22444444444444472</c:v>
                </c:pt>
                <c:pt idx="203">
                  <c:v>0.22555555555555584</c:v>
                </c:pt>
                <c:pt idx="204">
                  <c:v>0.22666666666666696</c:v>
                </c:pt>
                <c:pt idx="205">
                  <c:v>0.22777777777777808</c:v>
                </c:pt>
                <c:pt idx="206">
                  <c:v>0.2288888888888892</c:v>
                </c:pt>
                <c:pt idx="207">
                  <c:v>0.23000000000000032</c:v>
                </c:pt>
                <c:pt idx="208">
                  <c:v>0.23111111111111143</c:v>
                </c:pt>
                <c:pt idx="209">
                  <c:v>0.23222222222222255</c:v>
                </c:pt>
                <c:pt idx="210">
                  <c:v>0.23333333333333367</c:v>
                </c:pt>
                <c:pt idx="211">
                  <c:v>0.23444444444444479</c:v>
                </c:pt>
                <c:pt idx="212">
                  <c:v>0.23555555555555591</c:v>
                </c:pt>
                <c:pt idx="213">
                  <c:v>0.23666666666666702</c:v>
                </c:pt>
                <c:pt idx="214">
                  <c:v>0.23777777777777814</c:v>
                </c:pt>
                <c:pt idx="215">
                  <c:v>0.23888888888888926</c:v>
                </c:pt>
                <c:pt idx="216">
                  <c:v>0.24000000000000038</c:v>
                </c:pt>
                <c:pt idx="217">
                  <c:v>0.2411111111111115</c:v>
                </c:pt>
                <c:pt idx="218">
                  <c:v>0.24222222222222262</c:v>
                </c:pt>
                <c:pt idx="219">
                  <c:v>0.24333333333333373</c:v>
                </c:pt>
                <c:pt idx="220">
                  <c:v>0.24444444444444485</c:v>
                </c:pt>
                <c:pt idx="221">
                  <c:v>0.24555555555555597</c:v>
                </c:pt>
                <c:pt idx="222">
                  <c:v>0.24666666666666709</c:v>
                </c:pt>
                <c:pt idx="223">
                  <c:v>0.24777777777777821</c:v>
                </c:pt>
                <c:pt idx="224">
                  <c:v>0.24888888888888933</c:v>
                </c:pt>
                <c:pt idx="225">
                  <c:v>0.25000000000000044</c:v>
                </c:pt>
                <c:pt idx="226">
                  <c:v>0.25111111111111156</c:v>
                </c:pt>
                <c:pt idx="227">
                  <c:v>0.25222222222222268</c:v>
                </c:pt>
                <c:pt idx="228">
                  <c:v>0.2533333333333338</c:v>
                </c:pt>
                <c:pt idx="229">
                  <c:v>0.25444444444444492</c:v>
                </c:pt>
                <c:pt idx="230">
                  <c:v>0.25555555555555604</c:v>
                </c:pt>
                <c:pt idx="231">
                  <c:v>0.25666666666666715</c:v>
                </c:pt>
                <c:pt idx="232">
                  <c:v>0.25777777777777827</c:v>
                </c:pt>
                <c:pt idx="233">
                  <c:v>0.25888888888888939</c:v>
                </c:pt>
                <c:pt idx="234">
                  <c:v>0.26000000000000051</c:v>
                </c:pt>
                <c:pt idx="235">
                  <c:v>0.26111111111111163</c:v>
                </c:pt>
                <c:pt idx="236">
                  <c:v>0.26222222222222275</c:v>
                </c:pt>
                <c:pt idx="237">
                  <c:v>0.26333333333333386</c:v>
                </c:pt>
                <c:pt idx="238">
                  <c:v>0.26444444444444498</c:v>
                </c:pt>
                <c:pt idx="239">
                  <c:v>0.2655555555555561</c:v>
                </c:pt>
                <c:pt idx="240">
                  <c:v>0.26666666666666722</c:v>
                </c:pt>
                <c:pt idx="241">
                  <c:v>0.26777777777777834</c:v>
                </c:pt>
                <c:pt idx="242">
                  <c:v>0.26888888888888945</c:v>
                </c:pt>
                <c:pt idx="243">
                  <c:v>0.27000000000000057</c:v>
                </c:pt>
                <c:pt idx="244">
                  <c:v>0.27111111111111169</c:v>
                </c:pt>
                <c:pt idx="245">
                  <c:v>0.27222222222222281</c:v>
                </c:pt>
                <c:pt idx="246">
                  <c:v>0.27333333333333393</c:v>
                </c:pt>
                <c:pt idx="247">
                  <c:v>0.27444444444444505</c:v>
                </c:pt>
                <c:pt idx="248">
                  <c:v>0.27555555555555616</c:v>
                </c:pt>
                <c:pt idx="249">
                  <c:v>0.27666666666666728</c:v>
                </c:pt>
                <c:pt idx="250">
                  <c:v>0.2777777777777784</c:v>
                </c:pt>
                <c:pt idx="251">
                  <c:v>0.27888888888888952</c:v>
                </c:pt>
                <c:pt idx="252">
                  <c:v>0.28000000000000064</c:v>
                </c:pt>
                <c:pt idx="253">
                  <c:v>0.28111111111111176</c:v>
                </c:pt>
                <c:pt idx="254">
                  <c:v>0.28222222222222287</c:v>
                </c:pt>
                <c:pt idx="255">
                  <c:v>0.28333333333333399</c:v>
                </c:pt>
                <c:pt idx="256">
                  <c:v>0.28444444444444511</c:v>
                </c:pt>
                <c:pt idx="257">
                  <c:v>0.28555555555555623</c:v>
                </c:pt>
                <c:pt idx="258">
                  <c:v>0.28666666666666735</c:v>
                </c:pt>
                <c:pt idx="259">
                  <c:v>0.28777777777777847</c:v>
                </c:pt>
                <c:pt idx="260">
                  <c:v>0.28888888888888958</c:v>
                </c:pt>
                <c:pt idx="261">
                  <c:v>0.2900000000000007</c:v>
                </c:pt>
                <c:pt idx="262">
                  <c:v>0.29111111111111182</c:v>
                </c:pt>
                <c:pt idx="263">
                  <c:v>0.29222222222222294</c:v>
                </c:pt>
                <c:pt idx="264">
                  <c:v>0.29333333333333406</c:v>
                </c:pt>
                <c:pt idx="265">
                  <c:v>0.29444444444444517</c:v>
                </c:pt>
                <c:pt idx="266">
                  <c:v>0.29555555555555629</c:v>
                </c:pt>
                <c:pt idx="267">
                  <c:v>0.29666666666666741</c:v>
                </c:pt>
                <c:pt idx="268">
                  <c:v>0.29777777777777853</c:v>
                </c:pt>
                <c:pt idx="269">
                  <c:v>0.29888888888888965</c:v>
                </c:pt>
                <c:pt idx="270">
                  <c:v>0.30000000000000077</c:v>
                </c:pt>
                <c:pt idx="271">
                  <c:v>0.30111111111111188</c:v>
                </c:pt>
                <c:pt idx="272">
                  <c:v>0.302222222222223</c:v>
                </c:pt>
                <c:pt idx="273">
                  <c:v>0.30333333333333412</c:v>
                </c:pt>
                <c:pt idx="274">
                  <c:v>0.30444444444444524</c:v>
                </c:pt>
                <c:pt idx="275">
                  <c:v>0.30555555555555636</c:v>
                </c:pt>
                <c:pt idx="276">
                  <c:v>0.30666666666666748</c:v>
                </c:pt>
                <c:pt idx="277">
                  <c:v>0.30777777777777859</c:v>
                </c:pt>
                <c:pt idx="278">
                  <c:v>0.30888888888888971</c:v>
                </c:pt>
                <c:pt idx="279">
                  <c:v>0.31000000000000083</c:v>
                </c:pt>
                <c:pt idx="280">
                  <c:v>0.31111111111111195</c:v>
                </c:pt>
                <c:pt idx="281">
                  <c:v>0.31222222222222307</c:v>
                </c:pt>
                <c:pt idx="282">
                  <c:v>0.31333333333333419</c:v>
                </c:pt>
                <c:pt idx="283">
                  <c:v>0.3144444444444453</c:v>
                </c:pt>
                <c:pt idx="284">
                  <c:v>0.31555555555555642</c:v>
                </c:pt>
                <c:pt idx="285">
                  <c:v>0.31666666666666754</c:v>
                </c:pt>
                <c:pt idx="286">
                  <c:v>0.31777777777777866</c:v>
                </c:pt>
                <c:pt idx="287">
                  <c:v>0.31888888888888978</c:v>
                </c:pt>
                <c:pt idx="288">
                  <c:v>0.32000000000000089</c:v>
                </c:pt>
                <c:pt idx="289">
                  <c:v>0.32111111111111201</c:v>
                </c:pt>
                <c:pt idx="290">
                  <c:v>0.32222222222222313</c:v>
                </c:pt>
                <c:pt idx="291">
                  <c:v>0.32333333333333425</c:v>
                </c:pt>
                <c:pt idx="292">
                  <c:v>0.32444444444444537</c:v>
                </c:pt>
                <c:pt idx="293">
                  <c:v>0.32555555555555649</c:v>
                </c:pt>
                <c:pt idx="294">
                  <c:v>0.3266666666666676</c:v>
                </c:pt>
                <c:pt idx="295">
                  <c:v>0.32777777777777872</c:v>
                </c:pt>
                <c:pt idx="296">
                  <c:v>0.32888888888888984</c:v>
                </c:pt>
                <c:pt idx="297">
                  <c:v>0.33000000000000096</c:v>
                </c:pt>
                <c:pt idx="298">
                  <c:v>0.33111111111111208</c:v>
                </c:pt>
                <c:pt idx="299">
                  <c:v>0.3322222222222232</c:v>
                </c:pt>
                <c:pt idx="300">
                  <c:v>0.33333333333333431</c:v>
                </c:pt>
                <c:pt idx="301">
                  <c:v>0.33444444444444543</c:v>
                </c:pt>
                <c:pt idx="302">
                  <c:v>0.33555555555555655</c:v>
                </c:pt>
                <c:pt idx="303">
                  <c:v>0.33666666666666767</c:v>
                </c:pt>
                <c:pt idx="304">
                  <c:v>0.33777777777777879</c:v>
                </c:pt>
                <c:pt idx="305">
                  <c:v>0.33888888888888991</c:v>
                </c:pt>
                <c:pt idx="306">
                  <c:v>0.34000000000000102</c:v>
                </c:pt>
                <c:pt idx="307">
                  <c:v>0.34111111111111214</c:v>
                </c:pt>
                <c:pt idx="308">
                  <c:v>0.34222222222222326</c:v>
                </c:pt>
                <c:pt idx="309">
                  <c:v>0.34333333333333438</c:v>
                </c:pt>
                <c:pt idx="310">
                  <c:v>0.3444444444444455</c:v>
                </c:pt>
                <c:pt idx="311">
                  <c:v>0.34555555555555661</c:v>
                </c:pt>
                <c:pt idx="312">
                  <c:v>0.34666666666666773</c:v>
                </c:pt>
                <c:pt idx="313">
                  <c:v>0.34777777777777885</c:v>
                </c:pt>
                <c:pt idx="314">
                  <c:v>0.34888888888888997</c:v>
                </c:pt>
                <c:pt idx="315">
                  <c:v>0.35000000000000109</c:v>
                </c:pt>
                <c:pt idx="316">
                  <c:v>0.35111111111111221</c:v>
                </c:pt>
                <c:pt idx="317">
                  <c:v>0.35222222222222332</c:v>
                </c:pt>
                <c:pt idx="318">
                  <c:v>0.35333333333333444</c:v>
                </c:pt>
                <c:pt idx="319">
                  <c:v>0.35444444444444556</c:v>
                </c:pt>
                <c:pt idx="320">
                  <c:v>0.35555555555555668</c:v>
                </c:pt>
                <c:pt idx="321">
                  <c:v>0.3566666666666678</c:v>
                </c:pt>
                <c:pt idx="322">
                  <c:v>0.35777777777777892</c:v>
                </c:pt>
                <c:pt idx="323">
                  <c:v>0.35888888888889003</c:v>
                </c:pt>
                <c:pt idx="324">
                  <c:v>0.36000000000000115</c:v>
                </c:pt>
                <c:pt idx="325">
                  <c:v>0.36111111111111227</c:v>
                </c:pt>
                <c:pt idx="326">
                  <c:v>0.36222222222222339</c:v>
                </c:pt>
                <c:pt idx="327">
                  <c:v>0.36333333333333451</c:v>
                </c:pt>
                <c:pt idx="328">
                  <c:v>0.36444444444444563</c:v>
                </c:pt>
                <c:pt idx="329">
                  <c:v>0.36555555555555674</c:v>
                </c:pt>
                <c:pt idx="330">
                  <c:v>0.36666666666666786</c:v>
                </c:pt>
                <c:pt idx="331">
                  <c:v>0.36777777777777898</c:v>
                </c:pt>
                <c:pt idx="332">
                  <c:v>0.3688888888888901</c:v>
                </c:pt>
                <c:pt idx="333">
                  <c:v>0.37000000000000122</c:v>
                </c:pt>
                <c:pt idx="334">
                  <c:v>0.37111111111111234</c:v>
                </c:pt>
                <c:pt idx="335">
                  <c:v>0.37222222222222345</c:v>
                </c:pt>
                <c:pt idx="336">
                  <c:v>0.37333333333333457</c:v>
                </c:pt>
                <c:pt idx="337">
                  <c:v>0.37444444444444569</c:v>
                </c:pt>
                <c:pt idx="338">
                  <c:v>0.37555555555555681</c:v>
                </c:pt>
                <c:pt idx="339">
                  <c:v>0.37666666666666793</c:v>
                </c:pt>
                <c:pt idx="340">
                  <c:v>0.37777777777777904</c:v>
                </c:pt>
                <c:pt idx="341">
                  <c:v>0.37888888888889016</c:v>
                </c:pt>
                <c:pt idx="342">
                  <c:v>0.38000000000000128</c:v>
                </c:pt>
                <c:pt idx="343">
                  <c:v>0.3811111111111124</c:v>
                </c:pt>
                <c:pt idx="344">
                  <c:v>0.38222222222222352</c:v>
                </c:pt>
                <c:pt idx="345">
                  <c:v>0.38333333333333464</c:v>
                </c:pt>
                <c:pt idx="346">
                  <c:v>0.38444444444444575</c:v>
                </c:pt>
                <c:pt idx="347">
                  <c:v>0.38555555555555687</c:v>
                </c:pt>
                <c:pt idx="348">
                  <c:v>0.38666666666666799</c:v>
                </c:pt>
                <c:pt idx="349">
                  <c:v>0.38777777777777911</c:v>
                </c:pt>
                <c:pt idx="350">
                  <c:v>0.38888888888889023</c:v>
                </c:pt>
                <c:pt idx="351">
                  <c:v>0.39000000000000135</c:v>
                </c:pt>
                <c:pt idx="352">
                  <c:v>0.39111111111111246</c:v>
                </c:pt>
                <c:pt idx="353">
                  <c:v>0.39222222222222358</c:v>
                </c:pt>
                <c:pt idx="354">
                  <c:v>0.3933333333333347</c:v>
                </c:pt>
                <c:pt idx="355">
                  <c:v>0.39444444444444582</c:v>
                </c:pt>
                <c:pt idx="356">
                  <c:v>0.39555555555555694</c:v>
                </c:pt>
                <c:pt idx="357">
                  <c:v>0.39666666666666806</c:v>
                </c:pt>
                <c:pt idx="358">
                  <c:v>0.39777777777777917</c:v>
                </c:pt>
                <c:pt idx="359">
                  <c:v>0.39888888888889029</c:v>
                </c:pt>
                <c:pt idx="360">
                  <c:v>0.40000000000000141</c:v>
                </c:pt>
                <c:pt idx="361">
                  <c:v>0.40111111111111253</c:v>
                </c:pt>
                <c:pt idx="362">
                  <c:v>0.40222222222222365</c:v>
                </c:pt>
                <c:pt idx="363">
                  <c:v>0.40333333333333476</c:v>
                </c:pt>
                <c:pt idx="364">
                  <c:v>0.40444444444444588</c:v>
                </c:pt>
                <c:pt idx="365">
                  <c:v>0.405555555555557</c:v>
                </c:pt>
                <c:pt idx="366">
                  <c:v>0.40666666666666812</c:v>
                </c:pt>
                <c:pt idx="367">
                  <c:v>0.40777777777777924</c:v>
                </c:pt>
                <c:pt idx="368">
                  <c:v>0.40888888888889036</c:v>
                </c:pt>
                <c:pt idx="369">
                  <c:v>0.41000000000000147</c:v>
                </c:pt>
                <c:pt idx="370">
                  <c:v>0.41111111111111259</c:v>
                </c:pt>
                <c:pt idx="371">
                  <c:v>0.41222222222222371</c:v>
                </c:pt>
                <c:pt idx="372">
                  <c:v>0.41333333333333483</c:v>
                </c:pt>
                <c:pt idx="373">
                  <c:v>0.41444444444444595</c:v>
                </c:pt>
                <c:pt idx="374">
                  <c:v>0.41555555555555707</c:v>
                </c:pt>
                <c:pt idx="375">
                  <c:v>0.41666666666666818</c:v>
                </c:pt>
                <c:pt idx="376">
                  <c:v>0.4177777777777793</c:v>
                </c:pt>
                <c:pt idx="377">
                  <c:v>0.41888888888889042</c:v>
                </c:pt>
                <c:pt idx="378">
                  <c:v>0.42000000000000154</c:v>
                </c:pt>
                <c:pt idx="379">
                  <c:v>0.42111111111111266</c:v>
                </c:pt>
                <c:pt idx="380">
                  <c:v>0.42222222222222378</c:v>
                </c:pt>
                <c:pt idx="381">
                  <c:v>0.42333333333333489</c:v>
                </c:pt>
                <c:pt idx="382">
                  <c:v>0.42444444444444601</c:v>
                </c:pt>
                <c:pt idx="383">
                  <c:v>0.42555555555555713</c:v>
                </c:pt>
                <c:pt idx="384">
                  <c:v>0.42666666666666825</c:v>
                </c:pt>
                <c:pt idx="385">
                  <c:v>0.42777777777777937</c:v>
                </c:pt>
                <c:pt idx="386">
                  <c:v>0.42888888888889048</c:v>
                </c:pt>
                <c:pt idx="387">
                  <c:v>0.4300000000000016</c:v>
                </c:pt>
                <c:pt idx="388">
                  <c:v>0.43111111111111272</c:v>
                </c:pt>
                <c:pt idx="389">
                  <c:v>0.43222222222222384</c:v>
                </c:pt>
                <c:pt idx="390">
                  <c:v>0.43333333333333496</c:v>
                </c:pt>
                <c:pt idx="391">
                  <c:v>0.43444444444444608</c:v>
                </c:pt>
                <c:pt idx="392">
                  <c:v>0.43555555555555719</c:v>
                </c:pt>
                <c:pt idx="393">
                  <c:v>0.43666666666666831</c:v>
                </c:pt>
                <c:pt idx="394">
                  <c:v>0.43777777777777943</c:v>
                </c:pt>
                <c:pt idx="395">
                  <c:v>0.43888888888889055</c:v>
                </c:pt>
                <c:pt idx="396">
                  <c:v>0.44000000000000167</c:v>
                </c:pt>
                <c:pt idx="397">
                  <c:v>0.44111111111111279</c:v>
                </c:pt>
                <c:pt idx="398">
                  <c:v>0.4422222222222239</c:v>
                </c:pt>
                <c:pt idx="399">
                  <c:v>0.44333333333333502</c:v>
                </c:pt>
                <c:pt idx="400">
                  <c:v>0.44444444444444614</c:v>
                </c:pt>
                <c:pt idx="401">
                  <c:v>0.44555555555555726</c:v>
                </c:pt>
                <c:pt idx="402">
                  <c:v>0.44666666666666838</c:v>
                </c:pt>
                <c:pt idx="403">
                  <c:v>0.4477777777777795</c:v>
                </c:pt>
                <c:pt idx="404">
                  <c:v>0.44888888888889061</c:v>
                </c:pt>
                <c:pt idx="405">
                  <c:v>0.45000000000000173</c:v>
                </c:pt>
                <c:pt idx="406">
                  <c:v>0.45111111111111285</c:v>
                </c:pt>
                <c:pt idx="407">
                  <c:v>0.45222222222222397</c:v>
                </c:pt>
                <c:pt idx="408">
                  <c:v>0.45333333333333509</c:v>
                </c:pt>
                <c:pt idx="409">
                  <c:v>0.45444444444444621</c:v>
                </c:pt>
                <c:pt idx="410">
                  <c:v>0.45555555555555732</c:v>
                </c:pt>
                <c:pt idx="411">
                  <c:v>0.45666666666666844</c:v>
                </c:pt>
                <c:pt idx="412">
                  <c:v>0.45777777777777956</c:v>
                </c:pt>
                <c:pt idx="413">
                  <c:v>0.45888888888889068</c:v>
                </c:pt>
                <c:pt idx="414">
                  <c:v>0.4600000000000018</c:v>
                </c:pt>
                <c:pt idx="415">
                  <c:v>0.46111111111111291</c:v>
                </c:pt>
                <c:pt idx="416">
                  <c:v>0.46222222222222403</c:v>
                </c:pt>
                <c:pt idx="417">
                  <c:v>0.46333333333333515</c:v>
                </c:pt>
                <c:pt idx="418">
                  <c:v>0.46444444444444627</c:v>
                </c:pt>
                <c:pt idx="419">
                  <c:v>0.46555555555555739</c:v>
                </c:pt>
                <c:pt idx="420">
                  <c:v>0.46666666666666851</c:v>
                </c:pt>
                <c:pt idx="421">
                  <c:v>0.46777777777777962</c:v>
                </c:pt>
                <c:pt idx="422">
                  <c:v>0.46888888888889074</c:v>
                </c:pt>
                <c:pt idx="423">
                  <c:v>0.47000000000000186</c:v>
                </c:pt>
                <c:pt idx="424">
                  <c:v>0.47111111111111298</c:v>
                </c:pt>
                <c:pt idx="425">
                  <c:v>0.4722222222222241</c:v>
                </c:pt>
                <c:pt idx="426">
                  <c:v>0.47333333333333522</c:v>
                </c:pt>
                <c:pt idx="427">
                  <c:v>0.47444444444444633</c:v>
                </c:pt>
                <c:pt idx="428">
                  <c:v>0.47555555555555745</c:v>
                </c:pt>
                <c:pt idx="429">
                  <c:v>0.47666666666666857</c:v>
                </c:pt>
                <c:pt idx="430">
                  <c:v>0.47777777777777969</c:v>
                </c:pt>
                <c:pt idx="431">
                  <c:v>0.47888888888889081</c:v>
                </c:pt>
                <c:pt idx="432">
                  <c:v>0.48000000000000193</c:v>
                </c:pt>
                <c:pt idx="433">
                  <c:v>0.48111111111111304</c:v>
                </c:pt>
                <c:pt idx="434">
                  <c:v>0.48222222222222416</c:v>
                </c:pt>
                <c:pt idx="435">
                  <c:v>0.48333333333333528</c:v>
                </c:pt>
                <c:pt idx="436">
                  <c:v>0.4844444444444464</c:v>
                </c:pt>
                <c:pt idx="437">
                  <c:v>0.48555555555555752</c:v>
                </c:pt>
                <c:pt idx="438">
                  <c:v>0.48666666666666863</c:v>
                </c:pt>
                <c:pt idx="439">
                  <c:v>0.48777777777777975</c:v>
                </c:pt>
                <c:pt idx="440">
                  <c:v>0.48888888888889087</c:v>
                </c:pt>
                <c:pt idx="441">
                  <c:v>0.49000000000000199</c:v>
                </c:pt>
                <c:pt idx="442">
                  <c:v>0.49111111111111311</c:v>
                </c:pt>
                <c:pt idx="443">
                  <c:v>0.49222222222222423</c:v>
                </c:pt>
                <c:pt idx="444">
                  <c:v>0.49333333333333534</c:v>
                </c:pt>
                <c:pt idx="445">
                  <c:v>0.49444444444444646</c:v>
                </c:pt>
                <c:pt idx="446">
                  <c:v>0.49555555555555758</c:v>
                </c:pt>
                <c:pt idx="447">
                  <c:v>0.4966666666666687</c:v>
                </c:pt>
                <c:pt idx="448">
                  <c:v>0.49777777777777982</c:v>
                </c:pt>
                <c:pt idx="449">
                  <c:v>0.49888888888889094</c:v>
                </c:pt>
                <c:pt idx="450">
                  <c:v>0.500000000000002</c:v>
                </c:pt>
                <c:pt idx="451">
                  <c:v>0.50111111111111306</c:v>
                </c:pt>
                <c:pt idx="452">
                  <c:v>0.50222222222222412</c:v>
                </c:pt>
                <c:pt idx="453">
                  <c:v>0.50333333333333519</c:v>
                </c:pt>
                <c:pt idx="454">
                  <c:v>0.50444444444444625</c:v>
                </c:pt>
                <c:pt idx="455">
                  <c:v>0.50555555555555731</c:v>
                </c:pt>
                <c:pt idx="456">
                  <c:v>0.50666666666666837</c:v>
                </c:pt>
                <c:pt idx="457">
                  <c:v>0.50777777777777944</c:v>
                </c:pt>
                <c:pt idx="458">
                  <c:v>0.5088888888888905</c:v>
                </c:pt>
                <c:pt idx="459">
                  <c:v>0.51000000000000156</c:v>
                </c:pt>
                <c:pt idx="460">
                  <c:v>0.51111111111111263</c:v>
                </c:pt>
                <c:pt idx="461">
                  <c:v>0.51222222222222369</c:v>
                </c:pt>
                <c:pt idx="462">
                  <c:v>0.51333333333333475</c:v>
                </c:pt>
                <c:pt idx="463">
                  <c:v>0.51444444444444581</c:v>
                </c:pt>
                <c:pt idx="464">
                  <c:v>0.51555555555555688</c:v>
                </c:pt>
                <c:pt idx="465">
                  <c:v>0.51666666666666794</c:v>
                </c:pt>
                <c:pt idx="466">
                  <c:v>0.517777777777779</c:v>
                </c:pt>
                <c:pt idx="467">
                  <c:v>0.51888888888889007</c:v>
                </c:pt>
                <c:pt idx="468">
                  <c:v>0.52000000000000113</c:v>
                </c:pt>
                <c:pt idx="469">
                  <c:v>0.52111111111111219</c:v>
                </c:pt>
                <c:pt idx="470">
                  <c:v>0.52222222222222325</c:v>
                </c:pt>
                <c:pt idx="471">
                  <c:v>0.52333333333333432</c:v>
                </c:pt>
                <c:pt idx="472">
                  <c:v>0.52444444444444538</c:v>
                </c:pt>
                <c:pt idx="473">
                  <c:v>0.52555555555555644</c:v>
                </c:pt>
                <c:pt idx="474">
                  <c:v>0.5266666666666675</c:v>
                </c:pt>
                <c:pt idx="475">
                  <c:v>0.52777777777777857</c:v>
                </c:pt>
                <c:pt idx="476">
                  <c:v>0.52888888888888963</c:v>
                </c:pt>
                <c:pt idx="477">
                  <c:v>0.53000000000000069</c:v>
                </c:pt>
                <c:pt idx="478">
                  <c:v>0.53111111111111176</c:v>
                </c:pt>
                <c:pt idx="479">
                  <c:v>0.53222222222222282</c:v>
                </c:pt>
                <c:pt idx="480">
                  <c:v>0.53333333333333388</c:v>
                </c:pt>
                <c:pt idx="481">
                  <c:v>0.53444444444444494</c:v>
                </c:pt>
                <c:pt idx="482">
                  <c:v>0.53555555555555601</c:v>
                </c:pt>
                <c:pt idx="483">
                  <c:v>0.53666666666666707</c:v>
                </c:pt>
                <c:pt idx="484">
                  <c:v>0.53777777777777813</c:v>
                </c:pt>
                <c:pt idx="485">
                  <c:v>0.53888888888888919</c:v>
                </c:pt>
                <c:pt idx="486">
                  <c:v>0.54000000000000026</c:v>
                </c:pt>
                <c:pt idx="487">
                  <c:v>0.54111111111111132</c:v>
                </c:pt>
                <c:pt idx="488">
                  <c:v>0.54222222222222238</c:v>
                </c:pt>
                <c:pt idx="489">
                  <c:v>0.54333333333333345</c:v>
                </c:pt>
                <c:pt idx="490">
                  <c:v>0.54444444444444451</c:v>
                </c:pt>
                <c:pt idx="491">
                  <c:v>0.54555555555555557</c:v>
                </c:pt>
                <c:pt idx="492">
                  <c:v>0.54666666666666663</c:v>
                </c:pt>
                <c:pt idx="493">
                  <c:v>0.5477777777777777</c:v>
                </c:pt>
                <c:pt idx="494">
                  <c:v>0.54888888888888876</c:v>
                </c:pt>
                <c:pt idx="495">
                  <c:v>0.54999999999999982</c:v>
                </c:pt>
                <c:pt idx="496">
                  <c:v>0.55111111111111089</c:v>
                </c:pt>
                <c:pt idx="497">
                  <c:v>0.55222222222222195</c:v>
                </c:pt>
                <c:pt idx="498">
                  <c:v>0.55333333333333301</c:v>
                </c:pt>
                <c:pt idx="499">
                  <c:v>0.55444444444444407</c:v>
                </c:pt>
                <c:pt idx="500">
                  <c:v>0.55555555555555514</c:v>
                </c:pt>
                <c:pt idx="501">
                  <c:v>0.5566666666666662</c:v>
                </c:pt>
                <c:pt idx="502">
                  <c:v>0.55777777777777726</c:v>
                </c:pt>
                <c:pt idx="503">
                  <c:v>0.55888888888888832</c:v>
                </c:pt>
                <c:pt idx="504">
                  <c:v>0.55999999999999939</c:v>
                </c:pt>
                <c:pt idx="505">
                  <c:v>0.56111111111111045</c:v>
                </c:pt>
                <c:pt idx="506">
                  <c:v>0.56222222222222151</c:v>
                </c:pt>
                <c:pt idx="507">
                  <c:v>0.56333333333333258</c:v>
                </c:pt>
                <c:pt idx="508">
                  <c:v>0.56444444444444364</c:v>
                </c:pt>
                <c:pt idx="509">
                  <c:v>0.5655555555555547</c:v>
                </c:pt>
                <c:pt idx="510">
                  <c:v>0.56666666666666576</c:v>
                </c:pt>
                <c:pt idx="511">
                  <c:v>0.56777777777777683</c:v>
                </c:pt>
                <c:pt idx="512">
                  <c:v>0.56888888888888789</c:v>
                </c:pt>
                <c:pt idx="513">
                  <c:v>0.56999999999999895</c:v>
                </c:pt>
                <c:pt idx="514">
                  <c:v>0.57111111111111001</c:v>
                </c:pt>
                <c:pt idx="515">
                  <c:v>0.57222222222222108</c:v>
                </c:pt>
                <c:pt idx="516">
                  <c:v>0.57333333333333214</c:v>
                </c:pt>
                <c:pt idx="517">
                  <c:v>0.5744444444444432</c:v>
                </c:pt>
                <c:pt idx="518">
                  <c:v>0.57555555555555427</c:v>
                </c:pt>
                <c:pt idx="519">
                  <c:v>0.57666666666666533</c:v>
                </c:pt>
                <c:pt idx="520">
                  <c:v>0.57777777777777639</c:v>
                </c:pt>
                <c:pt idx="521">
                  <c:v>0.57888888888888745</c:v>
                </c:pt>
                <c:pt idx="522">
                  <c:v>0.57999999999999852</c:v>
                </c:pt>
                <c:pt idx="523">
                  <c:v>0.58111111111110958</c:v>
                </c:pt>
                <c:pt idx="524">
                  <c:v>0.58222222222222064</c:v>
                </c:pt>
                <c:pt idx="525">
                  <c:v>0.58333333333333171</c:v>
                </c:pt>
                <c:pt idx="526">
                  <c:v>0.58444444444444277</c:v>
                </c:pt>
                <c:pt idx="527">
                  <c:v>0.58555555555555383</c:v>
                </c:pt>
                <c:pt idx="528">
                  <c:v>0.58666666666666489</c:v>
                </c:pt>
                <c:pt idx="529">
                  <c:v>0.58777777777777596</c:v>
                </c:pt>
                <c:pt idx="530">
                  <c:v>0.58888888888888702</c:v>
                </c:pt>
                <c:pt idx="531">
                  <c:v>0.58999999999999808</c:v>
                </c:pt>
                <c:pt idx="532">
                  <c:v>0.59111111111110914</c:v>
                </c:pt>
                <c:pt idx="533">
                  <c:v>0.59222222222222021</c:v>
                </c:pt>
                <c:pt idx="534">
                  <c:v>0.59333333333333127</c:v>
                </c:pt>
                <c:pt idx="535">
                  <c:v>0.59444444444444233</c:v>
                </c:pt>
                <c:pt idx="536">
                  <c:v>0.5955555555555534</c:v>
                </c:pt>
                <c:pt idx="537">
                  <c:v>0.59666666666666446</c:v>
                </c:pt>
                <c:pt idx="538">
                  <c:v>0.59777777777777552</c:v>
                </c:pt>
                <c:pt idx="539">
                  <c:v>0.59888888888888658</c:v>
                </c:pt>
                <c:pt idx="540">
                  <c:v>0.59999999999999765</c:v>
                </c:pt>
                <c:pt idx="541">
                  <c:v>0.60111111111110871</c:v>
                </c:pt>
                <c:pt idx="542">
                  <c:v>0.60222222222221977</c:v>
                </c:pt>
                <c:pt idx="543">
                  <c:v>0.60333333333333083</c:v>
                </c:pt>
                <c:pt idx="544">
                  <c:v>0.6044444444444419</c:v>
                </c:pt>
                <c:pt idx="545">
                  <c:v>0.60555555555555296</c:v>
                </c:pt>
                <c:pt idx="546">
                  <c:v>0.60666666666666402</c:v>
                </c:pt>
                <c:pt idx="547">
                  <c:v>0.60777777777777509</c:v>
                </c:pt>
                <c:pt idx="548">
                  <c:v>0.60888888888888615</c:v>
                </c:pt>
                <c:pt idx="549">
                  <c:v>0.60999999999999721</c:v>
                </c:pt>
                <c:pt idx="550">
                  <c:v>0.61111111111110827</c:v>
                </c:pt>
                <c:pt idx="551">
                  <c:v>0.61222222222221934</c:v>
                </c:pt>
                <c:pt idx="552">
                  <c:v>0.6133333333333304</c:v>
                </c:pt>
                <c:pt idx="553">
                  <c:v>0.61444444444444146</c:v>
                </c:pt>
                <c:pt idx="554">
                  <c:v>0.61555555555555252</c:v>
                </c:pt>
                <c:pt idx="555">
                  <c:v>0.61666666666666359</c:v>
                </c:pt>
                <c:pt idx="556">
                  <c:v>0.61777777777777465</c:v>
                </c:pt>
                <c:pt idx="557">
                  <c:v>0.61888888888888571</c:v>
                </c:pt>
                <c:pt idx="558">
                  <c:v>0.61999999999999678</c:v>
                </c:pt>
                <c:pt idx="559">
                  <c:v>0.62111111111110784</c:v>
                </c:pt>
                <c:pt idx="560">
                  <c:v>0.6222222222222189</c:v>
                </c:pt>
                <c:pt idx="561">
                  <c:v>0.62333333333332996</c:v>
                </c:pt>
                <c:pt idx="562">
                  <c:v>0.62444444444444103</c:v>
                </c:pt>
                <c:pt idx="563">
                  <c:v>0.62555555555555209</c:v>
                </c:pt>
                <c:pt idx="564">
                  <c:v>0.62666666666666315</c:v>
                </c:pt>
                <c:pt idx="565">
                  <c:v>0.62777777777777422</c:v>
                </c:pt>
                <c:pt idx="566">
                  <c:v>0.62888888888888528</c:v>
                </c:pt>
                <c:pt idx="567">
                  <c:v>0.62999999999999634</c:v>
                </c:pt>
                <c:pt idx="568">
                  <c:v>0.6311111111111074</c:v>
                </c:pt>
                <c:pt idx="569">
                  <c:v>0.63222222222221847</c:v>
                </c:pt>
                <c:pt idx="570">
                  <c:v>0.63333333333332953</c:v>
                </c:pt>
                <c:pt idx="571">
                  <c:v>0.63444444444444059</c:v>
                </c:pt>
                <c:pt idx="572">
                  <c:v>0.63555555555555165</c:v>
                </c:pt>
                <c:pt idx="573">
                  <c:v>0.63666666666666272</c:v>
                </c:pt>
                <c:pt idx="574">
                  <c:v>0.63777777777777378</c:v>
                </c:pt>
                <c:pt idx="575">
                  <c:v>0.63888888888888484</c:v>
                </c:pt>
                <c:pt idx="576">
                  <c:v>0.63999999999999591</c:v>
                </c:pt>
                <c:pt idx="577">
                  <c:v>0.64111111111110697</c:v>
                </c:pt>
                <c:pt idx="578">
                  <c:v>0.64222222222221803</c:v>
                </c:pt>
                <c:pt idx="579">
                  <c:v>0.64333333333332909</c:v>
                </c:pt>
                <c:pt idx="580">
                  <c:v>0.64444444444444016</c:v>
                </c:pt>
                <c:pt idx="581">
                  <c:v>0.64555555555555122</c:v>
                </c:pt>
                <c:pt idx="582">
                  <c:v>0.64666666666666228</c:v>
                </c:pt>
                <c:pt idx="583">
                  <c:v>0.64777777777777334</c:v>
                </c:pt>
                <c:pt idx="584">
                  <c:v>0.64888888888888441</c:v>
                </c:pt>
                <c:pt idx="585">
                  <c:v>0.64999999999999547</c:v>
                </c:pt>
                <c:pt idx="586">
                  <c:v>0.65111111111110653</c:v>
                </c:pt>
                <c:pt idx="587">
                  <c:v>0.6522222222222176</c:v>
                </c:pt>
                <c:pt idx="588">
                  <c:v>0.65333333333332866</c:v>
                </c:pt>
                <c:pt idx="589">
                  <c:v>0.65444444444443972</c:v>
                </c:pt>
                <c:pt idx="590">
                  <c:v>0.65555555555555078</c:v>
                </c:pt>
                <c:pt idx="591">
                  <c:v>0.65666666666666185</c:v>
                </c:pt>
                <c:pt idx="592">
                  <c:v>0.65777777777777291</c:v>
                </c:pt>
                <c:pt idx="593">
                  <c:v>0.65888888888888397</c:v>
                </c:pt>
                <c:pt idx="594">
                  <c:v>0.65999999999999504</c:v>
                </c:pt>
                <c:pt idx="595">
                  <c:v>0.6611111111111061</c:v>
                </c:pt>
                <c:pt idx="596">
                  <c:v>0.66222222222221716</c:v>
                </c:pt>
                <c:pt idx="597">
                  <c:v>0.66333333333332822</c:v>
                </c:pt>
                <c:pt idx="598">
                  <c:v>0.66444444444443929</c:v>
                </c:pt>
                <c:pt idx="599">
                  <c:v>0.66555555555555035</c:v>
                </c:pt>
                <c:pt idx="600">
                  <c:v>0.66666666666666141</c:v>
                </c:pt>
                <c:pt idx="601">
                  <c:v>0.66777777777777247</c:v>
                </c:pt>
                <c:pt idx="602">
                  <c:v>0.66888888888888354</c:v>
                </c:pt>
                <c:pt idx="603">
                  <c:v>0.6699999999999946</c:v>
                </c:pt>
                <c:pt idx="604">
                  <c:v>0.67111111111110566</c:v>
                </c:pt>
                <c:pt idx="605">
                  <c:v>0.67222222222221673</c:v>
                </c:pt>
                <c:pt idx="606">
                  <c:v>0.67333333333332779</c:v>
                </c:pt>
                <c:pt idx="607">
                  <c:v>0.67444444444443885</c:v>
                </c:pt>
                <c:pt idx="608">
                  <c:v>0.67555555555554991</c:v>
                </c:pt>
                <c:pt idx="609">
                  <c:v>0.67666666666666098</c:v>
                </c:pt>
                <c:pt idx="610">
                  <c:v>0.67777777777777204</c:v>
                </c:pt>
                <c:pt idx="611">
                  <c:v>0.6788888888888831</c:v>
                </c:pt>
                <c:pt idx="612">
                  <c:v>0.67999999999999416</c:v>
                </c:pt>
                <c:pt idx="613">
                  <c:v>0.68111111111110523</c:v>
                </c:pt>
                <c:pt idx="614">
                  <c:v>0.68222222222221629</c:v>
                </c:pt>
                <c:pt idx="615">
                  <c:v>0.68333333333332735</c:v>
                </c:pt>
                <c:pt idx="616">
                  <c:v>0.68444444444443842</c:v>
                </c:pt>
                <c:pt idx="617">
                  <c:v>0.68555555555554948</c:v>
                </c:pt>
                <c:pt idx="618">
                  <c:v>0.68666666666666054</c:v>
                </c:pt>
                <c:pt idx="619">
                  <c:v>0.6877777777777716</c:v>
                </c:pt>
                <c:pt idx="620">
                  <c:v>0.68888888888888267</c:v>
                </c:pt>
                <c:pt idx="621">
                  <c:v>0.68999999999999373</c:v>
                </c:pt>
                <c:pt idx="622">
                  <c:v>0.69111111111110479</c:v>
                </c:pt>
                <c:pt idx="623">
                  <c:v>0.69222222222221585</c:v>
                </c:pt>
                <c:pt idx="624">
                  <c:v>0.69333333333332692</c:v>
                </c:pt>
                <c:pt idx="625">
                  <c:v>0.69444444444443798</c:v>
                </c:pt>
                <c:pt idx="626">
                  <c:v>0.69555555555554904</c:v>
                </c:pt>
                <c:pt idx="627">
                  <c:v>0.69666666666666011</c:v>
                </c:pt>
                <c:pt idx="628">
                  <c:v>0.69777777777777117</c:v>
                </c:pt>
                <c:pt idx="629">
                  <c:v>0.69888888888888223</c:v>
                </c:pt>
                <c:pt idx="630">
                  <c:v>0.69999999999999329</c:v>
                </c:pt>
                <c:pt idx="631">
                  <c:v>0.70111111111110436</c:v>
                </c:pt>
                <c:pt idx="632">
                  <c:v>0.70222222222221542</c:v>
                </c:pt>
                <c:pt idx="633">
                  <c:v>0.70333333333332648</c:v>
                </c:pt>
                <c:pt idx="634">
                  <c:v>0.70444444444443755</c:v>
                </c:pt>
                <c:pt idx="635">
                  <c:v>0.70555555555554861</c:v>
                </c:pt>
                <c:pt idx="636">
                  <c:v>0.70666666666665967</c:v>
                </c:pt>
                <c:pt idx="637">
                  <c:v>0.70777777777777073</c:v>
                </c:pt>
                <c:pt idx="638">
                  <c:v>0.7088888888888818</c:v>
                </c:pt>
                <c:pt idx="639">
                  <c:v>0.70999999999999286</c:v>
                </c:pt>
                <c:pt idx="640">
                  <c:v>0.71111111111110392</c:v>
                </c:pt>
                <c:pt idx="641">
                  <c:v>0.71222222222221498</c:v>
                </c:pt>
                <c:pt idx="642">
                  <c:v>0.71333333333332605</c:v>
                </c:pt>
                <c:pt idx="643">
                  <c:v>0.71444444444443711</c:v>
                </c:pt>
                <c:pt idx="644">
                  <c:v>0.71555555555554817</c:v>
                </c:pt>
                <c:pt idx="645">
                  <c:v>0.71666666666665924</c:v>
                </c:pt>
                <c:pt idx="646">
                  <c:v>0.7177777777777703</c:v>
                </c:pt>
                <c:pt idx="647">
                  <c:v>0.71888888888888136</c:v>
                </c:pt>
                <c:pt idx="648">
                  <c:v>0.71999999999999242</c:v>
                </c:pt>
                <c:pt idx="649">
                  <c:v>0.72111111111110349</c:v>
                </c:pt>
                <c:pt idx="650">
                  <c:v>0.72222222222221455</c:v>
                </c:pt>
                <c:pt idx="651">
                  <c:v>0.72333333333332561</c:v>
                </c:pt>
                <c:pt idx="652">
                  <c:v>0.72444444444443667</c:v>
                </c:pt>
                <c:pt idx="653">
                  <c:v>0.72555555555554774</c:v>
                </c:pt>
                <c:pt idx="654">
                  <c:v>0.7266666666666588</c:v>
                </c:pt>
                <c:pt idx="655">
                  <c:v>0.72777777777776986</c:v>
                </c:pt>
                <c:pt idx="656">
                  <c:v>0.72888888888888093</c:v>
                </c:pt>
                <c:pt idx="657">
                  <c:v>0.72999999999999199</c:v>
                </c:pt>
                <c:pt idx="658">
                  <c:v>0.73111111111110305</c:v>
                </c:pt>
                <c:pt idx="659">
                  <c:v>0.73222222222221411</c:v>
                </c:pt>
                <c:pt idx="660">
                  <c:v>0.73333333333332518</c:v>
                </c:pt>
                <c:pt idx="661">
                  <c:v>0.73444444444443624</c:v>
                </c:pt>
                <c:pt idx="662">
                  <c:v>0.7355555555555473</c:v>
                </c:pt>
                <c:pt idx="663">
                  <c:v>0.73666666666665837</c:v>
                </c:pt>
                <c:pt idx="664">
                  <c:v>0.73777777777776943</c:v>
                </c:pt>
                <c:pt idx="665">
                  <c:v>0.73888888888888049</c:v>
                </c:pt>
                <c:pt idx="666">
                  <c:v>0.73999999999999155</c:v>
                </c:pt>
                <c:pt idx="667">
                  <c:v>0.74111111111110262</c:v>
                </c:pt>
                <c:pt idx="668">
                  <c:v>0.74222222222221368</c:v>
                </c:pt>
                <c:pt idx="669">
                  <c:v>0.74333333333332474</c:v>
                </c:pt>
                <c:pt idx="670">
                  <c:v>0.7444444444444358</c:v>
                </c:pt>
                <c:pt idx="671">
                  <c:v>0.74555555555554687</c:v>
                </c:pt>
                <c:pt idx="672">
                  <c:v>0.74666666666665793</c:v>
                </c:pt>
                <c:pt idx="673">
                  <c:v>0.74777777777776899</c:v>
                </c:pt>
                <c:pt idx="674">
                  <c:v>0.74888888888888006</c:v>
                </c:pt>
                <c:pt idx="675">
                  <c:v>0.74999999999999112</c:v>
                </c:pt>
                <c:pt idx="676">
                  <c:v>0.75111111111110218</c:v>
                </c:pt>
                <c:pt idx="677">
                  <c:v>0.75222222222221324</c:v>
                </c:pt>
                <c:pt idx="678">
                  <c:v>0.75333333333332431</c:v>
                </c:pt>
                <c:pt idx="679">
                  <c:v>0.75444444444443537</c:v>
                </c:pt>
                <c:pt idx="680">
                  <c:v>0.75555555555554643</c:v>
                </c:pt>
                <c:pt idx="681">
                  <c:v>0.75666666666665749</c:v>
                </c:pt>
                <c:pt idx="682">
                  <c:v>0.75777777777776856</c:v>
                </c:pt>
                <c:pt idx="683">
                  <c:v>0.75888888888887962</c:v>
                </c:pt>
                <c:pt idx="684">
                  <c:v>0.75999999999999068</c:v>
                </c:pt>
                <c:pt idx="685">
                  <c:v>0.76111111111110175</c:v>
                </c:pt>
                <c:pt idx="686">
                  <c:v>0.76222222222221281</c:v>
                </c:pt>
                <c:pt idx="687">
                  <c:v>0.76333333333332387</c:v>
                </c:pt>
                <c:pt idx="688">
                  <c:v>0.76444444444443493</c:v>
                </c:pt>
                <c:pt idx="689">
                  <c:v>0.765555555555546</c:v>
                </c:pt>
                <c:pt idx="690">
                  <c:v>0.76666666666665706</c:v>
                </c:pt>
                <c:pt idx="691">
                  <c:v>0.76777777777776812</c:v>
                </c:pt>
                <c:pt idx="692">
                  <c:v>0.76888888888887919</c:v>
                </c:pt>
                <c:pt idx="693">
                  <c:v>0.76999999999999025</c:v>
                </c:pt>
                <c:pt idx="694">
                  <c:v>0.77111111111110131</c:v>
                </c:pt>
                <c:pt idx="695">
                  <c:v>0.77222222222221237</c:v>
                </c:pt>
                <c:pt idx="696">
                  <c:v>0.77333333333332344</c:v>
                </c:pt>
                <c:pt idx="697">
                  <c:v>0.7744444444444345</c:v>
                </c:pt>
                <c:pt idx="698">
                  <c:v>0.77555555555554556</c:v>
                </c:pt>
                <c:pt idx="699">
                  <c:v>0.77666666666665662</c:v>
                </c:pt>
                <c:pt idx="700">
                  <c:v>0.77777777777776769</c:v>
                </c:pt>
                <c:pt idx="701">
                  <c:v>0.77888888888887875</c:v>
                </c:pt>
                <c:pt idx="702">
                  <c:v>0.77999999999998981</c:v>
                </c:pt>
                <c:pt idx="703">
                  <c:v>0.78111111111110088</c:v>
                </c:pt>
                <c:pt idx="704">
                  <c:v>0.78222222222221194</c:v>
                </c:pt>
                <c:pt idx="705">
                  <c:v>0.783333333333323</c:v>
                </c:pt>
                <c:pt idx="706">
                  <c:v>0.78444444444443406</c:v>
                </c:pt>
                <c:pt idx="707">
                  <c:v>0.78555555555554513</c:v>
                </c:pt>
                <c:pt idx="708">
                  <c:v>0.78666666666665619</c:v>
                </c:pt>
                <c:pt idx="709">
                  <c:v>0.78777777777776725</c:v>
                </c:pt>
                <c:pt idx="710">
                  <c:v>0.78888888888887831</c:v>
                </c:pt>
                <c:pt idx="711">
                  <c:v>0.78999999999998938</c:v>
                </c:pt>
                <c:pt idx="712">
                  <c:v>0.79111111111110044</c:v>
                </c:pt>
                <c:pt idx="713">
                  <c:v>0.7922222222222115</c:v>
                </c:pt>
                <c:pt idx="714">
                  <c:v>0.79333333333332257</c:v>
                </c:pt>
                <c:pt idx="715">
                  <c:v>0.79444444444443363</c:v>
                </c:pt>
                <c:pt idx="716">
                  <c:v>0.79555555555554469</c:v>
                </c:pt>
                <c:pt idx="717">
                  <c:v>0.79666666666665575</c:v>
                </c:pt>
                <c:pt idx="718">
                  <c:v>0.79777777777776682</c:v>
                </c:pt>
                <c:pt idx="719">
                  <c:v>0.79888888888887788</c:v>
                </c:pt>
                <c:pt idx="720">
                  <c:v>0.79999999999998894</c:v>
                </c:pt>
              </c:numCache>
            </c:numRef>
          </c:yVal>
          <c:smooth val="1"/>
          <c:extLst>
            <c:ext xmlns:c16="http://schemas.microsoft.com/office/drawing/2014/chart" uri="{C3380CC4-5D6E-409C-BE32-E72D297353CC}">
              <c16:uniqueId val="{00000002-E906-2543-9DC1-000B3FE64CDB}"/>
            </c:ext>
          </c:extLst>
        </c:ser>
        <c:ser>
          <c:idx val="5"/>
          <c:order val="3"/>
          <c:tx>
            <c:strRef>
              <c:f>'Raum1_technische Lüftung'!$H$57</c:f>
              <c:strCache>
                <c:ptCount val="1"/>
                <c:pt idx="0">
                  <c:v>Filter2+Exp.</c:v>
                </c:pt>
              </c:strCache>
            </c:strRef>
          </c:tx>
          <c:spPr>
            <a:ln w="19050" cap="rnd">
              <a:solidFill>
                <a:srgbClr val="FFFF00"/>
              </a:solidFill>
              <a:round/>
            </a:ln>
            <a:effectLst/>
          </c:spPr>
          <c:marker>
            <c:symbol val="none"/>
          </c:marker>
          <c:xVal>
            <c:numRef>
              <c:f>'Raum1_technische Lüftung'!$A$58:$A$778</c:f>
              <c:numCache>
                <c:formatCode>0.00</c:formatCode>
                <c:ptCount val="72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pt idx="361">
                  <c:v>60.166666666666664</c:v>
                </c:pt>
                <c:pt idx="362">
                  <c:v>60.333333333333336</c:v>
                </c:pt>
                <c:pt idx="363">
                  <c:v>60.5</c:v>
                </c:pt>
                <c:pt idx="364">
                  <c:v>60.666666666666664</c:v>
                </c:pt>
                <c:pt idx="365">
                  <c:v>60.833333333333336</c:v>
                </c:pt>
                <c:pt idx="366">
                  <c:v>61</c:v>
                </c:pt>
                <c:pt idx="367">
                  <c:v>61.166666666666664</c:v>
                </c:pt>
                <c:pt idx="368">
                  <c:v>61.333333333333336</c:v>
                </c:pt>
                <c:pt idx="369">
                  <c:v>61.5</c:v>
                </c:pt>
                <c:pt idx="370">
                  <c:v>61.666666666666664</c:v>
                </c:pt>
                <c:pt idx="371">
                  <c:v>61.833333333333336</c:v>
                </c:pt>
                <c:pt idx="372">
                  <c:v>62</c:v>
                </c:pt>
                <c:pt idx="373">
                  <c:v>62.166666666666664</c:v>
                </c:pt>
                <c:pt idx="374">
                  <c:v>62.333333333333336</c:v>
                </c:pt>
                <c:pt idx="375">
                  <c:v>62.5</c:v>
                </c:pt>
                <c:pt idx="376">
                  <c:v>62.666666666666664</c:v>
                </c:pt>
                <c:pt idx="377">
                  <c:v>62.833333333333336</c:v>
                </c:pt>
                <c:pt idx="378">
                  <c:v>63</c:v>
                </c:pt>
                <c:pt idx="379">
                  <c:v>63.166666666666664</c:v>
                </c:pt>
                <c:pt idx="380">
                  <c:v>63.333333333333336</c:v>
                </c:pt>
                <c:pt idx="381">
                  <c:v>63.5</c:v>
                </c:pt>
                <c:pt idx="382">
                  <c:v>63.666666666666664</c:v>
                </c:pt>
                <c:pt idx="383">
                  <c:v>63.833333333333336</c:v>
                </c:pt>
                <c:pt idx="384">
                  <c:v>64</c:v>
                </c:pt>
                <c:pt idx="385">
                  <c:v>64.166666666666671</c:v>
                </c:pt>
                <c:pt idx="386">
                  <c:v>64.333333333333329</c:v>
                </c:pt>
                <c:pt idx="387">
                  <c:v>64.5</c:v>
                </c:pt>
                <c:pt idx="388">
                  <c:v>64.666666666666671</c:v>
                </c:pt>
                <c:pt idx="389">
                  <c:v>64.833333333333329</c:v>
                </c:pt>
                <c:pt idx="390">
                  <c:v>65</c:v>
                </c:pt>
                <c:pt idx="391">
                  <c:v>65.166666666666671</c:v>
                </c:pt>
                <c:pt idx="392">
                  <c:v>65.333333333333329</c:v>
                </c:pt>
                <c:pt idx="393">
                  <c:v>65.5</c:v>
                </c:pt>
                <c:pt idx="394">
                  <c:v>65.666666666666671</c:v>
                </c:pt>
                <c:pt idx="395">
                  <c:v>65.833333333333329</c:v>
                </c:pt>
                <c:pt idx="396">
                  <c:v>66</c:v>
                </c:pt>
                <c:pt idx="397">
                  <c:v>66.166666666666671</c:v>
                </c:pt>
                <c:pt idx="398">
                  <c:v>66.333333333333329</c:v>
                </c:pt>
                <c:pt idx="399">
                  <c:v>66.5</c:v>
                </c:pt>
                <c:pt idx="400">
                  <c:v>66.666666666666671</c:v>
                </c:pt>
                <c:pt idx="401">
                  <c:v>66.833333333333329</c:v>
                </c:pt>
                <c:pt idx="402">
                  <c:v>67</c:v>
                </c:pt>
                <c:pt idx="403">
                  <c:v>67.166666666666671</c:v>
                </c:pt>
                <c:pt idx="404">
                  <c:v>67.333333333333329</c:v>
                </c:pt>
                <c:pt idx="405">
                  <c:v>67.5</c:v>
                </c:pt>
                <c:pt idx="406">
                  <c:v>67.666666666666671</c:v>
                </c:pt>
                <c:pt idx="407">
                  <c:v>67.833333333333329</c:v>
                </c:pt>
                <c:pt idx="408">
                  <c:v>68</c:v>
                </c:pt>
                <c:pt idx="409">
                  <c:v>68.166666666666671</c:v>
                </c:pt>
                <c:pt idx="410">
                  <c:v>68.333333333333329</c:v>
                </c:pt>
                <c:pt idx="411">
                  <c:v>68.5</c:v>
                </c:pt>
                <c:pt idx="412">
                  <c:v>68.666666666666671</c:v>
                </c:pt>
                <c:pt idx="413">
                  <c:v>68.833333333333329</c:v>
                </c:pt>
                <c:pt idx="414">
                  <c:v>69</c:v>
                </c:pt>
                <c:pt idx="415">
                  <c:v>69.166666666666671</c:v>
                </c:pt>
                <c:pt idx="416">
                  <c:v>69.333333333333329</c:v>
                </c:pt>
                <c:pt idx="417">
                  <c:v>69.5</c:v>
                </c:pt>
                <c:pt idx="418">
                  <c:v>69.666666666666671</c:v>
                </c:pt>
                <c:pt idx="419">
                  <c:v>69.833333333333329</c:v>
                </c:pt>
                <c:pt idx="420">
                  <c:v>70</c:v>
                </c:pt>
                <c:pt idx="421">
                  <c:v>70.166666666666671</c:v>
                </c:pt>
                <c:pt idx="422">
                  <c:v>70.333333333333329</c:v>
                </c:pt>
                <c:pt idx="423">
                  <c:v>70.5</c:v>
                </c:pt>
                <c:pt idx="424">
                  <c:v>70.666666666666671</c:v>
                </c:pt>
                <c:pt idx="425">
                  <c:v>70.833333333333329</c:v>
                </c:pt>
                <c:pt idx="426">
                  <c:v>71</c:v>
                </c:pt>
                <c:pt idx="427">
                  <c:v>71.166666666666671</c:v>
                </c:pt>
                <c:pt idx="428">
                  <c:v>71.333333333333329</c:v>
                </c:pt>
                <c:pt idx="429">
                  <c:v>71.5</c:v>
                </c:pt>
                <c:pt idx="430">
                  <c:v>71.666666666666671</c:v>
                </c:pt>
                <c:pt idx="431">
                  <c:v>71.833333333333329</c:v>
                </c:pt>
                <c:pt idx="432">
                  <c:v>72</c:v>
                </c:pt>
                <c:pt idx="433">
                  <c:v>72.166666666666671</c:v>
                </c:pt>
                <c:pt idx="434">
                  <c:v>72.333333333333329</c:v>
                </c:pt>
                <c:pt idx="435">
                  <c:v>72.5</c:v>
                </c:pt>
                <c:pt idx="436">
                  <c:v>72.666666666666671</c:v>
                </c:pt>
                <c:pt idx="437">
                  <c:v>72.833333333333329</c:v>
                </c:pt>
                <c:pt idx="438">
                  <c:v>73</c:v>
                </c:pt>
                <c:pt idx="439">
                  <c:v>73.166666666666671</c:v>
                </c:pt>
                <c:pt idx="440">
                  <c:v>73.333333333333329</c:v>
                </c:pt>
                <c:pt idx="441">
                  <c:v>73.5</c:v>
                </c:pt>
                <c:pt idx="442">
                  <c:v>73.666666666666671</c:v>
                </c:pt>
                <c:pt idx="443">
                  <c:v>73.833333333333329</c:v>
                </c:pt>
                <c:pt idx="444">
                  <c:v>74</c:v>
                </c:pt>
                <c:pt idx="445">
                  <c:v>74.166666666666671</c:v>
                </c:pt>
                <c:pt idx="446">
                  <c:v>74.333333333333329</c:v>
                </c:pt>
                <c:pt idx="447">
                  <c:v>74.5</c:v>
                </c:pt>
                <c:pt idx="448">
                  <c:v>74.666666666666671</c:v>
                </c:pt>
                <c:pt idx="449">
                  <c:v>74.833333333333329</c:v>
                </c:pt>
                <c:pt idx="450">
                  <c:v>75</c:v>
                </c:pt>
                <c:pt idx="451">
                  <c:v>75.166666666666671</c:v>
                </c:pt>
                <c:pt idx="452">
                  <c:v>75.333333333333329</c:v>
                </c:pt>
                <c:pt idx="453">
                  <c:v>75.5</c:v>
                </c:pt>
                <c:pt idx="454">
                  <c:v>75.666666666666671</c:v>
                </c:pt>
                <c:pt idx="455">
                  <c:v>75.833333333333329</c:v>
                </c:pt>
                <c:pt idx="456">
                  <c:v>76</c:v>
                </c:pt>
                <c:pt idx="457">
                  <c:v>76.166666666666671</c:v>
                </c:pt>
                <c:pt idx="458">
                  <c:v>76.333333333333329</c:v>
                </c:pt>
                <c:pt idx="459">
                  <c:v>76.5</c:v>
                </c:pt>
                <c:pt idx="460">
                  <c:v>76.666666666666671</c:v>
                </c:pt>
                <c:pt idx="461">
                  <c:v>76.833333333333329</c:v>
                </c:pt>
                <c:pt idx="462">
                  <c:v>77</c:v>
                </c:pt>
                <c:pt idx="463">
                  <c:v>77.166666666666671</c:v>
                </c:pt>
                <c:pt idx="464">
                  <c:v>77.333333333333329</c:v>
                </c:pt>
                <c:pt idx="465">
                  <c:v>77.5</c:v>
                </c:pt>
                <c:pt idx="466">
                  <c:v>77.666666666666671</c:v>
                </c:pt>
                <c:pt idx="467">
                  <c:v>77.833333333333329</c:v>
                </c:pt>
                <c:pt idx="468">
                  <c:v>78</c:v>
                </c:pt>
                <c:pt idx="469">
                  <c:v>78.166666666666671</c:v>
                </c:pt>
                <c:pt idx="470">
                  <c:v>78.333333333333329</c:v>
                </c:pt>
                <c:pt idx="471">
                  <c:v>78.5</c:v>
                </c:pt>
                <c:pt idx="472">
                  <c:v>78.666666666666671</c:v>
                </c:pt>
                <c:pt idx="473">
                  <c:v>78.833333333333329</c:v>
                </c:pt>
                <c:pt idx="474">
                  <c:v>79</c:v>
                </c:pt>
                <c:pt idx="475">
                  <c:v>79.166666666666671</c:v>
                </c:pt>
                <c:pt idx="476">
                  <c:v>79.333333333333329</c:v>
                </c:pt>
                <c:pt idx="477">
                  <c:v>79.5</c:v>
                </c:pt>
                <c:pt idx="478">
                  <c:v>79.666666666666671</c:v>
                </c:pt>
                <c:pt idx="479">
                  <c:v>79.833333333333329</c:v>
                </c:pt>
                <c:pt idx="480">
                  <c:v>80</c:v>
                </c:pt>
                <c:pt idx="481">
                  <c:v>80.166666666666671</c:v>
                </c:pt>
                <c:pt idx="482">
                  <c:v>80.333333333333329</c:v>
                </c:pt>
                <c:pt idx="483">
                  <c:v>80.5</c:v>
                </c:pt>
                <c:pt idx="484">
                  <c:v>80.666666666666671</c:v>
                </c:pt>
                <c:pt idx="485">
                  <c:v>80.833333333333329</c:v>
                </c:pt>
                <c:pt idx="486">
                  <c:v>81</c:v>
                </c:pt>
                <c:pt idx="487">
                  <c:v>81.166666666666671</c:v>
                </c:pt>
                <c:pt idx="488">
                  <c:v>81.333333333333329</c:v>
                </c:pt>
                <c:pt idx="489">
                  <c:v>81.5</c:v>
                </c:pt>
                <c:pt idx="490">
                  <c:v>81.666666666666671</c:v>
                </c:pt>
                <c:pt idx="491">
                  <c:v>81.833333333333329</c:v>
                </c:pt>
                <c:pt idx="492">
                  <c:v>82</c:v>
                </c:pt>
                <c:pt idx="493">
                  <c:v>82.166666666666671</c:v>
                </c:pt>
                <c:pt idx="494">
                  <c:v>82.333333333333329</c:v>
                </c:pt>
                <c:pt idx="495">
                  <c:v>82.5</c:v>
                </c:pt>
                <c:pt idx="496">
                  <c:v>82.666666666666671</c:v>
                </c:pt>
                <c:pt idx="497">
                  <c:v>82.833333333333329</c:v>
                </c:pt>
                <c:pt idx="498">
                  <c:v>83</c:v>
                </c:pt>
                <c:pt idx="499">
                  <c:v>83.166666666666671</c:v>
                </c:pt>
                <c:pt idx="500">
                  <c:v>83.333333333333329</c:v>
                </c:pt>
                <c:pt idx="501">
                  <c:v>83.5</c:v>
                </c:pt>
                <c:pt idx="502">
                  <c:v>83.666666666666671</c:v>
                </c:pt>
                <c:pt idx="503">
                  <c:v>83.833333333333329</c:v>
                </c:pt>
                <c:pt idx="504">
                  <c:v>84</c:v>
                </c:pt>
                <c:pt idx="505">
                  <c:v>84.166666666666671</c:v>
                </c:pt>
                <c:pt idx="506">
                  <c:v>84.333333333333329</c:v>
                </c:pt>
                <c:pt idx="507">
                  <c:v>84.5</c:v>
                </c:pt>
                <c:pt idx="508">
                  <c:v>84.666666666666671</c:v>
                </c:pt>
                <c:pt idx="509">
                  <c:v>84.833333333333329</c:v>
                </c:pt>
                <c:pt idx="510">
                  <c:v>85</c:v>
                </c:pt>
                <c:pt idx="511">
                  <c:v>85.166666666666671</c:v>
                </c:pt>
                <c:pt idx="512">
                  <c:v>85.333333333333329</c:v>
                </c:pt>
                <c:pt idx="513">
                  <c:v>85.5</c:v>
                </c:pt>
                <c:pt idx="514">
                  <c:v>85.666666666666671</c:v>
                </c:pt>
                <c:pt idx="515">
                  <c:v>85.833333333333329</c:v>
                </c:pt>
                <c:pt idx="516">
                  <c:v>86</c:v>
                </c:pt>
                <c:pt idx="517">
                  <c:v>86.166666666666671</c:v>
                </c:pt>
                <c:pt idx="518">
                  <c:v>86.333333333333329</c:v>
                </c:pt>
                <c:pt idx="519">
                  <c:v>86.5</c:v>
                </c:pt>
                <c:pt idx="520">
                  <c:v>86.666666666666671</c:v>
                </c:pt>
                <c:pt idx="521">
                  <c:v>86.833333333333329</c:v>
                </c:pt>
                <c:pt idx="522">
                  <c:v>87</c:v>
                </c:pt>
                <c:pt idx="523">
                  <c:v>87.166666666666671</c:v>
                </c:pt>
                <c:pt idx="524">
                  <c:v>87.333333333333329</c:v>
                </c:pt>
                <c:pt idx="525">
                  <c:v>87.5</c:v>
                </c:pt>
                <c:pt idx="526">
                  <c:v>87.666666666666671</c:v>
                </c:pt>
                <c:pt idx="527">
                  <c:v>87.833333333333329</c:v>
                </c:pt>
                <c:pt idx="528">
                  <c:v>88</c:v>
                </c:pt>
                <c:pt idx="529">
                  <c:v>88.166666666666671</c:v>
                </c:pt>
                <c:pt idx="530">
                  <c:v>88.333333333333329</c:v>
                </c:pt>
                <c:pt idx="531">
                  <c:v>88.5</c:v>
                </c:pt>
                <c:pt idx="532">
                  <c:v>88.666666666666671</c:v>
                </c:pt>
                <c:pt idx="533">
                  <c:v>88.833333333333329</c:v>
                </c:pt>
                <c:pt idx="534">
                  <c:v>89</c:v>
                </c:pt>
                <c:pt idx="535">
                  <c:v>89.166666666666671</c:v>
                </c:pt>
                <c:pt idx="536">
                  <c:v>89.333333333333329</c:v>
                </c:pt>
                <c:pt idx="537">
                  <c:v>89.5</c:v>
                </c:pt>
                <c:pt idx="538">
                  <c:v>89.666666666666671</c:v>
                </c:pt>
                <c:pt idx="539">
                  <c:v>89.833333333333329</c:v>
                </c:pt>
                <c:pt idx="540">
                  <c:v>90</c:v>
                </c:pt>
                <c:pt idx="541">
                  <c:v>90.166666666666671</c:v>
                </c:pt>
                <c:pt idx="542">
                  <c:v>90.333333333333329</c:v>
                </c:pt>
                <c:pt idx="543">
                  <c:v>90.5</c:v>
                </c:pt>
                <c:pt idx="544">
                  <c:v>90.666666666666671</c:v>
                </c:pt>
                <c:pt idx="545">
                  <c:v>90.833333333333329</c:v>
                </c:pt>
                <c:pt idx="546">
                  <c:v>91</c:v>
                </c:pt>
                <c:pt idx="547">
                  <c:v>91.166666666666671</c:v>
                </c:pt>
                <c:pt idx="548">
                  <c:v>91.333333333333329</c:v>
                </c:pt>
                <c:pt idx="549">
                  <c:v>91.5</c:v>
                </c:pt>
                <c:pt idx="550">
                  <c:v>91.666666666666671</c:v>
                </c:pt>
                <c:pt idx="551">
                  <c:v>91.833333333333329</c:v>
                </c:pt>
                <c:pt idx="552">
                  <c:v>92</c:v>
                </c:pt>
                <c:pt idx="553">
                  <c:v>92.166666666666671</c:v>
                </c:pt>
                <c:pt idx="554">
                  <c:v>92.333333333333329</c:v>
                </c:pt>
                <c:pt idx="555">
                  <c:v>92.5</c:v>
                </c:pt>
                <c:pt idx="556">
                  <c:v>92.666666666666671</c:v>
                </c:pt>
                <c:pt idx="557">
                  <c:v>92.833333333333329</c:v>
                </c:pt>
                <c:pt idx="558">
                  <c:v>93</c:v>
                </c:pt>
                <c:pt idx="559">
                  <c:v>93.166666666666671</c:v>
                </c:pt>
                <c:pt idx="560">
                  <c:v>93.333333333333329</c:v>
                </c:pt>
                <c:pt idx="561">
                  <c:v>93.5</c:v>
                </c:pt>
                <c:pt idx="562">
                  <c:v>93.666666666666671</c:v>
                </c:pt>
                <c:pt idx="563">
                  <c:v>93.833333333333329</c:v>
                </c:pt>
                <c:pt idx="564">
                  <c:v>94</c:v>
                </c:pt>
                <c:pt idx="565">
                  <c:v>94.166666666666671</c:v>
                </c:pt>
                <c:pt idx="566">
                  <c:v>94.333333333333329</c:v>
                </c:pt>
                <c:pt idx="567">
                  <c:v>94.5</c:v>
                </c:pt>
                <c:pt idx="568">
                  <c:v>94.666666666666671</c:v>
                </c:pt>
                <c:pt idx="569">
                  <c:v>94.833333333333329</c:v>
                </c:pt>
                <c:pt idx="570">
                  <c:v>95</c:v>
                </c:pt>
                <c:pt idx="571">
                  <c:v>95.166666666666671</c:v>
                </c:pt>
                <c:pt idx="572">
                  <c:v>95.333333333333329</c:v>
                </c:pt>
                <c:pt idx="573">
                  <c:v>95.5</c:v>
                </c:pt>
                <c:pt idx="574">
                  <c:v>95.666666666666671</c:v>
                </c:pt>
                <c:pt idx="575">
                  <c:v>95.833333333333329</c:v>
                </c:pt>
                <c:pt idx="576">
                  <c:v>96</c:v>
                </c:pt>
                <c:pt idx="577">
                  <c:v>96.166666666666671</c:v>
                </c:pt>
                <c:pt idx="578">
                  <c:v>96.333333333333329</c:v>
                </c:pt>
                <c:pt idx="579">
                  <c:v>96.5</c:v>
                </c:pt>
                <c:pt idx="580">
                  <c:v>96.666666666666671</c:v>
                </c:pt>
                <c:pt idx="581">
                  <c:v>96.833333333333329</c:v>
                </c:pt>
                <c:pt idx="582">
                  <c:v>97</c:v>
                </c:pt>
                <c:pt idx="583">
                  <c:v>97.166666666666671</c:v>
                </c:pt>
                <c:pt idx="584">
                  <c:v>97.333333333333329</c:v>
                </c:pt>
                <c:pt idx="585">
                  <c:v>97.5</c:v>
                </c:pt>
                <c:pt idx="586">
                  <c:v>97.666666666666671</c:v>
                </c:pt>
                <c:pt idx="587">
                  <c:v>97.833333333333329</c:v>
                </c:pt>
                <c:pt idx="588">
                  <c:v>98</c:v>
                </c:pt>
                <c:pt idx="589">
                  <c:v>98.166666666666671</c:v>
                </c:pt>
                <c:pt idx="590">
                  <c:v>98.333333333333329</c:v>
                </c:pt>
                <c:pt idx="591">
                  <c:v>98.5</c:v>
                </c:pt>
                <c:pt idx="592">
                  <c:v>98.666666666666671</c:v>
                </c:pt>
                <c:pt idx="593">
                  <c:v>98.833333333333329</c:v>
                </c:pt>
                <c:pt idx="594">
                  <c:v>99</c:v>
                </c:pt>
                <c:pt idx="595">
                  <c:v>99.166666666666671</c:v>
                </c:pt>
                <c:pt idx="596">
                  <c:v>99.333333333333329</c:v>
                </c:pt>
                <c:pt idx="597">
                  <c:v>99.5</c:v>
                </c:pt>
                <c:pt idx="598">
                  <c:v>99.666666666666671</c:v>
                </c:pt>
                <c:pt idx="599">
                  <c:v>99.833333333333329</c:v>
                </c:pt>
                <c:pt idx="600">
                  <c:v>100</c:v>
                </c:pt>
                <c:pt idx="601">
                  <c:v>100.16666666666667</c:v>
                </c:pt>
                <c:pt idx="602">
                  <c:v>100.33333333333333</c:v>
                </c:pt>
                <c:pt idx="603">
                  <c:v>100.5</c:v>
                </c:pt>
                <c:pt idx="604">
                  <c:v>100.66666666666667</c:v>
                </c:pt>
                <c:pt idx="605">
                  <c:v>100.83333333333333</c:v>
                </c:pt>
                <c:pt idx="606">
                  <c:v>101</c:v>
                </c:pt>
                <c:pt idx="607">
                  <c:v>101.16666666666667</c:v>
                </c:pt>
                <c:pt idx="608">
                  <c:v>101.33333333333333</c:v>
                </c:pt>
                <c:pt idx="609">
                  <c:v>101.5</c:v>
                </c:pt>
                <c:pt idx="610">
                  <c:v>101.66666666666667</c:v>
                </c:pt>
                <c:pt idx="611">
                  <c:v>101.83333333333333</c:v>
                </c:pt>
                <c:pt idx="612">
                  <c:v>102</c:v>
                </c:pt>
                <c:pt idx="613">
                  <c:v>102.16666666666667</c:v>
                </c:pt>
                <c:pt idx="614">
                  <c:v>102.33333333333333</c:v>
                </c:pt>
                <c:pt idx="615">
                  <c:v>102.5</c:v>
                </c:pt>
                <c:pt idx="616">
                  <c:v>102.66666666666667</c:v>
                </c:pt>
                <c:pt idx="617">
                  <c:v>102.83333333333333</c:v>
                </c:pt>
                <c:pt idx="618">
                  <c:v>103</c:v>
                </c:pt>
                <c:pt idx="619">
                  <c:v>103.16666666666667</c:v>
                </c:pt>
                <c:pt idx="620">
                  <c:v>103.33333333333333</c:v>
                </c:pt>
                <c:pt idx="621">
                  <c:v>103.5</c:v>
                </c:pt>
                <c:pt idx="622">
                  <c:v>103.66666666666667</c:v>
                </c:pt>
                <c:pt idx="623">
                  <c:v>103.83333333333333</c:v>
                </c:pt>
                <c:pt idx="624">
                  <c:v>104</c:v>
                </c:pt>
                <c:pt idx="625">
                  <c:v>104.16666666666667</c:v>
                </c:pt>
                <c:pt idx="626">
                  <c:v>104.33333333333333</c:v>
                </c:pt>
                <c:pt idx="627">
                  <c:v>104.5</c:v>
                </c:pt>
                <c:pt idx="628">
                  <c:v>104.66666666666667</c:v>
                </c:pt>
                <c:pt idx="629">
                  <c:v>104.83333333333333</c:v>
                </c:pt>
                <c:pt idx="630">
                  <c:v>105</c:v>
                </c:pt>
                <c:pt idx="631">
                  <c:v>105.16666666666667</c:v>
                </c:pt>
                <c:pt idx="632">
                  <c:v>105.33333333333333</c:v>
                </c:pt>
                <c:pt idx="633">
                  <c:v>105.5</c:v>
                </c:pt>
                <c:pt idx="634">
                  <c:v>105.66666666666667</c:v>
                </c:pt>
                <c:pt idx="635">
                  <c:v>105.83333333333333</c:v>
                </c:pt>
                <c:pt idx="636">
                  <c:v>106</c:v>
                </c:pt>
                <c:pt idx="637">
                  <c:v>106.16666666666667</c:v>
                </c:pt>
                <c:pt idx="638">
                  <c:v>106.33333333333333</c:v>
                </c:pt>
                <c:pt idx="639">
                  <c:v>106.5</c:v>
                </c:pt>
                <c:pt idx="640">
                  <c:v>106.66666666666667</c:v>
                </c:pt>
                <c:pt idx="641">
                  <c:v>106.83333333333333</c:v>
                </c:pt>
                <c:pt idx="642">
                  <c:v>107</c:v>
                </c:pt>
                <c:pt idx="643">
                  <c:v>107.16666666666667</c:v>
                </c:pt>
                <c:pt idx="644">
                  <c:v>107.33333333333333</c:v>
                </c:pt>
                <c:pt idx="645">
                  <c:v>107.5</c:v>
                </c:pt>
                <c:pt idx="646">
                  <c:v>107.66666666666667</c:v>
                </c:pt>
                <c:pt idx="647">
                  <c:v>107.83333333333333</c:v>
                </c:pt>
                <c:pt idx="648">
                  <c:v>108</c:v>
                </c:pt>
                <c:pt idx="649">
                  <c:v>108.16666666666667</c:v>
                </c:pt>
                <c:pt idx="650">
                  <c:v>108.33333333333333</c:v>
                </c:pt>
                <c:pt idx="651">
                  <c:v>108.5</c:v>
                </c:pt>
                <c:pt idx="652">
                  <c:v>108.66666666666667</c:v>
                </c:pt>
                <c:pt idx="653">
                  <c:v>108.83333333333333</c:v>
                </c:pt>
                <c:pt idx="654">
                  <c:v>109</c:v>
                </c:pt>
                <c:pt idx="655">
                  <c:v>109.16666666666667</c:v>
                </c:pt>
                <c:pt idx="656">
                  <c:v>109.33333333333333</c:v>
                </c:pt>
                <c:pt idx="657">
                  <c:v>109.5</c:v>
                </c:pt>
                <c:pt idx="658">
                  <c:v>109.66666666666667</c:v>
                </c:pt>
                <c:pt idx="659">
                  <c:v>109.83333333333333</c:v>
                </c:pt>
                <c:pt idx="660">
                  <c:v>110</c:v>
                </c:pt>
                <c:pt idx="661">
                  <c:v>110.16666666666667</c:v>
                </c:pt>
                <c:pt idx="662">
                  <c:v>110.33333333333333</c:v>
                </c:pt>
                <c:pt idx="663">
                  <c:v>110.5</c:v>
                </c:pt>
                <c:pt idx="664">
                  <c:v>110.66666666666667</c:v>
                </c:pt>
                <c:pt idx="665">
                  <c:v>110.83333333333333</c:v>
                </c:pt>
                <c:pt idx="666">
                  <c:v>111</c:v>
                </c:pt>
                <c:pt idx="667">
                  <c:v>111.16666666666667</c:v>
                </c:pt>
                <c:pt idx="668">
                  <c:v>111.33333333333333</c:v>
                </c:pt>
                <c:pt idx="669">
                  <c:v>111.5</c:v>
                </c:pt>
                <c:pt idx="670">
                  <c:v>111.66666666666667</c:v>
                </c:pt>
                <c:pt idx="671">
                  <c:v>111.83333333333333</c:v>
                </c:pt>
                <c:pt idx="672">
                  <c:v>112</c:v>
                </c:pt>
                <c:pt idx="673">
                  <c:v>112.16666666666667</c:v>
                </c:pt>
                <c:pt idx="674">
                  <c:v>112.33333333333333</c:v>
                </c:pt>
                <c:pt idx="675">
                  <c:v>112.5</c:v>
                </c:pt>
                <c:pt idx="676">
                  <c:v>112.66666666666667</c:v>
                </c:pt>
                <c:pt idx="677">
                  <c:v>112.83333333333333</c:v>
                </c:pt>
                <c:pt idx="678">
                  <c:v>113</c:v>
                </c:pt>
                <c:pt idx="679">
                  <c:v>113.16666666666667</c:v>
                </c:pt>
                <c:pt idx="680">
                  <c:v>113.33333333333333</c:v>
                </c:pt>
                <c:pt idx="681">
                  <c:v>113.5</c:v>
                </c:pt>
                <c:pt idx="682">
                  <c:v>113.66666666666667</c:v>
                </c:pt>
                <c:pt idx="683">
                  <c:v>113.83333333333333</c:v>
                </c:pt>
                <c:pt idx="684">
                  <c:v>114</c:v>
                </c:pt>
                <c:pt idx="685">
                  <c:v>114.16666666666667</c:v>
                </c:pt>
                <c:pt idx="686">
                  <c:v>114.33333333333333</c:v>
                </c:pt>
                <c:pt idx="687">
                  <c:v>114.5</c:v>
                </c:pt>
                <c:pt idx="688">
                  <c:v>114.66666666666667</c:v>
                </c:pt>
                <c:pt idx="689">
                  <c:v>114.83333333333333</c:v>
                </c:pt>
                <c:pt idx="690">
                  <c:v>115</c:v>
                </c:pt>
                <c:pt idx="691">
                  <c:v>115.16666666666667</c:v>
                </c:pt>
                <c:pt idx="692">
                  <c:v>115.33333333333333</c:v>
                </c:pt>
                <c:pt idx="693">
                  <c:v>115.5</c:v>
                </c:pt>
                <c:pt idx="694">
                  <c:v>115.66666666666667</c:v>
                </c:pt>
                <c:pt idx="695">
                  <c:v>115.83333333333333</c:v>
                </c:pt>
                <c:pt idx="696">
                  <c:v>116</c:v>
                </c:pt>
                <c:pt idx="697">
                  <c:v>116.16666666666667</c:v>
                </c:pt>
                <c:pt idx="698">
                  <c:v>116.33333333333333</c:v>
                </c:pt>
                <c:pt idx="699">
                  <c:v>116.5</c:v>
                </c:pt>
                <c:pt idx="700">
                  <c:v>116.66666666666667</c:v>
                </c:pt>
                <c:pt idx="701">
                  <c:v>116.83333333333333</c:v>
                </c:pt>
                <c:pt idx="702">
                  <c:v>117</c:v>
                </c:pt>
                <c:pt idx="703">
                  <c:v>117.16666666666667</c:v>
                </c:pt>
                <c:pt idx="704">
                  <c:v>117.33333333333333</c:v>
                </c:pt>
                <c:pt idx="705">
                  <c:v>117.5</c:v>
                </c:pt>
                <c:pt idx="706">
                  <c:v>117.66666666666667</c:v>
                </c:pt>
                <c:pt idx="707">
                  <c:v>117.83333333333333</c:v>
                </c:pt>
                <c:pt idx="708">
                  <c:v>118</c:v>
                </c:pt>
                <c:pt idx="709">
                  <c:v>118.16666666666667</c:v>
                </c:pt>
                <c:pt idx="710">
                  <c:v>118.33333333333333</c:v>
                </c:pt>
                <c:pt idx="711">
                  <c:v>118.5</c:v>
                </c:pt>
                <c:pt idx="712">
                  <c:v>118.66666666666667</c:v>
                </c:pt>
                <c:pt idx="713">
                  <c:v>118.83333333333333</c:v>
                </c:pt>
                <c:pt idx="714">
                  <c:v>119</c:v>
                </c:pt>
                <c:pt idx="715">
                  <c:v>119.16666666666667</c:v>
                </c:pt>
                <c:pt idx="716">
                  <c:v>119.33333333333333</c:v>
                </c:pt>
                <c:pt idx="717">
                  <c:v>119.5</c:v>
                </c:pt>
                <c:pt idx="718">
                  <c:v>119.66666666666667</c:v>
                </c:pt>
                <c:pt idx="719">
                  <c:v>119.83333333333333</c:v>
                </c:pt>
                <c:pt idx="720">
                  <c:v>120</c:v>
                </c:pt>
              </c:numCache>
            </c:numRef>
          </c:xVal>
          <c:yVal>
            <c:numRef>
              <c:f>'Raum1_technische Lüftung'!$H$58:$H$778</c:f>
              <c:numCache>
                <c:formatCode>0.0%</c:formatCode>
                <c:ptCount val="721"/>
                <c:pt idx="0" formatCode="0.00%">
                  <c:v>0</c:v>
                </c:pt>
                <c:pt idx="1">
                  <c:v>1.1111111111111111E-3</c:v>
                </c:pt>
                <c:pt idx="2">
                  <c:v>2.20003762350774E-3</c:v>
                </c:pt>
                <c:pt idx="3">
                  <c:v>3.267222477967997E-3</c:v>
                </c:pt>
                <c:pt idx="4">
                  <c:v>4.3130997714529171E-3</c:v>
                </c:pt>
                <c:pt idx="5">
                  <c:v>5.3380949336833405E-3</c:v>
                </c:pt>
                <c:pt idx="6">
                  <c:v>6.342624900191233E-3</c:v>
                </c:pt>
                <c:pt idx="7">
                  <c:v>7.3270982819158411E-3</c:v>
                </c:pt>
                <c:pt idx="8">
                  <c:v>8.2919155314136635E-3</c:v>
                </c:pt>
                <c:pt idx="9">
                  <c:v>9.2374691057498584E-3</c:v>
                </c:pt>
                <c:pt idx="10">
                  <c:v>1.016414362613733E-2</c:v>
                </c:pt>
                <c:pt idx="11">
                  <c:v>1.1072316034388444E-2</c:v>
                </c:pt>
                <c:pt idx="12">
                  <c:v>1.1962355746243002E-2</c:v>
                </c:pt>
                <c:pt idx="13">
                  <c:v>1.2834624801634859E-2</c:v>
                </c:pt>
                <c:pt idx="14">
                  <c:v>1.368947801195828E-2</c:v>
                </c:pt>
                <c:pt idx="15">
                  <c:v>1.4527263104393969E-2</c:v>
                </c:pt>
                <c:pt idx="16">
                  <c:v>1.5348320863353464E-2</c:v>
                </c:pt>
                <c:pt idx="17">
                  <c:v>1.6152985269099421E-2</c:v>
                </c:pt>
                <c:pt idx="18">
                  <c:v>1.6941583633598208E-2</c:v>
                </c:pt>
                <c:pt idx="19">
                  <c:v>1.7714436733660025E-2</c:v>
                </c:pt>
                <c:pt idx="20">
                  <c:v>1.8471858941420737E-2</c:v>
                </c:pt>
                <c:pt idx="21">
                  <c:v>1.9214158352218499E-2</c:v>
                </c:pt>
                <c:pt idx="22">
                  <c:v>1.9941636909917172E-2</c:v>
                </c:pt>
                <c:pt idx="23">
                  <c:v>2.0654590529727502E-2</c:v>
                </c:pt>
                <c:pt idx="24">
                  <c:v>2.1353309218576057E-2</c:v>
                </c:pt>
                <c:pt idx="25">
                  <c:v>2.203807719307084E-2</c:v>
                </c:pt>
                <c:pt idx="26">
                  <c:v>2.2709172995111597E-2</c:v>
                </c:pt>
                <c:pt idx="27">
                  <c:v>2.3366869605191829E-2</c:v>
                </c:pt>
                <c:pt idx="28">
                  <c:v>2.4011434553438606E-2</c:v>
                </c:pt>
                <c:pt idx="29">
                  <c:v>2.4643130028435337E-2</c:v>
                </c:pt>
                <c:pt idx="30">
                  <c:v>2.5262212983871764E-2</c:v>
                </c:pt>
                <c:pt idx="31">
                  <c:v>2.5868935243064592E-2</c:v>
                </c:pt>
                <c:pt idx="32">
                  <c:v>2.6463543601391217E-2</c:v>
                </c:pt>
                <c:pt idx="33">
                  <c:v>2.7046279926678265E-2</c:v>
                </c:pt>
                <c:pt idx="34">
                  <c:v>2.7617381257585751E-2</c:v>
                </c:pt>
                <c:pt idx="35">
                  <c:v>2.8177079900026897E-2</c:v>
                </c:pt>
                <c:pt idx="36">
                  <c:v>2.8725603521662806E-2</c:v>
                </c:pt>
                <c:pt idx="37">
                  <c:v>2.9263175244510449E-2</c:v>
                </c:pt>
                <c:pt idx="38">
                  <c:v>2.9790013735701625E-2</c:v>
                </c:pt>
                <c:pt idx="39">
                  <c:v>3.0306333296429826E-2</c:v>
                </c:pt>
                <c:pt idx="40">
                  <c:v>3.0812343949121152E-2</c:v>
                </c:pt>
                <c:pt idx="41">
                  <c:v>3.1308251522864788E-2</c:v>
                </c:pt>
                <c:pt idx="42">
                  <c:v>3.1794257737137746E-2</c:v>
                </c:pt>
                <c:pt idx="43">
                  <c:v>3.2270560283857955E-2</c:v>
                </c:pt>
                <c:pt idx="44">
                  <c:v>3.2737352907799055E-2</c:v>
                </c:pt>
                <c:pt idx="45">
                  <c:v>3.3194825485399641E-2</c:v>
                </c:pt>
                <c:pt idx="46">
                  <c:v>3.3643164101998975E-2</c:v>
                </c:pt>
                <c:pt idx="47">
                  <c:v>3.4082551127530593E-2</c:v>
                </c:pt>
                <c:pt idx="48">
                  <c:v>3.4513165290704619E-2</c:v>
                </c:pt>
                <c:pt idx="49">
                  <c:v>3.4935181751708934E-2</c:v>
                </c:pt>
                <c:pt idx="50">
                  <c:v>3.5348772173458796E-2</c:v>
                </c:pt>
                <c:pt idx="51">
                  <c:v>3.5754104791423852E-2</c:v>
                </c:pt>
                <c:pt idx="52">
                  <c:v>3.6151344482061004E-2</c:v>
                </c:pt>
                <c:pt idx="53">
                  <c:v>3.6540652829880928E-2</c:v>
                </c:pt>
                <c:pt idx="54">
                  <c:v>3.6922188193175526E-2</c:v>
                </c:pt>
                <c:pt idx="55">
                  <c:v>3.7296105768433063E-2</c:v>
                </c:pt>
                <c:pt idx="56">
                  <c:v>3.7662557653467155E-2</c:v>
                </c:pt>
                <c:pt idx="57">
                  <c:v>3.8021692909285365E-2</c:v>
                </c:pt>
                <c:pt idx="58">
                  <c:v>3.8373657620722479E-2</c:v>
                </c:pt>
                <c:pt idx="59">
                  <c:v>3.8718594955863189E-2</c:v>
                </c:pt>
                <c:pt idx="60">
                  <c:v>3.9056645224278333E-2</c:v>
                </c:pt>
                <c:pt idx="61">
                  <c:v>3.9387945934098376E-2</c:v>
                </c:pt>
                <c:pt idx="62">
                  <c:v>3.9712631847947356E-2</c:v>
                </c:pt>
                <c:pt idx="63">
                  <c:v>4.0030835037760053E-2</c:v>
                </c:pt>
                <c:pt idx="64">
                  <c:v>4.0342684938504653E-2</c:v>
                </c:pt>
                <c:pt idx="65">
                  <c:v>4.0648308400832799E-2</c:v>
                </c:pt>
                <c:pt idx="66">
                  <c:v>4.094782974267841E-2</c:v>
                </c:pt>
                <c:pt idx="67">
                  <c:v>4.1241370799826281E-2</c:v>
                </c:pt>
                <c:pt idx="68">
                  <c:v>4.1529050975471007E-2</c:v>
                </c:pt>
                <c:pt idx="69">
                  <c:v>4.1810987288786426E-2</c:v>
                </c:pt>
                <c:pt idx="70">
                  <c:v>4.2087294422525297E-2</c:v>
                </c:pt>
                <c:pt idx="71">
                  <c:v>4.2358084769668611E-2</c:v>
                </c:pt>
                <c:pt idx="72">
                  <c:v>4.2623468479143507E-2</c:v>
                </c:pt>
                <c:pt idx="73">
                  <c:v>4.2883553500628349E-2</c:v>
                </c:pt>
                <c:pt idx="74">
                  <c:v>4.313844562846323E-2</c:v>
                </c:pt>
                <c:pt idx="75">
                  <c:v>4.3388248544683768E-2</c:v>
                </c:pt>
                <c:pt idx="76">
                  <c:v>4.3633063861195649E-2</c:v>
                </c:pt>
                <c:pt idx="77">
                  <c:v>4.3872991161107155E-2</c:v>
                </c:pt>
                <c:pt idx="78">
                  <c:v>4.4108128039236395E-2</c:v>
                </c:pt>
                <c:pt idx="79">
                  <c:v>4.4338570141809787E-2</c:v>
                </c:pt>
                <c:pt idx="80">
                  <c:v>4.4564411205367915E-2</c:v>
                </c:pt>
                <c:pt idx="81">
                  <c:v>4.4785743094894588E-2</c:v>
                </c:pt>
                <c:pt idx="82">
                  <c:v>4.5002655841184576E-2</c:v>
                </c:pt>
                <c:pt idx="83">
                  <c:v>4.5215237677465318E-2</c:v>
                </c:pt>
                <c:pt idx="84">
                  <c:v>4.5423575075287367E-2</c:v>
                </c:pt>
                <c:pt idx="85">
                  <c:v>4.5627752779698307E-2</c:v>
                </c:pt>
                <c:pt idx="86">
                  <c:v>4.5827853843714329E-2</c:v>
                </c:pt>
                <c:pt idx="87">
                  <c:v>4.6023959662103563E-2</c:v>
                </c:pt>
                <c:pt idx="88">
                  <c:v>4.6216150004494916E-2</c:v>
                </c:pt>
                <c:pt idx="89">
                  <c:v>4.6404503047825792E-2</c:v>
                </c:pt>
                <c:pt idx="90">
                  <c:v>4.658909540814201E-2</c:v>
                </c:pt>
                <c:pt idx="91">
                  <c:v>4.6770002171762796E-2</c:v>
                </c:pt>
                <c:pt idx="92">
                  <c:v>4.6947296925823487E-2</c:v>
                </c:pt>
                <c:pt idx="93">
                  <c:v>4.7121051788208461E-2</c:v>
                </c:pt>
                <c:pt idx="94">
                  <c:v>4.7291337436886405E-2</c:v>
                </c:pt>
                <c:pt idx="95">
                  <c:v>4.7458223138659862E-2</c:v>
                </c:pt>
                <c:pt idx="96">
                  <c:v>4.7621776777340794E-2</c:v>
                </c:pt>
                <c:pt idx="97">
                  <c:v>4.7782064881363544E-2</c:v>
                </c:pt>
                <c:pt idx="98">
                  <c:v>4.7939152650846487E-2</c:v>
                </c:pt>
                <c:pt idx="99">
                  <c:v>4.8093103984113393E-2</c:v>
                </c:pt>
                <c:pt idx="100">
                  <c:v>4.8243981503685217E-2</c:v>
                </c:pt>
                <c:pt idx="101">
                  <c:v>4.8391846581752981E-2</c:v>
                </c:pt>
                <c:pt idx="102">
                  <c:v>4.8536759365142006E-2</c:v>
                </c:pt>
                <c:pt idx="103">
                  <c:v>4.8678778799777757E-2</c:v>
                </c:pt>
                <c:pt idx="104">
                  <c:v>4.8817962654663163E-2</c:v>
                </c:pt>
                <c:pt idx="105">
                  <c:v>4.8954367545377214E-2</c:v>
                </c:pt>
                <c:pt idx="106">
                  <c:v>4.9088048957104398E-2</c:v>
                </c:pt>
                <c:pt idx="107">
                  <c:v>4.9219061267204309E-2</c:v>
                </c:pt>
                <c:pt idx="108">
                  <c:v>4.9347457767330613E-2</c:v>
                </c:pt>
                <c:pt idx="109">
                  <c:v>4.9473290685108438E-2</c:v>
                </c:pt>
                <c:pt idx="110">
                  <c:v>4.9596611205378886E-2</c:v>
                </c:pt>
                <c:pt idx="111">
                  <c:v>4.971746949101942E-2</c:v>
                </c:pt>
                <c:pt idx="112">
                  <c:v>4.9835914703348527E-2</c:v>
                </c:pt>
                <c:pt idx="113">
                  <c:v>4.9951995022122976E-2</c:v>
                </c:pt>
                <c:pt idx="114">
                  <c:v>5.0065757665135831E-2</c:v>
                </c:pt>
                <c:pt idx="115">
                  <c:v>5.0177248907423144E-2</c:v>
                </c:pt>
                <c:pt idx="116">
                  <c:v>5.0286514100087165E-2</c:v>
                </c:pt>
                <c:pt idx="117">
                  <c:v>5.0393597688743741E-2</c:v>
                </c:pt>
                <c:pt idx="118">
                  <c:v>5.0498543231601391E-2</c:v>
                </c:pt>
                <c:pt idx="119">
                  <c:v>5.060139341717939E-2</c:v>
                </c:pt>
                <c:pt idx="120">
                  <c:v>5.0702190081672108E-2</c:v>
                </c:pt>
                <c:pt idx="121">
                  <c:v>5.0800974225966647E-2</c:v>
                </c:pt>
                <c:pt idx="122">
                  <c:v>5.0897786032320709E-2</c:v>
                </c:pt>
                <c:pt idx="123">
                  <c:v>5.0992664880707465E-2</c:v>
                </c:pt>
                <c:pt idx="124">
                  <c:v>5.1085649364834063E-2</c:v>
                </c:pt>
                <c:pt idx="125">
                  <c:v>5.1176777307840343E-2</c:v>
                </c:pt>
                <c:pt idx="126">
                  <c:v>5.126608577768408E-2</c:v>
                </c:pt>
                <c:pt idx="127">
                  <c:v>5.1353611102219053E-2</c:v>
                </c:pt>
                <c:pt idx="128">
                  <c:v>5.1439388883972079E-2</c:v>
                </c:pt>
                <c:pt idx="129">
                  <c:v>5.1523454014624978E-2</c:v>
                </c:pt>
                <c:pt idx="130">
                  <c:v>5.1605840689207406E-2</c:v>
                </c:pt>
                <c:pt idx="131">
                  <c:v>5.1686582420006302E-2</c:v>
                </c:pt>
                <c:pt idx="132">
                  <c:v>5.1765712050197643E-2</c:v>
                </c:pt>
                <c:pt idx="133">
                  <c:v>5.1843261767205988E-2</c:v>
                </c:pt>
                <c:pt idx="134">
                  <c:v>5.1919263115797303E-2</c:v>
                </c:pt>
                <c:pt idx="135">
                  <c:v>5.1993747010910384E-2</c:v>
                </c:pt>
                <c:pt idx="136">
                  <c:v>5.206674375023207E-2</c:v>
                </c:pt>
                <c:pt idx="137">
                  <c:v>5.2138283026521369E-2</c:v>
                </c:pt>
                <c:pt idx="138">
                  <c:v>5.2208393939687549E-2</c:v>
                </c:pt>
                <c:pt idx="139">
                  <c:v>5.2277105008627041E-2</c:v>
                </c:pt>
                <c:pt idx="140">
                  <c:v>5.2344444182824031E-2</c:v>
                </c:pt>
                <c:pt idx="141">
                  <c:v>5.2410438853719425E-2</c:v>
                </c:pt>
                <c:pt idx="142">
                  <c:v>5.2475115865852823E-2</c:v>
                </c:pt>
                <c:pt idx="143">
                  <c:v>5.2538501527782014E-2</c:v>
                </c:pt>
                <c:pt idx="144">
                  <c:v>5.260062162278447E-2</c:v>
                </c:pt>
                <c:pt idx="145">
                  <c:v>5.2661501419345162E-2</c:v>
                </c:pt>
                <c:pt idx="146">
                  <c:v>5.2721165681434992E-2</c:v>
                </c:pt>
                <c:pt idx="147">
                  <c:v>5.2779638678583971E-2</c:v>
                </c:pt>
                <c:pt idx="148">
                  <c:v>5.2836944195753299E-2</c:v>
                </c:pt>
                <c:pt idx="149">
                  <c:v>5.2893105543010355E-2</c:v>
                </c:pt>
                <c:pt idx="150">
                  <c:v>5.2948145565010464E-2</c:v>
                </c:pt>
                <c:pt idx="151">
                  <c:v>5.3002086650289396E-2</c:v>
                </c:pt>
                <c:pt idx="152">
                  <c:v>5.3054950740370303E-2</c:v>
                </c:pt>
                <c:pt idx="153">
                  <c:v>5.3106759338688844E-2</c:v>
                </c:pt>
                <c:pt idx="154">
                  <c:v>5.3157533519340099E-2</c:v>
                </c:pt>
                <c:pt idx="155">
                  <c:v>5.3207293935650823E-2</c:v>
                </c:pt>
                <c:pt idx="156">
                  <c:v>5.3256060828580601E-2</c:v>
                </c:pt>
                <c:pt idx="157">
                  <c:v>5.3303854034955203E-2</c:v>
                </c:pt>
                <c:pt idx="158">
                  <c:v>5.3350692995535576E-2</c:v>
                </c:pt>
                <c:pt idx="159">
                  <c:v>5.3396596762925734E-2</c:v>
                </c:pt>
                <c:pt idx="160">
                  <c:v>5.3441584009322765E-2</c:v>
                </c:pt>
                <c:pt idx="161">
                  <c:v>5.3485673034112065E-2</c:v>
                </c:pt>
                <c:pt idx="162">
                  <c:v>5.3528881771310967E-2</c:v>
                </c:pt>
                <c:pt idx="163">
                  <c:v>5.3571227796863727E-2</c:v>
                </c:pt>
                <c:pt idx="164">
                  <c:v>5.3612728335790852E-2</c:v>
                </c:pt>
                <c:pt idx="165">
                  <c:v>5.3653400269195697E-2</c:v>
                </c:pt>
                <c:pt idx="166">
                  <c:v>5.3693260141131162E-2</c:v>
                </c:pt>
                <c:pt idx="167">
                  <c:v>5.3732324165329297E-2</c:v>
                </c:pt>
                <c:pt idx="168">
                  <c:v>5.3770608231796524E-2</c:v>
                </c:pt>
                <c:pt idx="169">
                  <c:v>5.3808127913277194E-2</c:v>
                </c:pt>
                <c:pt idx="170">
                  <c:v>5.3844898471588076E-2</c:v>
                </c:pt>
                <c:pt idx="171">
                  <c:v>5.3880934863826384E-2</c:v>
                </c:pt>
                <c:pt idx="172">
                  <c:v>5.391625174845386E-2</c:v>
                </c:pt>
                <c:pt idx="173">
                  <c:v>5.3950863491259361E-2</c:v>
                </c:pt>
                <c:pt idx="174">
                  <c:v>5.3984784171202407E-2</c:v>
                </c:pt>
                <c:pt idx="175">
                  <c:v>5.4018027586140063E-2</c:v>
                </c:pt>
                <c:pt idx="176">
                  <c:v>5.4050607258439458E-2</c:v>
                </c:pt>
                <c:pt idx="177">
                  <c:v>5.4082536440478259E-2</c:v>
                </c:pt>
                <c:pt idx="178">
                  <c:v>5.4113828120035332E-2</c:v>
                </c:pt>
                <c:pt idx="179">
                  <c:v>5.4144495025573731E-2</c:v>
                </c:pt>
                <c:pt idx="180">
                  <c:v>5.4174549631418267E-2</c:v>
                </c:pt>
                <c:pt idx="181">
                  <c:v>5.4204004162829639E-2</c:v>
                </c:pt>
                <c:pt idx="182">
                  <c:v>5.4232870600977291E-2</c:v>
                </c:pt>
                <c:pt idx="183">
                  <c:v>5.426116068781299E-2</c:v>
                </c:pt>
                <c:pt idx="184">
                  <c:v>5.428888593084704E-2</c:v>
                </c:pt>
                <c:pt idx="185">
                  <c:v>5.4316057607829218E-2</c:v>
                </c:pt>
                <c:pt idx="186">
                  <c:v>5.434268677133617E-2</c:v>
                </c:pt>
                <c:pt idx="187">
                  <c:v>5.4368784253267272E-2</c:v>
                </c:pt>
                <c:pt idx="188">
                  <c:v>5.4394360669250685E-2</c:v>
                </c:pt>
                <c:pt idx="189">
                  <c:v>5.4419426422961464E-2</c:v>
                </c:pt>
                <c:pt idx="190">
                  <c:v>5.4443991710353447E-2</c:v>
                </c:pt>
                <c:pt idx="191">
                  <c:v>5.4468066523806646E-2</c:v>
                </c:pt>
                <c:pt idx="192">
                  <c:v>5.4491660656191813E-2</c:v>
                </c:pt>
                <c:pt idx="193">
                  <c:v>5.4514783704853902E-2</c:v>
                </c:pt>
                <c:pt idx="194">
                  <c:v>5.4537445075515924E-2</c:v>
                </c:pt>
                <c:pt idx="195">
                  <c:v>5.455965398610494E-2</c:v>
                </c:pt>
                <c:pt idx="196">
                  <c:v>5.4581419470501581E-2</c:v>
                </c:pt>
                <c:pt idx="197">
                  <c:v>5.4602750382214772E-2</c:v>
                </c:pt>
                <c:pt idx="198">
                  <c:v>5.4623655397983049E-2</c:v>
                </c:pt>
                <c:pt idx="199">
                  <c:v>5.4644143021303979E-2</c:v>
                </c:pt>
                <c:pt idx="200">
                  <c:v>5.4664221585893125E-2</c:v>
                </c:pt>
                <c:pt idx="201">
                  <c:v>5.4683899259073909E-2</c:v>
                </c:pt>
                <c:pt idx="202">
                  <c:v>5.4703184045099863E-2</c:v>
                </c:pt>
                <c:pt idx="203">
                  <c:v>5.472208378841046E-2</c:v>
                </c:pt>
                <c:pt idx="204">
                  <c:v>5.474060617682202E-2</c:v>
                </c:pt>
                <c:pt idx="205">
                  <c:v>5.4758758744654849E-2</c:v>
                </c:pt>
                <c:pt idx="206">
                  <c:v>5.4776548875797977E-2</c:v>
                </c:pt>
                <c:pt idx="207">
                  <c:v>5.4793983806712659E-2</c:v>
                </c:pt>
                <c:pt idx="208">
                  <c:v>5.4811070629375985E-2</c:v>
                </c:pt>
                <c:pt idx="209">
                  <c:v>5.4827816294165624E-2</c:v>
                </c:pt>
                <c:pt idx="210">
                  <c:v>5.4844227612687056E-2</c:v>
                </c:pt>
                <c:pt idx="211">
                  <c:v>5.4860311260544289E-2</c:v>
                </c:pt>
                <c:pt idx="212">
                  <c:v>5.4876073780055303E-2</c:v>
                </c:pt>
                <c:pt idx="213">
                  <c:v>5.4891521582913244E-2</c:v>
                </c:pt>
                <c:pt idx="214">
                  <c:v>5.4906660952794506E-2</c:v>
                </c:pt>
                <c:pt idx="215">
                  <c:v>5.492149804791472E-2</c:v>
                </c:pt>
                <c:pt idx="216">
                  <c:v>5.493603890353374E-2</c:v>
                </c:pt>
                <c:pt idx="217">
                  <c:v>5.4950289434410576E-2</c:v>
                </c:pt>
                <c:pt idx="218">
                  <c:v>5.4964255437209335E-2</c:v>
                </c:pt>
                <c:pt idx="219">
                  <c:v>5.4977942592857133E-2</c:v>
                </c:pt>
                <c:pt idx="220">
                  <c:v>5.4991356468854898E-2</c:v>
                </c:pt>
                <c:pt idx="221">
                  <c:v>5.500450252154207E-2</c:v>
                </c:pt>
                <c:pt idx="222">
                  <c:v>5.5017386098316051E-2</c:v>
                </c:pt>
                <c:pt idx="223">
                  <c:v>5.5030012439807367E-2</c:v>
                </c:pt>
                <c:pt idx="224">
                  <c:v>5.5042386682011391E-2</c:v>
                </c:pt>
                <c:pt idx="225">
                  <c:v>5.5054513858377493E-2</c:v>
                </c:pt>
                <c:pt idx="226">
                  <c:v>5.5066398901856495E-2</c:v>
                </c:pt>
                <c:pt idx="227">
                  <c:v>5.5078046646907242E-2</c:v>
                </c:pt>
                <c:pt idx="228">
                  <c:v>5.5089461831463092E-2</c:v>
                </c:pt>
                <c:pt idx="229">
                  <c:v>5.5100649098859186E-2</c:v>
                </c:pt>
                <c:pt idx="230">
                  <c:v>5.5111612999721171E-2</c:v>
                </c:pt>
                <c:pt idx="231">
                  <c:v>5.5122357993816283E-2</c:v>
                </c:pt>
                <c:pt idx="232">
                  <c:v>5.513288845186743E-2</c:v>
                </c:pt>
                <c:pt idx="233">
                  <c:v>5.5143208657331043E-2</c:v>
                </c:pt>
                <c:pt idx="234">
                  <c:v>5.5153322808139484E-2</c:v>
                </c:pt>
                <c:pt idx="235">
                  <c:v>5.5163235018408599E-2</c:v>
                </c:pt>
                <c:pt idx="236">
                  <c:v>5.5172949320111242E-2</c:v>
                </c:pt>
                <c:pt idx="237">
                  <c:v>5.5182469664717328E-2</c:v>
                </c:pt>
                <c:pt idx="238">
                  <c:v>5.5191799924801173E-2</c:v>
                </c:pt>
                <c:pt idx="239">
                  <c:v>5.5200943895616743E-2</c:v>
                </c:pt>
                <c:pt idx="240">
                  <c:v>5.5209905296641437E-2</c:v>
                </c:pt>
                <c:pt idx="241">
                  <c:v>5.521868777308904E-2</c:v>
                </c:pt>
                <c:pt idx="242">
                  <c:v>5.5227294897392504E-2</c:v>
                </c:pt>
                <c:pt idx="243">
                  <c:v>5.5235730170657089E-2</c:v>
                </c:pt>
                <c:pt idx="244">
                  <c:v>5.5243997024084494E-2</c:v>
                </c:pt>
                <c:pt idx="245">
                  <c:v>5.5252098820368571E-2</c:v>
                </c:pt>
                <c:pt idx="246">
                  <c:v>5.5260038855063164E-2</c:v>
                </c:pt>
                <c:pt idx="247">
                  <c:v>5.5267820357922624E-2</c:v>
                </c:pt>
                <c:pt idx="248">
                  <c:v>5.5275446494215584E-2</c:v>
                </c:pt>
                <c:pt idx="249">
                  <c:v>5.5282920366012483E-2</c:v>
                </c:pt>
                <c:pt idx="250">
                  <c:v>5.5290245013447391E-2</c:v>
                </c:pt>
                <c:pt idx="251">
                  <c:v>5.5297423415954637E-2</c:v>
                </c:pt>
                <c:pt idx="252">
                  <c:v>5.530445849348075E-2</c:v>
                </c:pt>
                <c:pt idx="253">
                  <c:v>5.5311353107672205E-2</c:v>
                </c:pt>
                <c:pt idx="254">
                  <c:v>5.5318110063039445E-2</c:v>
                </c:pt>
                <c:pt idx="255">
                  <c:v>5.5324732108097671E-2</c:v>
                </c:pt>
                <c:pt idx="256">
                  <c:v>5.5331221936484834E-2</c:v>
                </c:pt>
                <c:pt idx="257">
                  <c:v>5.5337582188057358E-2</c:v>
                </c:pt>
                <c:pt idx="258">
                  <c:v>5.5343815449963904E-2</c:v>
                </c:pt>
                <c:pt idx="259">
                  <c:v>5.5349924257697782E-2</c:v>
                </c:pt>
                <c:pt idx="260">
                  <c:v>5.535591109612828E-2</c:v>
                </c:pt>
                <c:pt idx="261">
                  <c:v>5.5361778400511444E-2</c:v>
                </c:pt>
                <c:pt idx="262">
                  <c:v>5.5367528557480658E-2</c:v>
                </c:pt>
                <c:pt idx="263">
                  <c:v>5.5373163906017452E-2</c:v>
                </c:pt>
                <c:pt idx="264">
                  <c:v>5.5378686738402932E-2</c:v>
                </c:pt>
                <c:pt idx="265">
                  <c:v>5.5384099301150201E-2</c:v>
                </c:pt>
                <c:pt idx="266">
                  <c:v>5.5389403795918161E-2</c:v>
                </c:pt>
                <c:pt idx="267">
                  <c:v>5.5394602380407089E-2</c:v>
                </c:pt>
                <c:pt idx="268">
                  <c:v>5.5399697169236324E-2</c:v>
                </c:pt>
                <c:pt idx="269">
                  <c:v>5.5404690234804418E-2</c:v>
                </c:pt>
                <c:pt idx="270">
                  <c:v>5.5409583608132126E-2</c:v>
                </c:pt>
                <c:pt idx="271">
                  <c:v>5.5414379279688564E-2</c:v>
                </c:pt>
                <c:pt idx="272">
                  <c:v>5.5419079200200859E-2</c:v>
                </c:pt>
                <c:pt idx="273">
                  <c:v>5.5423685281447657E-2</c:v>
                </c:pt>
                <c:pt idx="274">
                  <c:v>5.5428199397036762E-2</c:v>
                </c:pt>
                <c:pt idx="275">
                  <c:v>5.5432623383167255E-2</c:v>
                </c:pt>
                <c:pt idx="276">
                  <c:v>5.5436959039376427E-2</c:v>
                </c:pt>
                <c:pt idx="277">
                  <c:v>5.5441208129271752E-2</c:v>
                </c:pt>
                <c:pt idx="278">
                  <c:v>5.5445372381248269E-2</c:v>
                </c:pt>
                <c:pt idx="279">
                  <c:v>5.5449453489191648E-2</c:v>
                </c:pt>
                <c:pt idx="280">
                  <c:v>5.5453453113167198E-2</c:v>
                </c:pt>
                <c:pt idx="281">
                  <c:v>5.5457372880095133E-2</c:v>
                </c:pt>
                <c:pt idx="282">
                  <c:v>5.5461214384412351E-2</c:v>
                </c:pt>
                <c:pt idx="283">
                  <c:v>5.5464979188721002E-2</c:v>
                </c:pt>
                <c:pt idx="284">
                  <c:v>5.5468668824424111E-2</c:v>
                </c:pt>
                <c:pt idx="285">
                  <c:v>5.5472284792348496E-2</c:v>
                </c:pt>
                <c:pt idx="286">
                  <c:v>5.5475828563355249E-2</c:v>
                </c:pt>
                <c:pt idx="287">
                  <c:v>5.5479301578938052E-2</c:v>
                </c:pt>
                <c:pt idx="288">
                  <c:v>5.5482705251809525E-2</c:v>
                </c:pt>
                <c:pt idx="289">
                  <c:v>5.5486040966475872E-2</c:v>
                </c:pt>
                <c:pt idx="290">
                  <c:v>5.5489310079800049E-2</c:v>
                </c:pt>
                <c:pt idx="291">
                  <c:v>5.5492513921553702E-2</c:v>
                </c:pt>
                <c:pt idx="292">
                  <c:v>5.5495653794958071E-2</c:v>
                </c:pt>
                <c:pt idx="293">
                  <c:v>5.5498730977214097E-2</c:v>
                </c:pt>
                <c:pt idx="294">
                  <c:v>5.5501746720021956E-2</c:v>
                </c:pt>
                <c:pt idx="295">
                  <c:v>5.5504702250090195E-2</c:v>
                </c:pt>
                <c:pt idx="296">
                  <c:v>5.5507598769634736E-2</c:v>
                </c:pt>
                <c:pt idx="297">
                  <c:v>5.5510437456867893E-2</c:v>
                </c:pt>
                <c:pt idx="298">
                  <c:v>5.5513219466477616E-2</c:v>
                </c:pt>
                <c:pt idx="299">
                  <c:v>5.5515945930097212E-2</c:v>
                </c:pt>
                <c:pt idx="300">
                  <c:v>5.5518617956765624E-2</c:v>
                </c:pt>
                <c:pt idx="301">
                  <c:v>5.5521236633378587E-2</c:v>
                </c:pt>
                <c:pt idx="302">
                  <c:v>5.5523803025130714E-2</c:v>
                </c:pt>
                <c:pt idx="303">
                  <c:v>5.5526318175948788E-2</c:v>
                </c:pt>
                <c:pt idx="304">
                  <c:v>5.5528783108916416E-2</c:v>
                </c:pt>
                <c:pt idx="305">
                  <c:v>5.5531198826690172E-2</c:v>
                </c:pt>
                <c:pt idx="306">
                  <c:v>5.5533566311907451E-2</c:v>
                </c:pt>
                <c:pt idx="307">
                  <c:v>5.5535886527586176E-2</c:v>
                </c:pt>
                <c:pt idx="308">
                  <c:v>5.5538160417516517E-2</c:v>
                </c:pt>
                <c:pt idx="309">
                  <c:v>5.554038890664479E-2</c:v>
                </c:pt>
                <c:pt idx="310">
                  <c:v>5.5542572901449719E-2</c:v>
                </c:pt>
                <c:pt idx="311">
                  <c:v>5.5544713290311139E-2</c:v>
                </c:pt>
                <c:pt idx="312">
                  <c:v>5.5546810943871379E-2</c:v>
                </c:pt>
                <c:pt idx="313">
                  <c:v>5.5548866715389389E-2</c:v>
                </c:pt>
                <c:pt idx="314">
                  <c:v>5.5550881441087836E-2</c:v>
                </c:pt>
                <c:pt idx="315">
                  <c:v>5.5552855940493258E-2</c:v>
                </c:pt>
                <c:pt idx="316">
                  <c:v>5.5554791016769411E-2</c:v>
                </c:pt>
                <c:pt idx="317">
                  <c:v>5.5556687457043959E-2</c:v>
                </c:pt>
                <c:pt idx="318">
                  <c:v>5.5558546032728681E-2</c:v>
                </c:pt>
                <c:pt idx="319">
                  <c:v>5.556036749983323E-2</c:v>
                </c:pt>
                <c:pt idx="320">
                  <c:v>5.556215259927267E-2</c:v>
                </c:pt>
                <c:pt idx="321">
                  <c:v>5.5563902057168851E-2</c:v>
                </c:pt>
                <c:pt idx="322">
                  <c:v>5.5565616585145784E-2</c:v>
                </c:pt>
                <c:pt idx="323">
                  <c:v>5.5567296880619073E-2</c:v>
                </c:pt>
                <c:pt idx="324">
                  <c:v>5.5568943627079648E-2</c:v>
                </c:pt>
                <c:pt idx="325">
                  <c:v>5.5570557494371751E-2</c:v>
                </c:pt>
                <c:pt idx="326">
                  <c:v>5.5572139138965429E-2</c:v>
                </c:pt>
                <c:pt idx="327">
                  <c:v>5.5573689204223543E-2</c:v>
                </c:pt>
                <c:pt idx="328">
                  <c:v>5.5575208320663504E-2</c:v>
                </c:pt>
                <c:pt idx="329">
                  <c:v>5.5576697106213706E-2</c:v>
                </c:pt>
                <c:pt idx="330">
                  <c:v>5.5578156166464901E-2</c:v>
                </c:pt>
                <c:pt idx="331">
                  <c:v>5.557958609491654E-2</c:v>
                </c:pt>
                <c:pt idx="332">
                  <c:v>5.5580987473218178E-2</c:v>
                </c:pt>
                <c:pt idx="333">
                  <c:v>5.5582360871406077E-2</c:v>
                </c:pt>
                <c:pt idx="334">
                  <c:v>5.5583706848135066E-2</c:v>
                </c:pt>
                <c:pt idx="335">
                  <c:v>5.5585025950905809E-2</c:v>
                </c:pt>
                <c:pt idx="336">
                  <c:v>5.5586318716287483E-2</c:v>
                </c:pt>
                <c:pt idx="337">
                  <c:v>5.5587585670136053E-2</c:v>
                </c:pt>
                <c:pt idx="338">
                  <c:v>5.5588827327808177E-2</c:v>
                </c:pt>
                <c:pt idx="339">
                  <c:v>5.5590044194370823E-2</c:v>
                </c:pt>
                <c:pt idx="340">
                  <c:v>5.5591236764806727E-2</c:v>
                </c:pt>
                <c:pt idx="341">
                  <c:v>5.5592405524215724E-2</c:v>
                </c:pt>
                <c:pt idx="342">
                  <c:v>5.5593550948012091E-2</c:v>
                </c:pt>
                <c:pt idx="343">
                  <c:v>5.55946735021179E-2</c:v>
                </c:pt>
                <c:pt idx="344">
                  <c:v>5.5595773643152574E-2</c:v>
                </c:pt>
                <c:pt idx="345">
                  <c:v>5.5596851818618606E-2</c:v>
                </c:pt>
                <c:pt idx="346">
                  <c:v>5.5597908467083582E-2</c:v>
                </c:pt>
                <c:pt idx="347">
                  <c:v>5.5598944018358604E-2</c:v>
                </c:pt>
                <c:pt idx="348">
                  <c:v>5.5599958893673085E-2</c:v>
                </c:pt>
                <c:pt idx="349">
                  <c:v>5.560095350584613E-2</c:v>
                </c:pt>
                <c:pt idx="350">
                  <c:v>5.5601928259454432E-2</c:v>
                </c:pt>
                <c:pt idx="351">
                  <c:v>5.5602883550996851E-2</c:v>
                </c:pt>
                <c:pt idx="352">
                  <c:v>5.56038197690557E-2</c:v>
                </c:pt>
                <c:pt idx="353">
                  <c:v>5.5604737294454802E-2</c:v>
                </c:pt>
                <c:pt idx="354">
                  <c:v>5.560563650041439E-2</c:v>
                </c:pt>
                <c:pt idx="355">
                  <c:v>5.5606517752702943E-2</c:v>
                </c:pt>
                <c:pt idx="356">
                  <c:v>5.5607381409785946E-2</c:v>
                </c:pt>
                <c:pt idx="357">
                  <c:v>5.5608227822971715E-2</c:v>
                </c:pt>
                <c:pt idx="358">
                  <c:v>5.5609057336554302E-2</c:v>
                </c:pt>
                <c:pt idx="359">
                  <c:v>5.5609870287953528E-2</c:v>
                </c:pt>
                <c:pt idx="360">
                  <c:v>5.5610667007852242E-2</c:v>
                </c:pt>
                <c:pt idx="361">
                  <c:v>5.5611447820330839E-2</c:v>
                </c:pt>
                <c:pt idx="362">
                  <c:v>5.5612213042999077E-2</c:v>
                </c:pt>
                <c:pt idx="363">
                  <c:v>5.5612962987125279E-2</c:v>
                </c:pt>
                <c:pt idx="364">
                  <c:v>5.5613697957762928E-2</c:v>
                </c:pt>
                <c:pt idx="365">
                  <c:v>5.5614418253874781E-2</c:v>
                </c:pt>
                <c:pt idx="366">
                  <c:v>5.5615124168454461E-2</c:v>
                </c:pt>
                <c:pt idx="367">
                  <c:v>5.561581598864563E-2</c:v>
                </c:pt>
                <c:pt idx="368">
                  <c:v>5.5616493995858808E-2</c:v>
                </c:pt>
                <c:pt idx="369">
                  <c:v>5.561715846588583E-2</c:v>
                </c:pt>
                <c:pt idx="370">
                  <c:v>5.5617809669012037E-2</c:v>
                </c:pt>
                <c:pt idx="371">
                  <c:v>5.5618447870126209E-2</c:v>
                </c:pt>
                <c:pt idx="372">
                  <c:v>5.5619073328828324E-2</c:v>
                </c:pt>
                <c:pt idx="373">
                  <c:v>5.5619686299535155E-2</c:v>
                </c:pt>
                <c:pt idx="374">
                  <c:v>5.5620287031583747E-2</c:v>
                </c:pt>
                <c:pt idx="375">
                  <c:v>5.5620875769332848E-2</c:v>
                </c:pt>
                <c:pt idx="376">
                  <c:v>5.562145275226231E-2</c:v>
                </c:pt>
                <c:pt idx="377">
                  <c:v>5.5622018215070491E-2</c:v>
                </c:pt>
                <c:pt idx="378">
                  <c:v>5.5622572387769735E-2</c:v>
                </c:pt>
                <c:pt idx="379">
                  <c:v>5.5623115495779918E-2</c:v>
                </c:pt>
                <c:pt idx="380">
                  <c:v>5.5623647760020163E-2</c:v>
                </c:pt>
                <c:pt idx="381">
                  <c:v>5.5624169396998692E-2</c:v>
                </c:pt>
                <c:pt idx="382">
                  <c:v>5.5624680618900878E-2</c:v>
                </c:pt>
                <c:pt idx="383">
                  <c:v>5.5625181633675587E-2</c:v>
                </c:pt>
                <c:pt idx="384">
                  <c:v>5.5625672645119743E-2</c:v>
                </c:pt>
                <c:pt idx="385">
                  <c:v>5.5626153852961227E-2</c:v>
                </c:pt>
                <c:pt idx="386">
                  <c:v>5.5626625452940136E-2</c:v>
                </c:pt>
                <c:pt idx="387">
                  <c:v>5.5627087636888388E-2</c:v>
                </c:pt>
                <c:pt idx="388">
                  <c:v>5.5627540592807757E-2</c:v>
                </c:pt>
                <c:pt idx="389">
                  <c:v>5.5627984504946354E-2</c:v>
                </c:pt>
                <c:pt idx="390">
                  <c:v>5.5628419553873557E-2</c:v>
                </c:pt>
                <c:pt idx="391">
                  <c:v>5.5628845916553475E-2</c:v>
                </c:pt>
                <c:pt idx="392">
                  <c:v>5.5629263766416928E-2</c:v>
                </c:pt>
                <c:pt idx="393">
                  <c:v>5.562967327343199E-2</c:v>
                </c:pt>
                <c:pt idx="394">
                  <c:v>5.5630074604173137E-2</c:v>
                </c:pt>
                <c:pt idx="395">
                  <c:v>5.5630467921888985E-2</c:v>
                </c:pt>
                <c:pt idx="396">
                  <c:v>5.5630853386568709E-2</c:v>
                </c:pt>
                <c:pt idx="397">
                  <c:v>5.5631231155007115E-2</c:v>
                </c:pt>
                <c:pt idx="398">
                  <c:v>5.563160138086843E-2</c:v>
                </c:pt>
                <c:pt idx="399">
                  <c:v>5.5631964214748794E-2</c:v>
                </c:pt>
                <c:pt idx="400">
                  <c:v>5.5632319804237523E-2</c:v>
                </c:pt>
                <c:pt idx="401">
                  <c:v>5.5632668293977151E-2</c:v>
                </c:pt>
                <c:pt idx="402">
                  <c:v>5.5633009825722252E-2</c:v>
                </c:pt>
                <c:pt idx="403">
                  <c:v>5.5633344538397113E-2</c:v>
                </c:pt>
                <c:pt idx="404">
                  <c:v>5.5633672568152236E-2</c:v>
                </c:pt>
                <c:pt idx="405">
                  <c:v>5.5633994048419719E-2</c:v>
                </c:pt>
                <c:pt idx="406">
                  <c:v>5.5634309109967549E-2</c:v>
                </c:pt>
                <c:pt idx="407">
                  <c:v>5.5634617880952773E-2</c:v>
                </c:pt>
                <c:pt idx="408">
                  <c:v>5.5634920486973632E-2</c:v>
                </c:pt>
                <c:pt idx="409">
                  <c:v>5.5635217051120664E-2</c:v>
                </c:pt>
                <c:pt idx="410">
                  <c:v>5.563550769402676E-2</c:v>
                </c:pt>
                <c:pt idx="411">
                  <c:v>5.5635792533916241E-2</c:v>
                </c:pt>
                <c:pt idx="412">
                  <c:v>5.5636071686652938E-2</c:v>
                </c:pt>
                <c:pt idx="413">
                  <c:v>5.563634526578734E-2</c:v>
                </c:pt>
                <c:pt idx="414">
                  <c:v>5.5636613382602756E-2</c:v>
                </c:pt>
                <c:pt idx="415">
                  <c:v>5.5636876146160613E-2</c:v>
                </c:pt>
                <c:pt idx="416">
                  <c:v>5.5637133663344787E-2</c:v>
                </c:pt>
                <c:pt idx="417">
                  <c:v>5.5637386038905112E-2</c:v>
                </c:pt>
                <c:pt idx="418">
                  <c:v>5.5637633375499956E-2</c:v>
                </c:pt>
                <c:pt idx="419">
                  <c:v>5.5637875773738008E-2</c:v>
                </c:pt>
                <c:pt idx="420">
                  <c:v>5.5638113332219179E-2</c:v>
                </c:pt>
                <c:pt idx="421">
                  <c:v>5.5638346147574735E-2</c:v>
                </c:pt>
                <c:pt idx="422">
                  <c:v>5.5638574314506577E-2</c:v>
                </c:pt>
                <c:pt idx="423">
                  <c:v>5.5638797925825781E-2</c:v>
                </c:pt>
                <c:pt idx="424">
                  <c:v>5.5639017072490339E-2</c:v>
                </c:pt>
                <c:pt idx="425">
                  <c:v>5.563923184364216E-2</c:v>
                </c:pt>
                <c:pt idx="426">
                  <c:v>5.5639442326643349E-2</c:v>
                </c:pt>
                <c:pt idx="427">
                  <c:v>5.5639648607111708E-2</c:v>
                </c:pt>
                <c:pt idx="428">
                  <c:v>5.5639850768955598E-2</c:v>
                </c:pt>
                <c:pt idx="429">
                  <c:v>5.5640048894408045E-2</c:v>
                </c:pt>
                <c:pt idx="430">
                  <c:v>5.5640243064060201E-2</c:v>
                </c:pt>
                <c:pt idx="431">
                  <c:v>5.5640433356894121E-2</c:v>
                </c:pt>
                <c:pt idx="432">
                  <c:v>5.5640619850314897E-2</c:v>
                </c:pt>
                <c:pt idx="433">
                  <c:v>5.5640802620182145E-2</c:v>
                </c:pt>
                <c:pt idx="434">
                  <c:v>5.5640981740840846E-2</c:v>
                </c:pt>
                <c:pt idx="435">
                  <c:v>5.56411572851516E-2</c:v>
                </c:pt>
                <c:pt idx="436">
                  <c:v>5.5641329324520275E-2</c:v>
                </c:pt>
                <c:pt idx="437">
                  <c:v>5.5641497928927031E-2</c:v>
                </c:pt>
                <c:pt idx="438">
                  <c:v>5.5641663166954791E-2</c:v>
                </c:pt>
                <c:pt idx="439">
                  <c:v>5.5641825105817146E-2</c:v>
                </c:pt>
                <c:pt idx="440">
                  <c:v>5.5641983811385694E-2</c:v>
                </c:pt>
                <c:pt idx="441">
                  <c:v>5.5642139348216824E-2</c:v>
                </c:pt>
                <c:pt idx="442">
                  <c:v>5.5642291779577989E-2</c:v>
                </c:pt>
                <c:pt idx="443">
                  <c:v>5.5642441167473432E-2</c:v>
                </c:pt>
                <c:pt idx="444">
                  <c:v>5.5642587572669412E-2</c:v>
                </c:pt>
                <c:pt idx="445">
                  <c:v>5.5642731054718925E-2</c:v>
                </c:pt>
                <c:pt idx="446">
                  <c:v>5.5642871671985915E-2</c:v>
                </c:pt>
                <c:pt idx="447">
                  <c:v>5.5643009481669024E-2</c:v>
                </c:pt>
                <c:pt idx="448">
                  <c:v>5.5643144539824871E-2</c:v>
                </c:pt>
                <c:pt idx="449">
                  <c:v>5.5643276901390822E-2</c:v>
                </c:pt>
                <c:pt idx="450">
                  <c:v>5.5643406620207371E-2</c:v>
                </c:pt>
                <c:pt idx="451">
                  <c:v>5.5643533749040019E-2</c:v>
                </c:pt>
                <c:pt idx="452">
                  <c:v>5.5643658339600742E-2</c:v>
                </c:pt>
                <c:pt idx="453">
                  <c:v>5.5643780442569034E-2</c:v>
                </c:pt>
                <c:pt idx="454">
                  <c:v>5.5643900107612505E-2</c:v>
                </c:pt>
                <c:pt idx="455">
                  <c:v>5.5644017383407102E-2</c:v>
                </c:pt>
                <c:pt idx="456">
                  <c:v>5.5644132317656907E-2</c:v>
                </c:pt>
                <c:pt idx="457">
                  <c:v>5.5644244957113516E-2</c:v>
                </c:pt>
                <c:pt idx="458">
                  <c:v>5.5644355347595098E-2</c:v>
                </c:pt>
                <c:pt idx="459">
                  <c:v>5.5644463534004998E-2</c:v>
                </c:pt>
                <c:pt idx="460">
                  <c:v>5.5644569560350014E-2</c:v>
                </c:pt>
                <c:pt idx="461">
                  <c:v>5.5644673469758307E-2</c:v>
                </c:pt>
                <c:pt idx="462">
                  <c:v>5.5644775304496928E-2</c:v>
                </c:pt>
                <c:pt idx="463">
                  <c:v>5.564487510598902E-2</c:v>
                </c:pt>
                <c:pt idx="464">
                  <c:v>5.5644972914830663E-2</c:v>
                </c:pt>
                <c:pt idx="465">
                  <c:v>5.5645068770807396E-2</c:v>
                </c:pt>
                <c:pt idx="466">
                  <c:v>5.5645162712910388E-2</c:v>
                </c:pt>
                <c:pt idx="467">
                  <c:v>5.5645254779352303E-2</c:v>
                </c:pt>
                <c:pt idx="468">
                  <c:v>5.5645345007582857E-2</c:v>
                </c:pt>
                <c:pt idx="469">
                  <c:v>5.5645433434304031E-2</c:v>
                </c:pt>
                <c:pt idx="470">
                  <c:v>5.5645520095485013E-2</c:v>
                </c:pt>
                <c:pt idx="471">
                  <c:v>5.5645605026376825E-2</c:v>
                </c:pt>
                <c:pt idx="472">
                  <c:v>5.564568826152666E-2</c:v>
                </c:pt>
                <c:pt idx="473">
                  <c:v>5.5645769834791935E-2</c:v>
                </c:pt>
                <c:pt idx="474">
                  <c:v>5.5645849779354072E-2</c:v>
                </c:pt>
                <c:pt idx="475">
                  <c:v>5.5645928127731982E-2</c:v>
                </c:pt>
                <c:pt idx="476">
                  <c:v>5.5646004911795298E-2</c:v>
                </c:pt>
                <c:pt idx="477">
                  <c:v>5.5646080162777348E-2</c:v>
                </c:pt>
                <c:pt idx="478">
                  <c:v>5.5646153911287841E-2</c:v>
                </c:pt>
                <c:pt idx="479">
                  <c:v>5.5646226187325336E-2</c:v>
                </c:pt>
                <c:pt idx="480">
                  <c:v>5.5646297020289427E-2</c:v>
                </c:pt>
                <c:pt idx="481">
                  <c:v>5.5646366438992727E-2</c:v>
                </c:pt>
                <c:pt idx="482">
                  <c:v>5.5646434471672557E-2</c:v>
                </c:pt>
                <c:pt idx="483">
                  <c:v>5.5646501146002454E-2</c:v>
                </c:pt>
                <c:pt idx="484">
                  <c:v>5.5646566489103426E-2</c:v>
                </c:pt>
                <c:pt idx="485">
                  <c:v>5.5646630527554967E-2</c:v>
                </c:pt>
                <c:pt idx="486">
                  <c:v>5.5646693287405895E-2</c:v>
                </c:pt>
                <c:pt idx="487">
                  <c:v>5.5646754794184926E-2</c:v>
                </c:pt>
                <c:pt idx="488">
                  <c:v>5.5646815072911068E-2</c:v>
                </c:pt>
                <c:pt idx="489">
                  <c:v>5.5646874148103792E-2</c:v>
                </c:pt>
                <c:pt idx="490">
                  <c:v>5.5646932043793021E-2</c:v>
                </c:pt>
                <c:pt idx="491">
                  <c:v>5.5646988783528875E-2</c:v>
                </c:pt>
                <c:pt idx="492">
                  <c:v>5.5647044390391288E-2</c:v>
                </c:pt>
                <c:pt idx="493">
                  <c:v>5.5647098886999362E-2</c:v>
                </c:pt>
                <c:pt idx="494">
                  <c:v>5.5647152295520592E-2</c:v>
                </c:pt>
                <c:pt idx="495">
                  <c:v>5.5647204637679873E-2</c:v>
                </c:pt>
                <c:pt idx="496">
                  <c:v>5.5647255934768339E-2</c:v>
                </c:pt>
                <c:pt idx="497">
                  <c:v>5.5647306207652014E-2</c:v>
                </c:pt>
                <c:pt idx="498">
                  <c:v>5.5647355476780312E-2</c:v>
                </c:pt>
                <c:pt idx="499">
                  <c:v>5.5647403762194354E-2</c:v>
                </c:pt>
                <c:pt idx="500">
                  <c:v>5.5647451083535117E-2</c:v>
                </c:pt>
                <c:pt idx="501">
                  <c:v>5.5647497460051418E-2</c:v>
                </c:pt>
                <c:pt idx="502">
                  <c:v>5.5647542910607757E-2</c:v>
                </c:pt>
                <c:pt idx="503">
                  <c:v>5.5647587453691978E-2</c:v>
                </c:pt>
                <c:pt idx="504">
                  <c:v>5.5647631107422796E-2</c:v>
                </c:pt>
                <c:pt idx="505">
                  <c:v>5.5647673889557159E-2</c:v>
                </c:pt>
                <c:pt idx="506">
                  <c:v>5.5647715817497487E-2</c:v>
                </c:pt>
                <c:pt idx="507">
                  <c:v>5.5647756908298734E-2</c:v>
                </c:pt>
                <c:pt idx="508">
                  <c:v>5.5647797178675344E-2</c:v>
                </c:pt>
                <c:pt idx="509">
                  <c:v>5.5647836645008025E-2</c:v>
                </c:pt>
                <c:pt idx="510">
                  <c:v>5.5647875323350422E-2</c:v>
                </c:pt>
                <c:pt idx="511">
                  <c:v>5.5647913229435665E-2</c:v>
                </c:pt>
                <c:pt idx="512">
                  <c:v>5.5647950378682746E-2</c:v>
                </c:pt>
                <c:pt idx="513">
                  <c:v>5.5647986786202808E-2</c:v>
                </c:pt>
                <c:pt idx="514">
                  <c:v>5.5648022466805266E-2</c:v>
                </c:pt>
                <c:pt idx="515">
                  <c:v>5.564805743500386E-2</c:v>
                </c:pt>
                <c:pt idx="516">
                  <c:v>5.5648091705022551E-2</c:v>
                </c:pt>
                <c:pt idx="517">
                  <c:v>5.5648125290801286E-2</c:v>
                </c:pt>
                <c:pt idx="518">
                  <c:v>5.5648158206001698E-2</c:v>
                </c:pt>
                <c:pt idx="519">
                  <c:v>5.5648190464012655E-2</c:v>
                </c:pt>
                <c:pt idx="520">
                  <c:v>5.5648222077955681E-2</c:v>
                </c:pt>
                <c:pt idx="521">
                  <c:v>5.5648253060690329E-2</c:v>
                </c:pt>
                <c:pt idx="522">
                  <c:v>5.5648283424819402E-2</c:v>
                </c:pt>
                <c:pt idx="523">
                  <c:v>5.5648313182694052E-2</c:v>
                </c:pt>
                <c:pt idx="524">
                  <c:v>5.5648342346418848E-2</c:v>
                </c:pt>
                <c:pt idx="525">
                  <c:v>5.5648370927856669E-2</c:v>
                </c:pt>
                <c:pt idx="526">
                  <c:v>5.5648398938633534E-2</c:v>
                </c:pt>
                <c:pt idx="527">
                  <c:v>5.5648426390143335E-2</c:v>
                </c:pt>
                <c:pt idx="528">
                  <c:v>5.5648453293552481E-2</c:v>
                </c:pt>
                <c:pt idx="529">
                  <c:v>5.5648479659804427E-2</c:v>
                </c:pt>
                <c:pt idx="530">
                  <c:v>5.5648505499624121E-2</c:v>
                </c:pt>
                <c:pt idx="531">
                  <c:v>5.5648530823522391E-2</c:v>
                </c:pt>
                <c:pt idx="532">
                  <c:v>5.5648555641800192E-2</c:v>
                </c:pt>
                <c:pt idx="533">
                  <c:v>5.5648579964552809E-2</c:v>
                </c:pt>
                <c:pt idx="534">
                  <c:v>5.5648603801673975E-2</c:v>
                </c:pt>
                <c:pt idx="535">
                  <c:v>5.5648627162859871E-2</c:v>
                </c:pt>
                <c:pt idx="536">
                  <c:v>5.5648650057613082E-2</c:v>
                </c:pt>
                <c:pt idx="537">
                  <c:v>5.5648672495246472E-2</c:v>
                </c:pt>
                <c:pt idx="538">
                  <c:v>5.5648694484886956E-2</c:v>
                </c:pt>
                <c:pt idx="539">
                  <c:v>5.5648716035479225E-2</c:v>
                </c:pt>
                <c:pt idx="540">
                  <c:v>5.5648737155789378E-2</c:v>
                </c:pt>
                <c:pt idx="541">
                  <c:v>5.5648757854408488E-2</c:v>
                </c:pt>
                <c:pt idx="542">
                  <c:v>5.5648778139756092E-2</c:v>
                </c:pt>
                <c:pt idx="543">
                  <c:v>5.5648798020083629E-2</c:v>
                </c:pt>
                <c:pt idx="544">
                  <c:v>5.564881750347779E-2</c:v>
                </c:pt>
                <c:pt idx="545">
                  <c:v>5.56488365978638E-2</c:v>
                </c:pt>
                <c:pt idx="546">
                  <c:v>5.5648855311008646E-2</c:v>
                </c:pt>
                <c:pt idx="547">
                  <c:v>5.564887365052424E-2</c:v>
                </c:pt>
                <c:pt idx="548">
                  <c:v>5.5648891623870524E-2</c:v>
                </c:pt>
                <c:pt idx="549">
                  <c:v>5.5648909238358475E-2</c:v>
                </c:pt>
                <c:pt idx="550">
                  <c:v>5.564892650115312E-2</c:v>
                </c:pt>
                <c:pt idx="551">
                  <c:v>5.5648943419276412E-2</c:v>
                </c:pt>
                <c:pt idx="552">
                  <c:v>5.5648959999610101E-2</c:v>
                </c:pt>
                <c:pt idx="553">
                  <c:v>5.5648976248898543E-2</c:v>
                </c:pt>
                <c:pt idx="554">
                  <c:v>5.5648992173751438E-2</c:v>
                </c:pt>
                <c:pt idx="555">
                  <c:v>5.5649007780646513E-2</c:v>
                </c:pt>
                <c:pt idx="556">
                  <c:v>5.5649023075932148E-2</c:v>
                </c:pt>
                <c:pt idx="557">
                  <c:v>5.5649038065829992E-2</c:v>
                </c:pt>
                <c:pt idx="558">
                  <c:v>5.5649052756437452E-2</c:v>
                </c:pt>
                <c:pt idx="559">
                  <c:v>5.5649067153730206E-2</c:v>
                </c:pt>
                <c:pt idx="560">
                  <c:v>5.5649081263564611E-2</c:v>
                </c:pt>
                <c:pt idx="561">
                  <c:v>5.5649095091680104E-2</c:v>
                </c:pt>
                <c:pt idx="562">
                  <c:v>5.5649108643701525E-2</c:v>
                </c:pt>
                <c:pt idx="563">
                  <c:v>5.5649121925141404E-2</c:v>
                </c:pt>
                <c:pt idx="564">
                  <c:v>5.5649134941402209E-2</c:v>
                </c:pt>
                <c:pt idx="565">
                  <c:v>5.5649147697778546E-2</c:v>
                </c:pt>
                <c:pt idx="566">
                  <c:v>5.5649160199459299E-2</c:v>
                </c:pt>
                <c:pt idx="567">
                  <c:v>5.5649172451529762E-2</c:v>
                </c:pt>
                <c:pt idx="568">
                  <c:v>5.5649184458973683E-2</c:v>
                </c:pt>
                <c:pt idx="569">
                  <c:v>5.5649196226675308E-2</c:v>
                </c:pt>
                <c:pt idx="570">
                  <c:v>5.5649207759421372E-2</c:v>
                </c:pt>
                <c:pt idx="571">
                  <c:v>5.5649219061903024E-2</c:v>
                </c:pt>
                <c:pt idx="572">
                  <c:v>5.564923013871776E-2</c:v>
                </c:pt>
                <c:pt idx="573">
                  <c:v>5.5649240994371275E-2</c:v>
                </c:pt>
                <c:pt idx="574">
                  <c:v>5.5649251633279308E-2</c:v>
                </c:pt>
                <c:pt idx="575">
                  <c:v>5.5649262059769423E-2</c:v>
                </c:pt>
                <c:pt idx="576">
                  <c:v>5.5649272278082786E-2</c:v>
                </c:pt>
                <c:pt idx="577">
                  <c:v>5.5649282292375889E-2</c:v>
                </c:pt>
                <c:pt idx="578">
                  <c:v>5.5649292106722224E-2</c:v>
                </c:pt>
                <c:pt idx="579">
                  <c:v>5.564930172511396E-2</c:v>
                </c:pt>
                <c:pt idx="580">
                  <c:v>5.564931115146355E-2</c:v>
                </c:pt>
                <c:pt idx="581">
                  <c:v>5.5649320389605336E-2</c:v>
                </c:pt>
                <c:pt idx="582">
                  <c:v>5.5649329443297098E-2</c:v>
                </c:pt>
                <c:pt idx="583">
                  <c:v>5.564933831622159E-2</c:v>
                </c:pt>
                <c:pt idx="584">
                  <c:v>5.5649347011988044E-2</c:v>
                </c:pt>
                <c:pt idx="585">
                  <c:v>5.5649355534133617E-2</c:v>
                </c:pt>
                <c:pt idx="586">
                  <c:v>5.5649363886124847E-2</c:v>
                </c:pt>
                <c:pt idx="587">
                  <c:v>5.564937207135906E-2</c:v>
                </c:pt>
                <c:pt idx="588">
                  <c:v>5.5649380093165751E-2</c:v>
                </c:pt>
                <c:pt idx="589">
                  <c:v>5.5649387954807936E-2</c:v>
                </c:pt>
                <c:pt idx="590">
                  <c:v>5.5649395659483479E-2</c:v>
                </c:pt>
                <c:pt idx="591">
                  <c:v>5.5649403210326402E-2</c:v>
                </c:pt>
                <c:pt idx="592">
                  <c:v>5.5649410610408151E-2</c:v>
                </c:pt>
                <c:pt idx="593">
                  <c:v>5.5649417862738838E-2</c:v>
                </c:pt>
                <c:pt idx="594">
                  <c:v>5.5649424970268487E-2</c:v>
                </c:pt>
                <c:pt idx="595">
                  <c:v>5.5649431935888206E-2</c:v>
                </c:pt>
                <c:pt idx="596">
                  <c:v>5.5649438762431398E-2</c:v>
                </c:pt>
                <c:pt idx="597">
                  <c:v>5.5649445452674882E-2</c:v>
                </c:pt>
                <c:pt idx="598">
                  <c:v>5.5649452009340031E-2</c:v>
                </c:pt>
                <c:pt idx="599">
                  <c:v>5.5649458435093897E-2</c:v>
                </c:pt>
                <c:pt idx="600">
                  <c:v>5.5649464732550266E-2</c:v>
                </c:pt>
                <c:pt idx="601">
                  <c:v>5.5649470904270748E-2</c:v>
                </c:pt>
                <c:pt idx="602">
                  <c:v>5.56494769527658E-2</c:v>
                </c:pt>
                <c:pt idx="603">
                  <c:v>5.564948288049576E-2</c:v>
                </c:pt>
                <c:pt idx="604">
                  <c:v>5.5649488689871844E-2</c:v>
                </c:pt>
                <c:pt idx="605">
                  <c:v>5.5649494383257121E-2</c:v>
                </c:pt>
                <c:pt idx="606">
                  <c:v>5.5649499962967475E-2</c:v>
                </c:pt>
                <c:pt idx="607">
                  <c:v>5.5649505431272554E-2</c:v>
                </c:pt>
                <c:pt idx="608">
                  <c:v>5.5649510790396699E-2</c:v>
                </c:pt>
                <c:pt idx="609">
                  <c:v>5.5649516042519824E-2</c:v>
                </c:pt>
                <c:pt idx="610">
                  <c:v>5.5649521189778332E-2</c:v>
                </c:pt>
                <c:pt idx="611">
                  <c:v>5.5649526234265959E-2</c:v>
                </c:pt>
                <c:pt idx="612">
                  <c:v>5.5649531178034645E-2</c:v>
                </c:pt>
                <c:pt idx="613">
                  <c:v>5.5649536023095358E-2</c:v>
                </c:pt>
                <c:pt idx="614">
                  <c:v>5.5649540771418919E-2</c:v>
                </c:pt>
                <c:pt idx="615">
                  <c:v>5.5649545424936796E-2</c:v>
                </c:pt>
                <c:pt idx="616">
                  <c:v>5.5649549985541884E-2</c:v>
                </c:pt>
                <c:pt idx="617">
                  <c:v>5.5649554455089296E-2</c:v>
                </c:pt>
                <c:pt idx="618">
                  <c:v>5.5649558835397107E-2</c:v>
                </c:pt>
                <c:pt idx="619">
                  <c:v>5.5649563128247086E-2</c:v>
                </c:pt>
                <c:pt idx="620">
                  <c:v>5.5649567335385425E-2</c:v>
                </c:pt>
                <c:pt idx="621">
                  <c:v>5.5649571458523457E-2</c:v>
                </c:pt>
                <c:pt idx="622">
                  <c:v>5.5649575499338341E-2</c:v>
                </c:pt>
                <c:pt idx="623">
                  <c:v>5.5649579459473755E-2</c:v>
                </c:pt>
                <c:pt idx="624">
                  <c:v>5.5649583340540557E-2</c:v>
                </c:pt>
                <c:pt idx="625">
                  <c:v>5.5649587144117441E-2</c:v>
                </c:pt>
                <c:pt idx="626">
                  <c:v>5.5649590871751579E-2</c:v>
                </c:pt>
                <c:pt idx="627">
                  <c:v>5.5649594524959253E-2</c:v>
                </c:pt>
                <c:pt idx="628">
                  <c:v>5.5649598105226475E-2</c:v>
                </c:pt>
                <c:pt idx="629">
                  <c:v>5.5649601614009586E-2</c:v>
                </c:pt>
                <c:pt idx="630">
                  <c:v>5.5649605052735848E-2</c:v>
                </c:pt>
                <c:pt idx="631">
                  <c:v>5.5649608422804024E-2</c:v>
                </c:pt>
                <c:pt idx="632">
                  <c:v>5.5649611725584948E-2</c:v>
                </c:pt>
                <c:pt idx="633">
                  <c:v>5.5649614962422093E-2</c:v>
                </c:pt>
                <c:pt idx="634">
                  <c:v>5.5649618134632095E-2</c:v>
                </c:pt>
                <c:pt idx="635">
                  <c:v>5.5649621243505316E-2</c:v>
                </c:pt>
                <c:pt idx="636">
                  <c:v>5.5649624290306343E-2</c:v>
                </c:pt>
                <c:pt idx="637">
                  <c:v>5.5649627276274517E-2</c:v>
                </c:pt>
                <c:pt idx="638">
                  <c:v>5.5649630202624437E-2</c:v>
                </c:pt>
                <c:pt idx="639">
                  <c:v>5.5649633070546441E-2</c:v>
                </c:pt>
                <c:pt idx="640">
                  <c:v>5.5649635881207117E-2</c:v>
                </c:pt>
                <c:pt idx="641">
                  <c:v>5.5649638635749753E-2</c:v>
                </c:pt>
                <c:pt idx="642">
                  <c:v>5.5649641335294812E-2</c:v>
                </c:pt>
                <c:pt idx="643">
                  <c:v>5.5649643980940376E-2</c:v>
                </c:pt>
                <c:pt idx="644">
                  <c:v>5.5649646573762618E-2</c:v>
                </c:pt>
                <c:pt idx="645">
                  <c:v>5.5649649114816208E-2</c:v>
                </c:pt>
                <c:pt idx="646">
                  <c:v>5.564965160513477E-2</c:v>
                </c:pt>
                <c:pt idx="647">
                  <c:v>5.5649654045731287E-2</c:v>
                </c:pt>
                <c:pt idx="648">
                  <c:v>5.5649656437598512E-2</c:v>
                </c:pt>
                <c:pt idx="649">
                  <c:v>5.5649658781709382E-2</c:v>
                </c:pt>
                <c:pt idx="650">
                  <c:v>5.5649661079017414E-2</c:v>
                </c:pt>
                <c:pt idx="651">
                  <c:v>5.5649663330457073E-2</c:v>
                </c:pt>
                <c:pt idx="652">
                  <c:v>5.5649665536944178E-2</c:v>
                </c:pt>
                <c:pt idx="653">
                  <c:v>5.5649667699376251E-2</c:v>
                </c:pt>
                <c:pt idx="654">
                  <c:v>5.5649669818632903E-2</c:v>
                </c:pt>
                <c:pt idx="655">
                  <c:v>5.5649671895576187E-2</c:v>
                </c:pt>
                <c:pt idx="656">
                  <c:v>5.5649673931050934E-2</c:v>
                </c:pt>
                <c:pt idx="657">
                  <c:v>5.5649675925885107E-2</c:v>
                </c:pt>
                <c:pt idx="658">
                  <c:v>5.5649677880890147E-2</c:v>
                </c:pt>
                <c:pt idx="659">
                  <c:v>5.5649679796861279E-2</c:v>
                </c:pt>
                <c:pt idx="660">
                  <c:v>5.5649681674577865E-2</c:v>
                </c:pt>
                <c:pt idx="661">
                  <c:v>5.5649683514803705E-2</c:v>
                </c:pt>
                <c:pt idx="662">
                  <c:v>5.5649685318287338E-2</c:v>
                </c:pt>
                <c:pt idx="663">
                  <c:v>5.5649687085762366E-2</c:v>
                </c:pt>
                <c:pt idx="664">
                  <c:v>5.564968881794774E-2</c:v>
                </c:pt>
                <c:pt idx="665">
                  <c:v>5.5649690515548064E-2</c:v>
                </c:pt>
                <c:pt idx="666">
                  <c:v>5.5649692179253862E-2</c:v>
                </c:pt>
                <c:pt idx="667">
                  <c:v>5.5649693809741885E-2</c:v>
                </c:pt>
                <c:pt idx="668">
                  <c:v>5.5649695407675351E-2</c:v>
                </c:pt>
                <c:pt idx="669">
                  <c:v>5.5649696973704262E-2</c:v>
                </c:pt>
                <c:pt idx="670">
                  <c:v>5.5649698508465621E-2</c:v>
                </c:pt>
                <c:pt idx="671">
                  <c:v>5.5649700012583722E-2</c:v>
                </c:pt>
                <c:pt idx="672">
                  <c:v>5.5649701486670387E-2</c:v>
                </c:pt>
                <c:pt idx="673">
                  <c:v>5.5649702931325234E-2</c:v>
                </c:pt>
                <c:pt idx="674">
                  <c:v>5.5649704347135905E-2</c:v>
                </c:pt>
                <c:pt idx="675">
                  <c:v>5.5649705734678305E-2</c:v>
                </c:pt>
                <c:pt idx="676">
                  <c:v>5.5649707094516838E-2</c:v>
                </c:pt>
                <c:pt idx="677">
                  <c:v>5.5649708427204646E-2</c:v>
                </c:pt>
                <c:pt idx="678">
                  <c:v>5.5649709733283821E-2</c:v>
                </c:pt>
                <c:pt idx="679">
                  <c:v>5.5649711013285641E-2</c:v>
                </c:pt>
                <c:pt idx="680">
                  <c:v>5.5649712267730765E-2</c:v>
                </c:pt>
                <c:pt idx="681">
                  <c:v>5.5649713497129466E-2</c:v>
                </c:pt>
                <c:pt idx="682">
                  <c:v>5.5649714701981823E-2</c:v>
                </c:pt>
                <c:pt idx="683">
                  <c:v>5.564971588277793E-2</c:v>
                </c:pt>
                <c:pt idx="684">
                  <c:v>5.5649717039998096E-2</c:v>
                </c:pt>
                <c:pt idx="685">
                  <c:v>5.5649718174113044E-2</c:v>
                </c:pt>
                <c:pt idx="686">
                  <c:v>5.5649719285584098E-2</c:v>
                </c:pt>
                <c:pt idx="687">
                  <c:v>5.5649720374863362E-2</c:v>
                </c:pt>
                <c:pt idx="688">
                  <c:v>5.5649721442393926E-2</c:v>
                </c:pt>
                <c:pt idx="689">
                  <c:v>5.5649722488610026E-2</c:v>
                </c:pt>
                <c:pt idx="690">
                  <c:v>5.5649723513937231E-2</c:v>
                </c:pt>
                <c:pt idx="691">
                  <c:v>5.5649724518792611E-2</c:v>
                </c:pt>
                <c:pt idx="692">
                  <c:v>5.5649725503584907E-2</c:v>
                </c:pt>
                <c:pt idx="693">
                  <c:v>5.5649726468714703E-2</c:v>
                </c:pt>
                <c:pt idx="694">
                  <c:v>5.5649727414574586E-2</c:v>
                </c:pt>
                <c:pt idx="695">
                  <c:v>5.5649728341549298E-2</c:v>
                </c:pt>
                <c:pt idx="696">
                  <c:v>5.5649729250015906E-2</c:v>
                </c:pt>
                <c:pt idx="697">
                  <c:v>5.5649730140343946E-2</c:v>
                </c:pt>
                <c:pt idx="698">
                  <c:v>5.5649731012895567E-2</c:v>
                </c:pt>
                <c:pt idx="699">
                  <c:v>5.5649731868025708E-2</c:v>
                </c:pt>
                <c:pt idx="700">
                  <c:v>5.56497327060822E-2</c:v>
                </c:pt>
                <c:pt idx="701">
                  <c:v>5.5649733527405938E-2</c:v>
                </c:pt>
                <c:pt idx="702">
                  <c:v>5.5649734332331009E-2</c:v>
                </c:pt>
                <c:pt idx="703">
                  <c:v>5.5649735121184839E-2</c:v>
                </c:pt>
                <c:pt idx="704">
                  <c:v>5.5649735894288302E-2</c:v>
                </c:pt>
                <c:pt idx="705">
                  <c:v>5.5649736651955876E-2</c:v>
                </c:pt>
                <c:pt idx="706">
                  <c:v>5.5649737394495753E-2</c:v>
                </c:pt>
                <c:pt idx="707">
                  <c:v>5.5649738122209975E-2</c:v>
                </c:pt>
                <c:pt idx="708">
                  <c:v>5.5649738835394556E-2</c:v>
                </c:pt>
                <c:pt idx="709">
                  <c:v>5.564973953433959E-2</c:v>
                </c:pt>
                <c:pt idx="710">
                  <c:v>5.5649740219329391E-2</c:v>
                </c:pt>
                <c:pt idx="711">
                  <c:v>5.5649740890642591E-2</c:v>
                </c:pt>
                <c:pt idx="712">
                  <c:v>5.5649741548552262E-2</c:v>
                </c:pt>
                <c:pt idx="713">
                  <c:v>5.5649742193326017E-2</c:v>
                </c:pt>
                <c:pt idx="714">
                  <c:v>5.5649742825226126E-2</c:v>
                </c:pt>
                <c:pt idx="715">
                  <c:v>5.5649743444509632E-2</c:v>
                </c:pt>
                <c:pt idx="716">
                  <c:v>5.5649744051428439E-2</c:v>
                </c:pt>
                <c:pt idx="717">
                  <c:v>5.5649744646229418E-2</c:v>
                </c:pt>
                <c:pt idx="718">
                  <c:v>5.5649745229154522E-2</c:v>
                </c:pt>
                <c:pt idx="719">
                  <c:v>5.564974580044086E-2</c:v>
                </c:pt>
                <c:pt idx="720">
                  <c:v>5.5649746360320815E-2</c:v>
                </c:pt>
              </c:numCache>
            </c:numRef>
          </c:yVal>
          <c:smooth val="1"/>
          <c:extLst>
            <c:ext xmlns:c16="http://schemas.microsoft.com/office/drawing/2014/chart" uri="{C3380CC4-5D6E-409C-BE32-E72D297353CC}">
              <c16:uniqueId val="{00000003-E906-2543-9DC1-000B3FE64CDB}"/>
            </c:ext>
          </c:extLst>
        </c:ser>
        <c:ser>
          <c:idx val="8"/>
          <c:order val="4"/>
          <c:tx>
            <c:strRef>
              <c:f>Raum1_Kipplüftung!$E$58</c:f>
              <c:strCache>
                <c:ptCount val="1"/>
                <c:pt idx="0">
                  <c:v>Kipplüften+Exp</c:v>
                </c:pt>
              </c:strCache>
            </c:strRef>
          </c:tx>
          <c:spPr>
            <a:ln w="19050" cap="rnd">
              <a:solidFill>
                <a:srgbClr val="00B050"/>
              </a:solidFill>
              <a:round/>
            </a:ln>
            <a:effectLst/>
          </c:spPr>
          <c:marker>
            <c:symbol val="none"/>
          </c:marker>
          <c:xVal>
            <c:numRef>
              <c:f>Raum1_Kipplüftung!$A$59:$A$779</c:f>
              <c:numCache>
                <c:formatCode>0.00</c:formatCode>
                <c:ptCount val="72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pt idx="361">
                  <c:v>60.166666666666664</c:v>
                </c:pt>
                <c:pt idx="362">
                  <c:v>60.333333333333336</c:v>
                </c:pt>
                <c:pt idx="363">
                  <c:v>60.5</c:v>
                </c:pt>
                <c:pt idx="364">
                  <c:v>60.666666666666664</c:v>
                </c:pt>
                <c:pt idx="365">
                  <c:v>60.833333333333336</c:v>
                </c:pt>
                <c:pt idx="366">
                  <c:v>61</c:v>
                </c:pt>
                <c:pt idx="367">
                  <c:v>61.166666666666664</c:v>
                </c:pt>
                <c:pt idx="368">
                  <c:v>61.333333333333336</c:v>
                </c:pt>
                <c:pt idx="369">
                  <c:v>61.5</c:v>
                </c:pt>
                <c:pt idx="370">
                  <c:v>61.666666666666664</c:v>
                </c:pt>
                <c:pt idx="371">
                  <c:v>61.833333333333336</c:v>
                </c:pt>
                <c:pt idx="372">
                  <c:v>62</c:v>
                </c:pt>
                <c:pt idx="373">
                  <c:v>62.166666666666664</c:v>
                </c:pt>
                <c:pt idx="374">
                  <c:v>62.333333333333336</c:v>
                </c:pt>
                <c:pt idx="375">
                  <c:v>62.5</c:v>
                </c:pt>
                <c:pt idx="376">
                  <c:v>62.666666666666664</c:v>
                </c:pt>
                <c:pt idx="377">
                  <c:v>62.833333333333336</c:v>
                </c:pt>
                <c:pt idx="378">
                  <c:v>63</c:v>
                </c:pt>
                <c:pt idx="379">
                  <c:v>63.166666666666664</c:v>
                </c:pt>
                <c:pt idx="380">
                  <c:v>63.333333333333336</c:v>
                </c:pt>
                <c:pt idx="381">
                  <c:v>63.5</c:v>
                </c:pt>
                <c:pt idx="382">
                  <c:v>63.666666666666664</c:v>
                </c:pt>
                <c:pt idx="383">
                  <c:v>63.833333333333336</c:v>
                </c:pt>
                <c:pt idx="384">
                  <c:v>64</c:v>
                </c:pt>
                <c:pt idx="385">
                  <c:v>64.166666666666671</c:v>
                </c:pt>
                <c:pt idx="386">
                  <c:v>64.333333333333329</c:v>
                </c:pt>
                <c:pt idx="387">
                  <c:v>64.5</c:v>
                </c:pt>
                <c:pt idx="388">
                  <c:v>64.666666666666671</c:v>
                </c:pt>
                <c:pt idx="389">
                  <c:v>64.833333333333329</c:v>
                </c:pt>
                <c:pt idx="390">
                  <c:v>65</c:v>
                </c:pt>
                <c:pt idx="391">
                  <c:v>65.166666666666671</c:v>
                </c:pt>
                <c:pt idx="392">
                  <c:v>65.333333333333329</c:v>
                </c:pt>
                <c:pt idx="393">
                  <c:v>65.5</c:v>
                </c:pt>
                <c:pt idx="394">
                  <c:v>65.666666666666671</c:v>
                </c:pt>
                <c:pt idx="395">
                  <c:v>65.833333333333329</c:v>
                </c:pt>
                <c:pt idx="396">
                  <c:v>66</c:v>
                </c:pt>
                <c:pt idx="397">
                  <c:v>66.166666666666671</c:v>
                </c:pt>
                <c:pt idx="398">
                  <c:v>66.333333333333329</c:v>
                </c:pt>
                <c:pt idx="399">
                  <c:v>66.5</c:v>
                </c:pt>
                <c:pt idx="400">
                  <c:v>66.666666666666671</c:v>
                </c:pt>
                <c:pt idx="401">
                  <c:v>66.833333333333329</c:v>
                </c:pt>
                <c:pt idx="402">
                  <c:v>67</c:v>
                </c:pt>
                <c:pt idx="403">
                  <c:v>67.166666666666671</c:v>
                </c:pt>
                <c:pt idx="404">
                  <c:v>67.333333333333329</c:v>
                </c:pt>
                <c:pt idx="405">
                  <c:v>67.5</c:v>
                </c:pt>
                <c:pt idx="406">
                  <c:v>67.666666666666671</c:v>
                </c:pt>
                <c:pt idx="407">
                  <c:v>67.833333333333329</c:v>
                </c:pt>
                <c:pt idx="408">
                  <c:v>68</c:v>
                </c:pt>
                <c:pt idx="409">
                  <c:v>68.166666666666671</c:v>
                </c:pt>
                <c:pt idx="410">
                  <c:v>68.333333333333329</c:v>
                </c:pt>
                <c:pt idx="411">
                  <c:v>68.5</c:v>
                </c:pt>
                <c:pt idx="412">
                  <c:v>68.666666666666671</c:v>
                </c:pt>
                <c:pt idx="413">
                  <c:v>68.833333333333329</c:v>
                </c:pt>
                <c:pt idx="414">
                  <c:v>69</c:v>
                </c:pt>
                <c:pt idx="415">
                  <c:v>69.166666666666671</c:v>
                </c:pt>
                <c:pt idx="416">
                  <c:v>69.333333333333329</c:v>
                </c:pt>
                <c:pt idx="417">
                  <c:v>69.5</c:v>
                </c:pt>
                <c:pt idx="418">
                  <c:v>69.666666666666671</c:v>
                </c:pt>
                <c:pt idx="419">
                  <c:v>69.833333333333329</c:v>
                </c:pt>
                <c:pt idx="420">
                  <c:v>70</c:v>
                </c:pt>
                <c:pt idx="421">
                  <c:v>70.166666666666671</c:v>
                </c:pt>
                <c:pt idx="422">
                  <c:v>70.333333333333329</c:v>
                </c:pt>
                <c:pt idx="423">
                  <c:v>70.5</c:v>
                </c:pt>
                <c:pt idx="424">
                  <c:v>70.666666666666671</c:v>
                </c:pt>
                <c:pt idx="425">
                  <c:v>70.833333333333329</c:v>
                </c:pt>
                <c:pt idx="426">
                  <c:v>71</c:v>
                </c:pt>
                <c:pt idx="427">
                  <c:v>71.166666666666671</c:v>
                </c:pt>
                <c:pt idx="428">
                  <c:v>71.333333333333329</c:v>
                </c:pt>
                <c:pt idx="429">
                  <c:v>71.5</c:v>
                </c:pt>
                <c:pt idx="430">
                  <c:v>71.666666666666671</c:v>
                </c:pt>
                <c:pt idx="431">
                  <c:v>71.833333333333329</c:v>
                </c:pt>
                <c:pt idx="432">
                  <c:v>72</c:v>
                </c:pt>
                <c:pt idx="433">
                  <c:v>72.166666666666671</c:v>
                </c:pt>
                <c:pt idx="434">
                  <c:v>72.333333333333329</c:v>
                </c:pt>
                <c:pt idx="435">
                  <c:v>72.5</c:v>
                </c:pt>
                <c:pt idx="436">
                  <c:v>72.666666666666671</c:v>
                </c:pt>
                <c:pt idx="437">
                  <c:v>72.833333333333329</c:v>
                </c:pt>
                <c:pt idx="438">
                  <c:v>73</c:v>
                </c:pt>
                <c:pt idx="439">
                  <c:v>73.166666666666671</c:v>
                </c:pt>
                <c:pt idx="440">
                  <c:v>73.333333333333329</c:v>
                </c:pt>
                <c:pt idx="441">
                  <c:v>73.5</c:v>
                </c:pt>
                <c:pt idx="442">
                  <c:v>73.666666666666671</c:v>
                </c:pt>
                <c:pt idx="443">
                  <c:v>73.833333333333329</c:v>
                </c:pt>
                <c:pt idx="444">
                  <c:v>74</c:v>
                </c:pt>
                <c:pt idx="445">
                  <c:v>74.166666666666671</c:v>
                </c:pt>
                <c:pt idx="446">
                  <c:v>74.333333333333329</c:v>
                </c:pt>
                <c:pt idx="447">
                  <c:v>74.5</c:v>
                </c:pt>
                <c:pt idx="448">
                  <c:v>74.666666666666671</c:v>
                </c:pt>
                <c:pt idx="449">
                  <c:v>74.833333333333329</c:v>
                </c:pt>
                <c:pt idx="450">
                  <c:v>75</c:v>
                </c:pt>
                <c:pt idx="451">
                  <c:v>75.166666666666671</c:v>
                </c:pt>
                <c:pt idx="452">
                  <c:v>75.333333333333329</c:v>
                </c:pt>
                <c:pt idx="453">
                  <c:v>75.5</c:v>
                </c:pt>
                <c:pt idx="454">
                  <c:v>75.666666666666671</c:v>
                </c:pt>
                <c:pt idx="455">
                  <c:v>75.833333333333329</c:v>
                </c:pt>
                <c:pt idx="456">
                  <c:v>76</c:v>
                </c:pt>
                <c:pt idx="457">
                  <c:v>76.166666666666671</c:v>
                </c:pt>
                <c:pt idx="458">
                  <c:v>76.333333333333329</c:v>
                </c:pt>
                <c:pt idx="459">
                  <c:v>76.5</c:v>
                </c:pt>
                <c:pt idx="460">
                  <c:v>76.666666666666671</c:v>
                </c:pt>
                <c:pt idx="461">
                  <c:v>76.833333333333329</c:v>
                </c:pt>
                <c:pt idx="462">
                  <c:v>77</c:v>
                </c:pt>
                <c:pt idx="463">
                  <c:v>77.166666666666671</c:v>
                </c:pt>
                <c:pt idx="464">
                  <c:v>77.333333333333329</c:v>
                </c:pt>
                <c:pt idx="465">
                  <c:v>77.5</c:v>
                </c:pt>
                <c:pt idx="466">
                  <c:v>77.666666666666671</c:v>
                </c:pt>
                <c:pt idx="467">
                  <c:v>77.833333333333329</c:v>
                </c:pt>
                <c:pt idx="468">
                  <c:v>78</c:v>
                </c:pt>
                <c:pt idx="469">
                  <c:v>78.166666666666671</c:v>
                </c:pt>
                <c:pt idx="470">
                  <c:v>78.333333333333329</c:v>
                </c:pt>
                <c:pt idx="471">
                  <c:v>78.5</c:v>
                </c:pt>
                <c:pt idx="472">
                  <c:v>78.666666666666671</c:v>
                </c:pt>
                <c:pt idx="473">
                  <c:v>78.833333333333329</c:v>
                </c:pt>
                <c:pt idx="474">
                  <c:v>79</c:v>
                </c:pt>
                <c:pt idx="475">
                  <c:v>79.166666666666671</c:v>
                </c:pt>
                <c:pt idx="476">
                  <c:v>79.333333333333329</c:v>
                </c:pt>
                <c:pt idx="477">
                  <c:v>79.5</c:v>
                </c:pt>
                <c:pt idx="478">
                  <c:v>79.666666666666671</c:v>
                </c:pt>
                <c:pt idx="479">
                  <c:v>79.833333333333329</c:v>
                </c:pt>
                <c:pt idx="480">
                  <c:v>80</c:v>
                </c:pt>
                <c:pt idx="481">
                  <c:v>80.166666666666671</c:v>
                </c:pt>
                <c:pt idx="482">
                  <c:v>80.333333333333329</c:v>
                </c:pt>
                <c:pt idx="483">
                  <c:v>80.5</c:v>
                </c:pt>
                <c:pt idx="484">
                  <c:v>80.666666666666671</c:v>
                </c:pt>
                <c:pt idx="485">
                  <c:v>80.833333333333329</c:v>
                </c:pt>
                <c:pt idx="486">
                  <c:v>81</c:v>
                </c:pt>
                <c:pt idx="487">
                  <c:v>81.166666666666671</c:v>
                </c:pt>
                <c:pt idx="488">
                  <c:v>81.333333333333329</c:v>
                </c:pt>
                <c:pt idx="489">
                  <c:v>81.5</c:v>
                </c:pt>
                <c:pt idx="490">
                  <c:v>81.666666666666671</c:v>
                </c:pt>
                <c:pt idx="491">
                  <c:v>81.833333333333329</c:v>
                </c:pt>
                <c:pt idx="492">
                  <c:v>82</c:v>
                </c:pt>
                <c:pt idx="493">
                  <c:v>82.166666666666671</c:v>
                </c:pt>
                <c:pt idx="494">
                  <c:v>82.333333333333329</c:v>
                </c:pt>
                <c:pt idx="495">
                  <c:v>82.5</c:v>
                </c:pt>
                <c:pt idx="496">
                  <c:v>82.666666666666671</c:v>
                </c:pt>
                <c:pt idx="497">
                  <c:v>82.833333333333329</c:v>
                </c:pt>
                <c:pt idx="498">
                  <c:v>83</c:v>
                </c:pt>
                <c:pt idx="499">
                  <c:v>83.166666666666671</c:v>
                </c:pt>
                <c:pt idx="500">
                  <c:v>83.333333333333329</c:v>
                </c:pt>
                <c:pt idx="501">
                  <c:v>83.5</c:v>
                </c:pt>
                <c:pt idx="502">
                  <c:v>83.666666666666671</c:v>
                </c:pt>
                <c:pt idx="503">
                  <c:v>83.833333333333329</c:v>
                </c:pt>
                <c:pt idx="504">
                  <c:v>84</c:v>
                </c:pt>
                <c:pt idx="505">
                  <c:v>84.166666666666671</c:v>
                </c:pt>
                <c:pt idx="506">
                  <c:v>84.333333333333329</c:v>
                </c:pt>
                <c:pt idx="507">
                  <c:v>84.5</c:v>
                </c:pt>
                <c:pt idx="508">
                  <c:v>84.666666666666671</c:v>
                </c:pt>
                <c:pt idx="509">
                  <c:v>84.833333333333329</c:v>
                </c:pt>
                <c:pt idx="510">
                  <c:v>85</c:v>
                </c:pt>
                <c:pt idx="511">
                  <c:v>85.166666666666671</c:v>
                </c:pt>
                <c:pt idx="512">
                  <c:v>85.333333333333329</c:v>
                </c:pt>
                <c:pt idx="513">
                  <c:v>85.5</c:v>
                </c:pt>
                <c:pt idx="514">
                  <c:v>85.666666666666671</c:v>
                </c:pt>
                <c:pt idx="515">
                  <c:v>85.833333333333329</c:v>
                </c:pt>
                <c:pt idx="516">
                  <c:v>86</c:v>
                </c:pt>
                <c:pt idx="517">
                  <c:v>86.166666666666671</c:v>
                </c:pt>
                <c:pt idx="518">
                  <c:v>86.333333333333329</c:v>
                </c:pt>
                <c:pt idx="519">
                  <c:v>86.5</c:v>
                </c:pt>
                <c:pt idx="520">
                  <c:v>86.666666666666671</c:v>
                </c:pt>
                <c:pt idx="521">
                  <c:v>86.833333333333329</c:v>
                </c:pt>
                <c:pt idx="522">
                  <c:v>87</c:v>
                </c:pt>
                <c:pt idx="523">
                  <c:v>87.166666666666671</c:v>
                </c:pt>
                <c:pt idx="524">
                  <c:v>87.333333333333329</c:v>
                </c:pt>
                <c:pt idx="525">
                  <c:v>87.5</c:v>
                </c:pt>
                <c:pt idx="526">
                  <c:v>87.666666666666671</c:v>
                </c:pt>
                <c:pt idx="527">
                  <c:v>87.833333333333329</c:v>
                </c:pt>
                <c:pt idx="528">
                  <c:v>88</c:v>
                </c:pt>
                <c:pt idx="529">
                  <c:v>88.166666666666671</c:v>
                </c:pt>
                <c:pt idx="530">
                  <c:v>88.333333333333329</c:v>
                </c:pt>
                <c:pt idx="531">
                  <c:v>88.5</c:v>
                </c:pt>
                <c:pt idx="532">
                  <c:v>88.666666666666671</c:v>
                </c:pt>
                <c:pt idx="533">
                  <c:v>88.833333333333329</c:v>
                </c:pt>
                <c:pt idx="534">
                  <c:v>89</c:v>
                </c:pt>
                <c:pt idx="535">
                  <c:v>89.166666666666671</c:v>
                </c:pt>
                <c:pt idx="536">
                  <c:v>89.333333333333329</c:v>
                </c:pt>
                <c:pt idx="537">
                  <c:v>89.5</c:v>
                </c:pt>
                <c:pt idx="538">
                  <c:v>89.666666666666671</c:v>
                </c:pt>
                <c:pt idx="539">
                  <c:v>89.833333333333329</c:v>
                </c:pt>
                <c:pt idx="540">
                  <c:v>90</c:v>
                </c:pt>
                <c:pt idx="541">
                  <c:v>90.166666666666671</c:v>
                </c:pt>
                <c:pt idx="542">
                  <c:v>90.333333333333329</c:v>
                </c:pt>
                <c:pt idx="543">
                  <c:v>90.5</c:v>
                </c:pt>
                <c:pt idx="544">
                  <c:v>90.666666666666671</c:v>
                </c:pt>
                <c:pt idx="545">
                  <c:v>90.833333333333329</c:v>
                </c:pt>
                <c:pt idx="546">
                  <c:v>91</c:v>
                </c:pt>
                <c:pt idx="547">
                  <c:v>91.166666666666671</c:v>
                </c:pt>
                <c:pt idx="548">
                  <c:v>91.333333333333329</c:v>
                </c:pt>
                <c:pt idx="549">
                  <c:v>91.5</c:v>
                </c:pt>
                <c:pt idx="550">
                  <c:v>91.666666666666671</c:v>
                </c:pt>
                <c:pt idx="551">
                  <c:v>91.833333333333329</c:v>
                </c:pt>
                <c:pt idx="552">
                  <c:v>92</c:v>
                </c:pt>
                <c:pt idx="553">
                  <c:v>92.166666666666671</c:v>
                </c:pt>
                <c:pt idx="554">
                  <c:v>92.333333333333329</c:v>
                </c:pt>
                <c:pt idx="555">
                  <c:v>92.5</c:v>
                </c:pt>
                <c:pt idx="556">
                  <c:v>92.666666666666671</c:v>
                </c:pt>
                <c:pt idx="557">
                  <c:v>92.833333333333329</c:v>
                </c:pt>
                <c:pt idx="558">
                  <c:v>93</c:v>
                </c:pt>
                <c:pt idx="559">
                  <c:v>93.166666666666671</c:v>
                </c:pt>
                <c:pt idx="560">
                  <c:v>93.333333333333329</c:v>
                </c:pt>
                <c:pt idx="561">
                  <c:v>93.5</c:v>
                </c:pt>
                <c:pt idx="562">
                  <c:v>93.666666666666671</c:v>
                </c:pt>
                <c:pt idx="563">
                  <c:v>93.833333333333329</c:v>
                </c:pt>
                <c:pt idx="564">
                  <c:v>94</c:v>
                </c:pt>
                <c:pt idx="565">
                  <c:v>94.166666666666671</c:v>
                </c:pt>
                <c:pt idx="566">
                  <c:v>94.333333333333329</c:v>
                </c:pt>
                <c:pt idx="567">
                  <c:v>94.5</c:v>
                </c:pt>
                <c:pt idx="568">
                  <c:v>94.666666666666671</c:v>
                </c:pt>
                <c:pt idx="569">
                  <c:v>94.833333333333329</c:v>
                </c:pt>
                <c:pt idx="570">
                  <c:v>95</c:v>
                </c:pt>
                <c:pt idx="571">
                  <c:v>95.166666666666671</c:v>
                </c:pt>
                <c:pt idx="572">
                  <c:v>95.333333333333329</c:v>
                </c:pt>
                <c:pt idx="573">
                  <c:v>95.5</c:v>
                </c:pt>
                <c:pt idx="574">
                  <c:v>95.666666666666671</c:v>
                </c:pt>
                <c:pt idx="575">
                  <c:v>95.833333333333329</c:v>
                </c:pt>
                <c:pt idx="576">
                  <c:v>96</c:v>
                </c:pt>
                <c:pt idx="577">
                  <c:v>96.166666666666671</c:v>
                </c:pt>
                <c:pt idx="578">
                  <c:v>96.333333333333329</c:v>
                </c:pt>
                <c:pt idx="579">
                  <c:v>96.5</c:v>
                </c:pt>
                <c:pt idx="580">
                  <c:v>96.666666666666671</c:v>
                </c:pt>
                <c:pt idx="581">
                  <c:v>96.833333333333329</c:v>
                </c:pt>
                <c:pt idx="582">
                  <c:v>97</c:v>
                </c:pt>
                <c:pt idx="583">
                  <c:v>97.166666666666671</c:v>
                </c:pt>
                <c:pt idx="584">
                  <c:v>97.333333333333329</c:v>
                </c:pt>
                <c:pt idx="585">
                  <c:v>97.5</c:v>
                </c:pt>
                <c:pt idx="586">
                  <c:v>97.666666666666671</c:v>
                </c:pt>
                <c:pt idx="587">
                  <c:v>97.833333333333329</c:v>
                </c:pt>
                <c:pt idx="588">
                  <c:v>98</c:v>
                </c:pt>
                <c:pt idx="589">
                  <c:v>98.166666666666671</c:v>
                </c:pt>
                <c:pt idx="590">
                  <c:v>98.333333333333329</c:v>
                </c:pt>
                <c:pt idx="591">
                  <c:v>98.5</c:v>
                </c:pt>
                <c:pt idx="592">
                  <c:v>98.666666666666671</c:v>
                </c:pt>
                <c:pt idx="593">
                  <c:v>98.833333333333329</c:v>
                </c:pt>
                <c:pt idx="594">
                  <c:v>99</c:v>
                </c:pt>
                <c:pt idx="595">
                  <c:v>99.166666666666671</c:v>
                </c:pt>
                <c:pt idx="596">
                  <c:v>99.333333333333329</c:v>
                </c:pt>
                <c:pt idx="597">
                  <c:v>99.5</c:v>
                </c:pt>
                <c:pt idx="598">
                  <c:v>99.666666666666671</c:v>
                </c:pt>
                <c:pt idx="599">
                  <c:v>99.833333333333329</c:v>
                </c:pt>
                <c:pt idx="600">
                  <c:v>100</c:v>
                </c:pt>
                <c:pt idx="601">
                  <c:v>100.16666666666667</c:v>
                </c:pt>
                <c:pt idx="602">
                  <c:v>100.33333333333333</c:v>
                </c:pt>
                <c:pt idx="603">
                  <c:v>100.5</c:v>
                </c:pt>
                <c:pt idx="604">
                  <c:v>100.66666666666667</c:v>
                </c:pt>
                <c:pt idx="605">
                  <c:v>100.83333333333333</c:v>
                </c:pt>
                <c:pt idx="606">
                  <c:v>101</c:v>
                </c:pt>
                <c:pt idx="607">
                  <c:v>101.16666666666667</c:v>
                </c:pt>
                <c:pt idx="608">
                  <c:v>101.33333333333333</c:v>
                </c:pt>
                <c:pt idx="609">
                  <c:v>101.5</c:v>
                </c:pt>
                <c:pt idx="610">
                  <c:v>101.66666666666667</c:v>
                </c:pt>
                <c:pt idx="611">
                  <c:v>101.83333333333333</c:v>
                </c:pt>
                <c:pt idx="612">
                  <c:v>102</c:v>
                </c:pt>
                <c:pt idx="613">
                  <c:v>102.16666666666667</c:v>
                </c:pt>
                <c:pt idx="614">
                  <c:v>102.33333333333333</c:v>
                </c:pt>
                <c:pt idx="615">
                  <c:v>102.5</c:v>
                </c:pt>
                <c:pt idx="616">
                  <c:v>102.66666666666667</c:v>
                </c:pt>
                <c:pt idx="617">
                  <c:v>102.83333333333333</c:v>
                </c:pt>
                <c:pt idx="618">
                  <c:v>103</c:v>
                </c:pt>
                <c:pt idx="619">
                  <c:v>103.16666666666667</c:v>
                </c:pt>
                <c:pt idx="620">
                  <c:v>103.33333333333333</c:v>
                </c:pt>
                <c:pt idx="621">
                  <c:v>103.5</c:v>
                </c:pt>
                <c:pt idx="622">
                  <c:v>103.66666666666667</c:v>
                </c:pt>
                <c:pt idx="623">
                  <c:v>103.83333333333333</c:v>
                </c:pt>
                <c:pt idx="624">
                  <c:v>104</c:v>
                </c:pt>
                <c:pt idx="625">
                  <c:v>104.16666666666667</c:v>
                </c:pt>
                <c:pt idx="626">
                  <c:v>104.33333333333333</c:v>
                </c:pt>
                <c:pt idx="627">
                  <c:v>104.5</c:v>
                </c:pt>
                <c:pt idx="628">
                  <c:v>104.66666666666667</c:v>
                </c:pt>
                <c:pt idx="629">
                  <c:v>104.83333333333333</c:v>
                </c:pt>
                <c:pt idx="630">
                  <c:v>105</c:v>
                </c:pt>
                <c:pt idx="631">
                  <c:v>105.16666666666667</c:v>
                </c:pt>
                <c:pt idx="632">
                  <c:v>105.33333333333333</c:v>
                </c:pt>
                <c:pt idx="633">
                  <c:v>105.5</c:v>
                </c:pt>
                <c:pt idx="634">
                  <c:v>105.66666666666667</c:v>
                </c:pt>
                <c:pt idx="635">
                  <c:v>105.83333333333333</c:v>
                </c:pt>
                <c:pt idx="636">
                  <c:v>106</c:v>
                </c:pt>
                <c:pt idx="637">
                  <c:v>106.16666666666667</c:v>
                </c:pt>
                <c:pt idx="638">
                  <c:v>106.33333333333333</c:v>
                </c:pt>
                <c:pt idx="639">
                  <c:v>106.5</c:v>
                </c:pt>
                <c:pt idx="640">
                  <c:v>106.66666666666667</c:v>
                </c:pt>
                <c:pt idx="641">
                  <c:v>106.83333333333333</c:v>
                </c:pt>
                <c:pt idx="642">
                  <c:v>107</c:v>
                </c:pt>
                <c:pt idx="643">
                  <c:v>107.16666666666667</c:v>
                </c:pt>
                <c:pt idx="644">
                  <c:v>107.33333333333333</c:v>
                </c:pt>
                <c:pt idx="645">
                  <c:v>107.5</c:v>
                </c:pt>
                <c:pt idx="646">
                  <c:v>107.66666666666667</c:v>
                </c:pt>
                <c:pt idx="647">
                  <c:v>107.83333333333333</c:v>
                </c:pt>
                <c:pt idx="648">
                  <c:v>108</c:v>
                </c:pt>
                <c:pt idx="649">
                  <c:v>108.16666666666667</c:v>
                </c:pt>
                <c:pt idx="650">
                  <c:v>108.33333333333333</c:v>
                </c:pt>
                <c:pt idx="651">
                  <c:v>108.5</c:v>
                </c:pt>
                <c:pt idx="652">
                  <c:v>108.66666666666667</c:v>
                </c:pt>
                <c:pt idx="653">
                  <c:v>108.83333333333333</c:v>
                </c:pt>
                <c:pt idx="654">
                  <c:v>109</c:v>
                </c:pt>
                <c:pt idx="655">
                  <c:v>109.16666666666667</c:v>
                </c:pt>
                <c:pt idx="656">
                  <c:v>109.33333333333333</c:v>
                </c:pt>
                <c:pt idx="657">
                  <c:v>109.5</c:v>
                </c:pt>
                <c:pt idx="658">
                  <c:v>109.66666666666667</c:v>
                </c:pt>
                <c:pt idx="659">
                  <c:v>109.83333333333333</c:v>
                </c:pt>
                <c:pt idx="660">
                  <c:v>110</c:v>
                </c:pt>
                <c:pt idx="661">
                  <c:v>110.16666666666667</c:v>
                </c:pt>
                <c:pt idx="662">
                  <c:v>110.33333333333333</c:v>
                </c:pt>
                <c:pt idx="663">
                  <c:v>110.5</c:v>
                </c:pt>
                <c:pt idx="664">
                  <c:v>110.66666666666667</c:v>
                </c:pt>
                <c:pt idx="665">
                  <c:v>110.83333333333333</c:v>
                </c:pt>
                <c:pt idx="666">
                  <c:v>111</c:v>
                </c:pt>
                <c:pt idx="667">
                  <c:v>111.16666666666667</c:v>
                </c:pt>
                <c:pt idx="668">
                  <c:v>111.33333333333333</c:v>
                </c:pt>
                <c:pt idx="669">
                  <c:v>111.5</c:v>
                </c:pt>
                <c:pt idx="670">
                  <c:v>111.66666666666667</c:v>
                </c:pt>
                <c:pt idx="671">
                  <c:v>111.83333333333333</c:v>
                </c:pt>
                <c:pt idx="672">
                  <c:v>112</c:v>
                </c:pt>
                <c:pt idx="673">
                  <c:v>112.16666666666667</c:v>
                </c:pt>
                <c:pt idx="674">
                  <c:v>112.33333333333333</c:v>
                </c:pt>
                <c:pt idx="675">
                  <c:v>112.5</c:v>
                </c:pt>
                <c:pt idx="676">
                  <c:v>112.66666666666667</c:v>
                </c:pt>
                <c:pt idx="677">
                  <c:v>112.83333333333333</c:v>
                </c:pt>
                <c:pt idx="678">
                  <c:v>113</c:v>
                </c:pt>
                <c:pt idx="679">
                  <c:v>113.16666666666667</c:v>
                </c:pt>
                <c:pt idx="680">
                  <c:v>113.33333333333333</c:v>
                </c:pt>
                <c:pt idx="681">
                  <c:v>113.5</c:v>
                </c:pt>
                <c:pt idx="682">
                  <c:v>113.66666666666667</c:v>
                </c:pt>
                <c:pt idx="683">
                  <c:v>113.83333333333333</c:v>
                </c:pt>
                <c:pt idx="684">
                  <c:v>114</c:v>
                </c:pt>
                <c:pt idx="685">
                  <c:v>114.16666666666667</c:v>
                </c:pt>
                <c:pt idx="686">
                  <c:v>114.33333333333333</c:v>
                </c:pt>
                <c:pt idx="687">
                  <c:v>114.5</c:v>
                </c:pt>
                <c:pt idx="688">
                  <c:v>114.66666666666667</c:v>
                </c:pt>
                <c:pt idx="689">
                  <c:v>114.83333333333333</c:v>
                </c:pt>
                <c:pt idx="690">
                  <c:v>115</c:v>
                </c:pt>
                <c:pt idx="691">
                  <c:v>115.16666666666667</c:v>
                </c:pt>
                <c:pt idx="692">
                  <c:v>115.33333333333333</c:v>
                </c:pt>
                <c:pt idx="693">
                  <c:v>115.5</c:v>
                </c:pt>
                <c:pt idx="694">
                  <c:v>115.66666666666667</c:v>
                </c:pt>
                <c:pt idx="695">
                  <c:v>115.83333333333333</c:v>
                </c:pt>
                <c:pt idx="696">
                  <c:v>116</c:v>
                </c:pt>
                <c:pt idx="697">
                  <c:v>116.16666666666667</c:v>
                </c:pt>
                <c:pt idx="698">
                  <c:v>116.33333333333333</c:v>
                </c:pt>
                <c:pt idx="699">
                  <c:v>116.5</c:v>
                </c:pt>
                <c:pt idx="700">
                  <c:v>116.66666666666667</c:v>
                </c:pt>
                <c:pt idx="701">
                  <c:v>116.83333333333333</c:v>
                </c:pt>
                <c:pt idx="702">
                  <c:v>117</c:v>
                </c:pt>
                <c:pt idx="703">
                  <c:v>117.16666666666667</c:v>
                </c:pt>
                <c:pt idx="704">
                  <c:v>117.33333333333333</c:v>
                </c:pt>
                <c:pt idx="705">
                  <c:v>117.5</c:v>
                </c:pt>
                <c:pt idx="706">
                  <c:v>117.66666666666667</c:v>
                </c:pt>
                <c:pt idx="707">
                  <c:v>117.83333333333333</c:v>
                </c:pt>
                <c:pt idx="708">
                  <c:v>118</c:v>
                </c:pt>
                <c:pt idx="709">
                  <c:v>118.16666666666667</c:v>
                </c:pt>
                <c:pt idx="710">
                  <c:v>118.33333333333333</c:v>
                </c:pt>
                <c:pt idx="711">
                  <c:v>118.5</c:v>
                </c:pt>
                <c:pt idx="712">
                  <c:v>118.66666666666667</c:v>
                </c:pt>
                <c:pt idx="713">
                  <c:v>118.83333333333333</c:v>
                </c:pt>
                <c:pt idx="714">
                  <c:v>119</c:v>
                </c:pt>
                <c:pt idx="715">
                  <c:v>119.16666666666667</c:v>
                </c:pt>
                <c:pt idx="716">
                  <c:v>119.33333333333333</c:v>
                </c:pt>
                <c:pt idx="717">
                  <c:v>119.5</c:v>
                </c:pt>
                <c:pt idx="718">
                  <c:v>119.66666666666667</c:v>
                </c:pt>
                <c:pt idx="719">
                  <c:v>119.83333333333333</c:v>
                </c:pt>
                <c:pt idx="720">
                  <c:v>120</c:v>
                </c:pt>
              </c:numCache>
            </c:numRef>
          </c:xVal>
          <c:yVal>
            <c:numRef>
              <c:f>Raum1_Kipplüftung!$E$59:$E$779</c:f>
              <c:numCache>
                <c:formatCode>0.0%</c:formatCode>
                <c:ptCount val="721"/>
                <c:pt idx="0" formatCode="0%">
                  <c:v>0</c:v>
                </c:pt>
                <c:pt idx="1">
                  <c:v>1.1111111111111111E-3</c:v>
                </c:pt>
                <c:pt idx="2">
                  <c:v>2.2106464998814558E-3</c:v>
                </c:pt>
                <c:pt idx="3">
                  <c:v>3.2987267639239736E-3</c:v>
                </c:pt>
                <c:pt idx="4">
                  <c:v>4.3754712444475695E-3</c:v>
                </c:pt>
                <c:pt idx="5">
                  <c:v>5.4409980393465215E-3</c:v>
                </c:pt>
                <c:pt idx="6">
                  <c:v>6.4954240161535157E-3</c:v>
                </c:pt>
                <c:pt idx="7">
                  <c:v>7.5388648248577422E-3</c:v>
                </c:pt>
                <c:pt idx="8">
                  <c:v>8.5714349105894417E-3</c:v>
                </c:pt>
                <c:pt idx="9">
                  <c:v>9.5932475261723115E-3</c:v>
                </c:pt>
                <c:pt idx="10">
                  <c:v>1.060441474454513E-2</c:v>
                </c:pt>
                <c:pt idx="11">
                  <c:v>1.1605047471053976E-2</c:v>
                </c:pt>
                <c:pt idx="12">
                  <c:v>1.2595255455616386E-2</c:v>
                </c:pt>
                <c:pt idx="13">
                  <c:v>1.3575147304758783E-2</c:v>
                </c:pt>
                <c:pt idx="14">
                  <c:v>1.4544830493528492E-2</c:v>
                </c:pt>
                <c:pt idx="15">
                  <c:v>1.5504411377281665E-2</c:v>
                </c:pt>
                <c:pt idx="16">
                  <c:v>1.6453995203348386E-2</c:v>
                </c:pt>
                <c:pt idx="17">
                  <c:v>1.739368612257626E-2</c:v>
                </c:pt>
                <c:pt idx="18">
                  <c:v>1.8323587200753725E-2</c:v>
                </c:pt>
                <c:pt idx="19">
                  <c:v>1.9243800429914363E-2</c:v>
                </c:pt>
                <c:pt idx="20">
                  <c:v>2.0154426739523446E-2</c:v>
                </c:pt>
                <c:pt idx="21">
                  <c:v>2.1055566007547918E-2</c:v>
                </c:pt>
                <c:pt idx="22">
                  <c:v>2.1947317071411079E-2</c:v>
                </c:pt>
                <c:pt idx="23">
                  <c:v>2.2829777738833115E-2</c:v>
                </c:pt>
                <c:pt idx="24">
                  <c:v>2.3703044798558698E-2</c:v>
                </c:pt>
                <c:pt idx="25">
                  <c:v>2.4567214030972832E-2</c:v>
                </c:pt>
                <c:pt idx="26">
                  <c:v>2.5422380218606093E-2</c:v>
                </c:pt>
                <c:pt idx="27">
                  <c:v>2.6268637156530425E-2</c:v>
                </c:pt>
                <c:pt idx="28">
                  <c:v>2.7106077662646635E-2</c:v>
                </c:pt>
                <c:pt idx="29">
                  <c:v>2.7934793587864701E-2</c:v>
                </c:pt>
                <c:pt idx="30">
                  <c:v>2.8754875826178042E-2</c:v>
                </c:pt>
                <c:pt idx="31">
                  <c:v>2.9566414324632806E-2</c:v>
                </c:pt>
                <c:pt idx="32">
                  <c:v>3.0369498093193309E-2</c:v>
                </c:pt>
                <c:pt idx="33">
                  <c:v>3.1164215214504704E-2</c:v>
                </c:pt>
                <c:pt idx="34">
                  <c:v>3.1950652853553918E-2</c:v>
                </c:pt>
                <c:pt idx="35">
                  <c:v>3.2728897267229967E-2</c:v>
                </c:pt>
                <c:pt idx="36">
                  <c:v>3.3499033813784648E-2</c:v>
                </c:pt>
                <c:pt idx="37">
                  <c:v>3.4261146962194677E-2</c:v>
                </c:pt>
                <c:pt idx="38">
                  <c:v>3.5015320301426289E-2</c:v>
                </c:pt>
                <c:pt idx="39">
                  <c:v>3.5761636549603321E-2</c:v>
                </c:pt>
                <c:pt idx="40">
                  <c:v>3.6500177563079779E-2</c:v>
                </c:pt>
                <c:pt idx="41">
                  <c:v>3.7231024345417897E-2</c:v>
                </c:pt>
                <c:pt idx="42">
                  <c:v>3.7954257056272624E-2</c:v>
                </c:pt>
                <c:pt idx="43">
                  <c:v>3.8669955020183597E-2</c:v>
                </c:pt>
                <c:pt idx="44">
                  <c:v>3.9378196735275491E-2</c:v>
                </c:pt>
                <c:pt idx="45">
                  <c:v>4.0079059881867739E-2</c:v>
                </c:pt>
                <c:pt idx="46">
                  <c:v>4.0772621330994546E-2</c:v>
                </c:pt>
                <c:pt idx="47">
                  <c:v>4.1458957152836137E-2</c:v>
                </c:pt>
                <c:pt idx="48">
                  <c:v>4.2138142625062179E-2</c:v>
                </c:pt>
                <c:pt idx="49">
                  <c:v>4.2810252241088288E-2</c:v>
                </c:pt>
                <c:pt idx="50">
                  <c:v>4.3475359718246488E-2</c:v>
                </c:pt>
                <c:pt idx="51">
                  <c:v>4.4133538005870575E-2</c:v>
                </c:pt>
                <c:pt idx="52">
                  <c:v>4.478485929329723E-2</c:v>
                </c:pt>
                <c:pt idx="53">
                  <c:v>4.5429395017783793E-2</c:v>
                </c:pt>
                <c:pt idx="54">
                  <c:v>4.6067215872343525E-2</c:v>
                </c:pt>
                <c:pt idx="55">
                  <c:v>4.6698391813499281E-2</c:v>
                </c:pt>
                <c:pt idx="56">
                  <c:v>4.7322992068956342E-2</c:v>
                </c:pt>
                <c:pt idx="57">
                  <c:v>4.7941085145195378E-2</c:v>
                </c:pt>
                <c:pt idx="58">
                  <c:v>4.8552738834986245E-2</c:v>
                </c:pt>
                <c:pt idx="59">
                  <c:v>4.9158020224823566E-2</c:v>
                </c:pt>
                <c:pt idx="60">
                  <c:v>4.975699570228477E-2</c:v>
                </c:pt>
                <c:pt idx="61">
                  <c:v>5.0349730963311558E-2</c:v>
                </c:pt>
                <c:pt idx="62">
                  <c:v>5.0936291019415443E-2</c:v>
                </c:pt>
                <c:pt idx="63">
                  <c:v>5.1516740204808252E-2</c:v>
                </c:pt>
                <c:pt idx="64">
                  <c:v>5.2091142183458332E-2</c:v>
                </c:pt>
                <c:pt idx="65">
                  <c:v>5.2659559956073257E-2</c:v>
                </c:pt>
                <c:pt idx="66">
                  <c:v>5.3222055867009767E-2</c:v>
                </c:pt>
                <c:pt idx="67">
                  <c:v>5.3778691611111741E-2</c:v>
                </c:pt>
                <c:pt idx="68">
                  <c:v>5.4329528240476911E-2</c:v>
                </c:pt>
                <c:pt idx="69">
                  <c:v>5.4874626171153094E-2</c:v>
                </c:pt>
                <c:pt idx="70">
                  <c:v>5.5414045189764644E-2</c:v>
                </c:pt>
                <c:pt idx="71">
                  <c:v>5.5947844460069895E-2</c:v>
                </c:pt>
                <c:pt idx="72">
                  <c:v>5.6476082529450265E-2</c:v>
                </c:pt>
                <c:pt idx="73">
                  <c:v>5.6998817335331763E-2</c:v>
                </c:pt>
                <c:pt idx="74">
                  <c:v>5.7516106211539596E-2</c:v>
                </c:pt>
                <c:pt idx="75">
                  <c:v>5.8028005894586572E-2</c:v>
                </c:pt>
                <c:pt idx="76">
                  <c:v>5.8534572529896002E-2</c:v>
                </c:pt>
                <c:pt idx="77">
                  <c:v>5.9035861677959739E-2</c:v>
                </c:pt>
                <c:pt idx="78">
                  <c:v>5.9531928320432088E-2</c:v>
                </c:pt>
                <c:pt idx="79">
                  <c:v>6.0022826866160242E-2</c:v>
                </c:pt>
                <c:pt idx="80">
                  <c:v>6.0508611157151844E-2</c:v>
                </c:pt>
                <c:pt idx="81">
                  <c:v>6.0989334474480426E-2</c:v>
                </c:pt>
                <c:pt idx="82">
                  <c:v>6.1465049544129291E-2</c:v>
                </c:pt>
                <c:pt idx="83">
                  <c:v>6.1935808542774536E-2</c:v>
                </c:pt>
                <c:pt idx="84">
                  <c:v>6.2401663103507823E-2</c:v>
                </c:pt>
                <c:pt idx="85">
                  <c:v>6.2862664321499506E-2</c:v>
                </c:pt>
                <c:pt idx="86">
                  <c:v>6.3318862759602773E-2</c:v>
                </c:pt>
                <c:pt idx="87">
                  <c:v>6.3770308453899444E-2</c:v>
                </c:pt>
                <c:pt idx="88">
                  <c:v>6.4217050919187918E-2</c:v>
                </c:pt>
                <c:pt idx="89">
                  <c:v>6.4659139154413986E-2</c:v>
                </c:pt>
                <c:pt idx="90">
                  <c:v>6.5096621648045069E-2</c:v>
                </c:pt>
                <c:pt idx="91">
                  <c:v>6.5529546383388454E-2</c:v>
                </c:pt>
                <c:pt idx="92">
                  <c:v>6.5957960843854122E-2</c:v>
                </c:pt>
                <c:pt idx="93">
                  <c:v>6.6381912018162792E-2</c:v>
                </c:pt>
                <c:pt idx="94">
                  <c:v>6.6801446405499607E-2</c:v>
                </c:pt>
                <c:pt idx="95">
                  <c:v>6.7216610020614229E-2</c:v>
                </c:pt>
                <c:pt idx="96">
                  <c:v>6.7627448398867751E-2</c:v>
                </c:pt>
                <c:pt idx="97">
                  <c:v>6.8034006601227034E-2</c:v>
                </c:pt>
                <c:pt idx="98">
                  <c:v>6.8436329219207032E-2</c:v>
                </c:pt>
                <c:pt idx="99">
                  <c:v>6.8834460379761597E-2</c:v>
                </c:pt>
                <c:pt idx="100">
                  <c:v>6.9228443750123353E-2</c:v>
                </c:pt>
                <c:pt idx="101">
                  <c:v>6.9618322542593147E-2</c:v>
                </c:pt>
                <c:pt idx="102">
                  <c:v>7.0004139519279571E-2</c:v>
                </c:pt>
                <c:pt idx="103">
                  <c:v>7.0385936996789161E-2</c:v>
                </c:pt>
                <c:pt idx="104">
                  <c:v>7.0763756850867707E-2</c:v>
                </c:pt>
                <c:pt idx="105">
                  <c:v>7.1137640520993167E-2</c:v>
                </c:pt>
                <c:pt idx="106">
                  <c:v>7.1507629014920832E-2</c:v>
                </c:pt>
                <c:pt idx="107">
                  <c:v>7.1873762913181011E-2</c:v>
                </c:pt>
                <c:pt idx="108">
                  <c:v>7.2236082373529964E-2</c:v>
                </c:pt>
                <c:pt idx="109">
                  <c:v>7.2594627135354431E-2</c:v>
                </c:pt>
                <c:pt idx="110">
                  <c:v>7.2949436524030242E-2</c:v>
                </c:pt>
                <c:pt idx="111">
                  <c:v>7.3300549455235564E-2</c:v>
                </c:pt>
                <c:pt idx="112">
                  <c:v>7.3648004439219192E-2</c:v>
                </c:pt>
                <c:pt idx="113">
                  <c:v>7.3991839585024352E-2</c:v>
                </c:pt>
                <c:pt idx="114">
                  <c:v>7.4332092604668568E-2</c:v>
                </c:pt>
                <c:pt idx="115">
                  <c:v>7.4668800817279876E-2</c:v>
                </c:pt>
                <c:pt idx="116">
                  <c:v>7.5002001153190043E-2</c:v>
                </c:pt>
                <c:pt idx="117">
                  <c:v>7.5331730157985097E-2</c:v>
                </c:pt>
                <c:pt idx="118">
                  <c:v>7.5658023996513668E-2</c:v>
                </c:pt>
                <c:pt idx="119">
                  <c:v>7.598091845685355E-2</c:v>
                </c:pt>
                <c:pt idx="120">
                  <c:v>7.6300448954237002E-2</c:v>
                </c:pt>
                <c:pt idx="121">
                  <c:v>7.6616650534935049E-2</c:v>
                </c:pt>
                <c:pt idx="122">
                  <c:v>7.6929557880101404E-2</c:v>
                </c:pt>
                <c:pt idx="123">
                  <c:v>7.7239205309576328E-2</c:v>
                </c:pt>
                <c:pt idx="124">
                  <c:v>7.7545626785650842E-2</c:v>
                </c:pt>
                <c:pt idx="125">
                  <c:v>7.7848855916791693E-2</c:v>
                </c:pt>
                <c:pt idx="126">
                  <c:v>7.8148925961327595E-2</c:v>
                </c:pt>
                <c:pt idx="127">
                  <c:v>7.8445869831096998E-2</c:v>
                </c:pt>
                <c:pt idx="128">
                  <c:v>7.8739720095057891E-2</c:v>
                </c:pt>
                <c:pt idx="129">
                  <c:v>7.9030508982859946E-2</c:v>
                </c:pt>
                <c:pt idx="130">
                  <c:v>7.931826838837952E-2</c:v>
                </c:pt>
                <c:pt idx="131">
                  <c:v>7.9603029873217782E-2</c:v>
                </c:pt>
                <c:pt idx="132">
                  <c:v>7.9884824670162391E-2</c:v>
                </c:pt>
                <c:pt idx="133">
                  <c:v>8.0163683686613155E-2</c:v>
                </c:pt>
                <c:pt idx="134">
                  <c:v>8.0439637507971923E-2</c:v>
                </c:pt>
                <c:pt idx="135">
                  <c:v>8.0712716400997267E-2</c:v>
                </c:pt>
                <c:pt idx="136">
                  <c:v>8.0982950317124103E-2</c:v>
                </c:pt>
                <c:pt idx="137">
                  <c:v>8.1250368895748812E-2</c:v>
                </c:pt>
                <c:pt idx="138">
                  <c:v>8.1515001467480086E-2</c:v>
                </c:pt>
                <c:pt idx="139">
                  <c:v>8.1776877057355951E-2</c:v>
                </c:pt>
                <c:pt idx="140">
                  <c:v>8.2036024388027207E-2</c:v>
                </c:pt>
                <c:pt idx="141">
                  <c:v>8.2292471882907781E-2</c:v>
                </c:pt>
                <c:pt idx="142">
                  <c:v>8.2546247669292208E-2</c:v>
                </c:pt>
                <c:pt idx="143">
                  <c:v>8.2797379581440636E-2</c:v>
                </c:pt>
                <c:pt idx="144">
                  <c:v>8.3045895163631714E-2</c:v>
                </c:pt>
                <c:pt idx="145">
                  <c:v>8.3291821673183677E-2</c:v>
                </c:pt>
                <c:pt idx="146">
                  <c:v>8.3535186083443916E-2</c:v>
                </c:pt>
                <c:pt idx="147">
                  <c:v>8.3776015086747438E-2</c:v>
                </c:pt>
                <c:pt idx="148">
                  <c:v>8.4014335097344503E-2</c:v>
                </c:pt>
                <c:pt idx="149">
                  <c:v>8.4250172254297734E-2</c:v>
                </c:pt>
                <c:pt idx="150">
                  <c:v>8.4483552424349087E-2</c:v>
                </c:pt>
                <c:pt idx="151">
                  <c:v>8.4714501204756931E-2</c:v>
                </c:pt>
                <c:pt idx="152">
                  <c:v>8.4943043926103523E-2</c:v>
                </c:pt>
                <c:pt idx="153">
                  <c:v>8.5169205655073341E-2</c:v>
                </c:pt>
                <c:pt idx="154">
                  <c:v>8.5393011197202356E-2</c:v>
                </c:pt>
                <c:pt idx="155">
                  <c:v>8.5614485099598764E-2</c:v>
                </c:pt>
                <c:pt idx="156">
                  <c:v>8.5833651653635296E-2</c:v>
                </c:pt>
                <c:pt idx="157">
                  <c:v>8.6050534897613509E-2</c:v>
                </c:pt>
                <c:pt idx="158">
                  <c:v>8.6265158619400331E-2</c:v>
                </c:pt>
                <c:pt idx="159">
                  <c:v>8.6477546359037122E-2</c:v>
                </c:pt>
                <c:pt idx="160">
                  <c:v>8.6687721411321556E-2</c:v>
                </c:pt>
                <c:pt idx="161">
                  <c:v>8.6895706828362604E-2</c:v>
                </c:pt>
                <c:pt idx="162">
                  <c:v>8.7101525422108916E-2</c:v>
                </c:pt>
                <c:pt idx="163">
                  <c:v>8.7305199766850833E-2</c:v>
                </c:pt>
                <c:pt idx="164">
                  <c:v>8.7506752201696347E-2</c:v>
                </c:pt>
                <c:pt idx="165">
                  <c:v>8.7706204833021273E-2</c:v>
                </c:pt>
                <c:pt idx="166">
                  <c:v>8.7903579536893886E-2</c:v>
                </c:pt>
                <c:pt idx="167">
                  <c:v>8.8098897961474285E-2</c:v>
                </c:pt>
                <c:pt idx="168">
                  <c:v>8.8292181529388808E-2</c:v>
                </c:pt>
                <c:pt idx="169">
                  <c:v>8.848345144007963E-2</c:v>
                </c:pt>
                <c:pt idx="170">
                  <c:v>8.8672728672129983E-2</c:v>
                </c:pt>
                <c:pt idx="171">
                  <c:v>8.8860033985565065E-2</c:v>
                </c:pt>
                <c:pt idx="172">
                  <c:v>8.9045387924128999E-2</c:v>
                </c:pt>
                <c:pt idx="173">
                  <c:v>8.9228810817538112E-2</c:v>
                </c:pt>
                <c:pt idx="174">
                  <c:v>8.941032278371068E-2</c:v>
                </c:pt>
                <c:pt idx="175">
                  <c:v>8.9589943730973495E-2</c:v>
                </c:pt>
                <c:pt idx="176">
                  <c:v>8.9767693360245426E-2</c:v>
                </c:pt>
                <c:pt idx="177">
                  <c:v>8.9943591167198189E-2</c:v>
                </c:pt>
                <c:pt idx="178">
                  <c:v>9.0117656444394692E-2</c:v>
                </c:pt>
                <c:pt idx="179">
                  <c:v>9.0289908283404996E-2</c:v>
                </c:pt>
                <c:pt idx="180">
                  <c:v>9.0460365576900334E-2</c:v>
                </c:pt>
                <c:pt idx="181">
                  <c:v>9.0629047020725259E-2</c:v>
                </c:pt>
                <c:pt idx="182">
                  <c:v>9.0795971115948199E-2</c:v>
                </c:pt>
                <c:pt idx="183">
                  <c:v>9.0961156170890678E-2</c:v>
                </c:pt>
                <c:pt idx="184">
                  <c:v>9.1124620303135395E-2</c:v>
                </c:pt>
                <c:pt idx="185">
                  <c:v>9.1286381441513326E-2</c:v>
                </c:pt>
                <c:pt idx="186">
                  <c:v>9.1446457328070205E-2</c:v>
                </c:pt>
                <c:pt idx="187">
                  <c:v>9.1604865520012471E-2</c:v>
                </c:pt>
                <c:pt idx="188">
                  <c:v>9.1761623391632949E-2</c:v>
                </c:pt>
                <c:pt idx="189">
                  <c:v>9.1916748136216489E-2</c:v>
                </c:pt>
                <c:pt idx="190">
                  <c:v>9.2070256767925698E-2</c:v>
                </c:pt>
                <c:pt idx="191">
                  <c:v>9.2222166123667085E-2</c:v>
                </c:pt>
                <c:pt idx="192">
                  <c:v>9.2372492864937747E-2</c:v>
                </c:pt>
                <c:pt idx="193">
                  <c:v>9.2521253479652801E-2</c:v>
                </c:pt>
                <c:pt idx="194">
                  <c:v>9.2668464283953783E-2</c:v>
                </c:pt>
                <c:pt idx="195">
                  <c:v>9.2814141423998242E-2</c:v>
                </c:pt>
                <c:pt idx="196">
                  <c:v>9.2958300877730604E-2</c:v>
                </c:pt>
                <c:pt idx="197">
                  <c:v>9.3100958456634672E-2</c:v>
                </c:pt>
                <c:pt idx="198">
                  <c:v>9.3242129807467863E-2</c:v>
                </c:pt>
                <c:pt idx="199">
                  <c:v>9.338183041397731E-2</c:v>
                </c:pt>
                <c:pt idx="200">
                  <c:v>9.3520075598598151E-2</c:v>
                </c:pt>
                <c:pt idx="201">
                  <c:v>9.3656880524134081E-2</c:v>
                </c:pt>
                <c:pt idx="202">
                  <c:v>9.3792260195420446E-2</c:v>
                </c:pt>
                <c:pt idx="203">
                  <c:v>9.3926229460969957E-2</c:v>
                </c:pt>
                <c:pt idx="204">
                  <c:v>9.4058803014601289E-2</c:v>
                </c:pt>
                <c:pt idx="205">
                  <c:v>9.418999539705071E-2</c:v>
                </c:pt>
                <c:pt idx="206">
                  <c:v>9.4319820997566917E-2</c:v>
                </c:pt>
                <c:pt idx="207">
                  <c:v>9.4448294055489254E-2</c:v>
                </c:pt>
                <c:pt idx="208">
                  <c:v>9.4575428661809499E-2</c:v>
                </c:pt>
                <c:pt idx="209">
                  <c:v>9.4701238760717343E-2</c:v>
                </c:pt>
                <c:pt idx="210">
                  <c:v>9.4825738151129824E-2</c:v>
                </c:pt>
                <c:pt idx="211">
                  <c:v>9.4948940488204792E-2</c:v>
                </c:pt>
                <c:pt idx="212">
                  <c:v>9.5070859284838619E-2</c:v>
                </c:pt>
                <c:pt idx="213">
                  <c:v>9.5191507913148288E-2</c:v>
                </c:pt>
                <c:pt idx="214">
                  <c:v>9.5310899605938068E-2</c:v>
                </c:pt>
                <c:pt idx="215">
                  <c:v>9.5429047458150867E-2</c:v>
                </c:pt>
                <c:pt idx="216">
                  <c:v>9.5545964428304528E-2</c:v>
                </c:pt>
                <c:pt idx="217">
                  <c:v>9.5661663339913119E-2</c:v>
                </c:pt>
                <c:pt idx="218">
                  <c:v>9.5776156882893385E-2</c:v>
                </c:pt>
                <c:pt idx="219">
                  <c:v>9.5889457614956639E-2</c:v>
                </c:pt>
                <c:pt idx="220">
                  <c:v>9.6001577962986057E-2</c:v>
                </c:pt>
                <c:pt idx="221">
                  <c:v>9.6112530224399695E-2</c:v>
                </c:pt>
                <c:pt idx="222">
                  <c:v>9.6222326568499245E-2</c:v>
                </c:pt>
                <c:pt idx="223">
                  <c:v>9.6330979037804798E-2</c:v>
                </c:pt>
                <c:pt idx="224">
                  <c:v>9.6438499549375667E-2</c:v>
                </c:pt>
                <c:pt idx="225">
                  <c:v>9.6544899896117434E-2</c:v>
                </c:pt>
                <c:pt idx="226">
                  <c:v>9.6650191748075445E-2</c:v>
                </c:pt>
                <c:pt idx="227">
                  <c:v>9.6754386653714747E-2</c:v>
                </c:pt>
                <c:pt idx="228">
                  <c:v>9.685749604118675E-2</c:v>
                </c:pt>
                <c:pt idx="229">
                  <c:v>9.6959531219582659E-2</c:v>
                </c:pt>
                <c:pt idx="230">
                  <c:v>9.7060503380173871E-2</c:v>
                </c:pt>
                <c:pt idx="231">
                  <c:v>9.7160423597639448E-2</c:v>
                </c:pt>
                <c:pt idx="232">
                  <c:v>9.7259302831280786E-2</c:v>
                </c:pt>
                <c:pt idx="233">
                  <c:v>9.7357151926223615E-2</c:v>
                </c:pt>
                <c:pt idx="234">
                  <c:v>9.7453981614607513E-2</c:v>
                </c:pt>
                <c:pt idx="235">
                  <c:v>9.7549802516763054E-2</c:v>
                </c:pt>
                <c:pt idx="236">
                  <c:v>9.7644625142376582E-2</c:v>
                </c:pt>
                <c:pt idx="237">
                  <c:v>9.7738459891642954E-2</c:v>
                </c:pt>
                <c:pt idx="238">
                  <c:v>9.7831317056406242E-2</c:v>
                </c:pt>
                <c:pt idx="239">
                  <c:v>9.792320682128855E-2</c:v>
                </c:pt>
                <c:pt idx="240">
                  <c:v>9.8014139264807038E-2</c:v>
                </c:pt>
                <c:pt idx="241">
                  <c:v>9.8104124360479383E-2</c:v>
                </c:pt>
                <c:pt idx="242">
                  <c:v>9.8193171977917645E-2</c:v>
                </c:pt>
                <c:pt idx="243">
                  <c:v>9.8281291883910799E-2</c:v>
                </c:pt>
                <c:pt idx="244">
                  <c:v>9.8368493743495933E-2</c:v>
                </c:pt>
                <c:pt idx="245">
                  <c:v>9.8454787121018322E-2</c:v>
                </c:pt>
                <c:pt idx="246">
                  <c:v>9.8540181481180475E-2</c:v>
                </c:pt>
                <c:pt idx="247">
                  <c:v>9.8624686190080191E-2</c:v>
                </c:pt>
                <c:pt idx="248">
                  <c:v>9.8708310516237865E-2</c:v>
                </c:pt>
                <c:pt idx="249">
                  <c:v>9.8791063631613052E-2</c:v>
                </c:pt>
                <c:pt idx="250">
                  <c:v>9.8872954612610475E-2</c:v>
                </c:pt>
                <c:pt idx="251">
                  <c:v>9.8953992441075472E-2</c:v>
                </c:pt>
                <c:pt idx="252">
                  <c:v>9.9034186005279204E-2</c:v>
                </c:pt>
                <c:pt idx="253">
                  <c:v>9.9113544100893472E-2</c:v>
                </c:pt>
                <c:pt idx="254">
                  <c:v>9.9192075431955448E-2</c:v>
                </c:pt>
                <c:pt idx="255">
                  <c:v>9.926978861182234E-2</c:v>
                </c:pt>
                <c:pt idx="256">
                  <c:v>9.934669216411611E-2</c:v>
                </c:pt>
                <c:pt idx="257">
                  <c:v>9.9422794523658348E-2</c:v>
                </c:pt>
                <c:pt idx="258">
                  <c:v>9.949810403739541E-2</c:v>
                </c:pt>
                <c:pt idx="259">
                  <c:v>9.9572628965313895E-2</c:v>
                </c:pt>
                <c:pt idx="260">
                  <c:v>9.9646377481346637E-2</c:v>
                </c:pt>
                <c:pt idx="261">
                  <c:v>9.9719357674269204E-2</c:v>
                </c:pt>
                <c:pt idx="262">
                  <c:v>9.9791577548587085E-2</c:v>
                </c:pt>
                <c:pt idx="263">
                  <c:v>9.9863045025413641E-2</c:v>
                </c:pt>
                <c:pt idx="264">
                  <c:v>9.9933767943338872E-2</c:v>
                </c:pt>
                <c:pt idx="265">
                  <c:v>0.10000375405928917</c:v>
                </c:pt>
                <c:pt idx="266">
                  <c:v>0.10007301104937812</c:v>
                </c:pt>
                <c:pt idx="267">
                  <c:v>0.10014154650974838</c:v>
                </c:pt>
                <c:pt idx="268">
                  <c:v>0.10020936795740487</c:v>
                </c:pt>
                <c:pt idx="269">
                  <c:v>0.10027648283103922</c:v>
                </c:pt>
                <c:pt idx="270">
                  <c:v>0.10034289849184566</c:v>
                </c:pt>
                <c:pt idx="271">
                  <c:v>0.10040862222432838</c:v>
                </c:pt>
                <c:pt idx="272">
                  <c:v>0.10047366123710053</c:v>
                </c:pt>
                <c:pt idx="273">
                  <c:v>0.10053802266367481</c:v>
                </c:pt>
                <c:pt idx="274">
                  <c:v>0.10060171356324597</c:v>
                </c:pt>
                <c:pt idx="275">
                  <c:v>0.10066474092146498</c:v>
                </c:pt>
                <c:pt idx="276">
                  <c:v>0.10072711165120522</c:v>
                </c:pt>
                <c:pt idx="277">
                  <c:v>0.10078883259332078</c:v>
                </c:pt>
                <c:pt idx="278">
                  <c:v>0.10084991051739664</c:v>
                </c:pt>
                <c:pt idx="279">
                  <c:v>0.10091035212249128</c:v>
                </c:pt>
                <c:pt idx="280">
                  <c:v>0.10097016403787135</c:v>
                </c:pt>
                <c:pt idx="281">
                  <c:v>0.10102935282373882</c:v>
                </c:pt>
                <c:pt idx="282">
                  <c:v>0.10108792497195049</c:v>
                </c:pt>
                <c:pt idx="283">
                  <c:v>0.10114588690673001</c:v>
                </c:pt>
                <c:pt idx="284">
                  <c:v>0.10120324498537253</c:v>
                </c:pt>
                <c:pt idx="285">
                  <c:v>0.10126000549894193</c:v>
                </c:pt>
                <c:pt idx="286">
                  <c:v>0.10131617467296082</c:v>
                </c:pt>
                <c:pt idx="287">
                  <c:v>0.10137175866809342</c:v>
                </c:pt>
                <c:pt idx="288">
                  <c:v>0.1014267635808212</c:v>
                </c:pt>
                <c:pt idx="289">
                  <c:v>0.10148119544411158</c:v>
                </c:pt>
                <c:pt idx="290">
                  <c:v>0.10153506022807961</c:v>
                </c:pt>
                <c:pt idx="291">
                  <c:v>0.10158836384064279</c:v>
                </c:pt>
                <c:pt idx="292">
                  <c:v>0.10164111212816906</c:v>
                </c:pt>
                <c:pt idx="293">
                  <c:v>0.10169331087611802</c:v>
                </c:pt>
                <c:pt idx="294">
                  <c:v>0.10174496580967546</c:v>
                </c:pt>
                <c:pt idx="295">
                  <c:v>0.10179608259438135</c:v>
                </c:pt>
                <c:pt idx="296">
                  <c:v>0.1018466668367512</c:v>
                </c:pt>
                <c:pt idx="297">
                  <c:v>0.101896724084891</c:v>
                </c:pt>
                <c:pt idx="298">
                  <c:v>0.10194625982910577</c:v>
                </c:pt>
                <c:pt idx="299">
                  <c:v>0.10199527950250165</c:v>
                </c:pt>
                <c:pt idx="300">
                  <c:v>0.10204378848158191</c:v>
                </c:pt>
                <c:pt idx="301">
                  <c:v>0.10209179208683659</c:v>
                </c:pt>
                <c:pt idx="302">
                  <c:v>0.10213929558332607</c:v>
                </c:pt>
                <c:pt idx="303">
                  <c:v>0.10218630418125853</c:v>
                </c:pt>
                <c:pt idx="304">
                  <c:v>0.10223282303656142</c:v>
                </c:pt>
                <c:pt idx="305">
                  <c:v>0.10227885725144698</c:v>
                </c:pt>
                <c:pt idx="306">
                  <c:v>0.10232441187497181</c:v>
                </c:pt>
                <c:pt idx="307">
                  <c:v>0.10236949190359071</c:v>
                </c:pt>
                <c:pt idx="308">
                  <c:v>0.10241410228170464</c:v>
                </c:pt>
                <c:pt idx="309">
                  <c:v>0.10245824790220306</c:v>
                </c:pt>
                <c:pt idx="310">
                  <c:v>0.10250193360700058</c:v>
                </c:pt>
                <c:pt idx="311">
                  <c:v>0.102545164187568</c:v>
                </c:pt>
                <c:pt idx="312">
                  <c:v>0.10258794438545787</c:v>
                </c:pt>
                <c:pt idx="313">
                  <c:v>0.10263027889282454</c:v>
                </c:pt>
                <c:pt idx="314">
                  <c:v>0.10267217235293877</c:v>
                </c:pt>
                <c:pt idx="315">
                  <c:v>0.10271362936069703</c:v>
                </c:pt>
                <c:pt idx="316">
                  <c:v>0.1027546544631255</c:v>
                </c:pt>
                <c:pt idx="317">
                  <c:v>0.10279525215987872</c:v>
                </c:pt>
                <c:pt idx="318">
                  <c:v>0.10283542690373318</c:v>
                </c:pt>
                <c:pt idx="319">
                  <c:v>0.10287518310107567</c:v>
                </c:pt>
                <c:pt idx="320">
                  <c:v>0.10291452511238658</c:v>
                </c:pt>
                <c:pt idx="321">
                  <c:v>0.10295345725271815</c:v>
                </c:pt>
                <c:pt idx="322">
                  <c:v>0.10299198379216777</c:v>
                </c:pt>
                <c:pt idx="323">
                  <c:v>0.10303010895634632</c:v>
                </c:pt>
                <c:pt idx="324">
                  <c:v>0.1030678369268416</c:v>
                </c:pt>
                <c:pt idx="325">
                  <c:v>0.10310517184167704</c:v>
                </c:pt>
                <c:pt idx="326">
                  <c:v>0.10314211779576551</c:v>
                </c:pt>
                <c:pt idx="327">
                  <c:v>0.10317867884135845</c:v>
                </c:pt>
                <c:pt idx="328">
                  <c:v>0.10321485898849035</c:v>
                </c:pt>
                <c:pt idx="329">
                  <c:v>0.10325066220541855</c:v>
                </c:pt>
                <c:pt idx="330">
                  <c:v>0.10328609241905848</c:v>
                </c:pt>
                <c:pt idx="331">
                  <c:v>0.1033211535154144</c:v>
                </c:pt>
                <c:pt idx="332">
                  <c:v>0.10335584934000558</c:v>
                </c:pt>
                <c:pt idx="333">
                  <c:v>0.10339018369828809</c:v>
                </c:pt>
                <c:pt idx="334">
                  <c:v>0.1034241603560722</c:v>
                </c:pt>
                <c:pt idx="335">
                  <c:v>0.10345778303993539</c:v>
                </c:pt>
                <c:pt idx="336">
                  <c:v>0.1034910554376311</c:v>
                </c:pt>
                <c:pt idx="337">
                  <c:v>0.10352398119849321</c:v>
                </c:pt>
                <c:pt idx="338">
                  <c:v>0.10355656393383628</c:v>
                </c:pt>
                <c:pt idx="339">
                  <c:v>0.10358880721735166</c:v>
                </c:pt>
                <c:pt idx="340">
                  <c:v>0.10362071458549944</c:v>
                </c:pt>
                <c:pt idx="341">
                  <c:v>0.10365228953789636</c:v>
                </c:pt>
                <c:pt idx="342">
                  <c:v>0.10368353553769959</c:v>
                </c:pt>
                <c:pt idx="343">
                  <c:v>0.10371445601198663</c:v>
                </c:pt>
                <c:pt idx="344">
                  <c:v>0.10374505435213119</c:v>
                </c:pt>
                <c:pt idx="345">
                  <c:v>0.10377533391417509</c:v>
                </c:pt>
                <c:pt idx="346">
                  <c:v>0.10380529801919647</c:v>
                </c:pt>
                <c:pt idx="347">
                  <c:v>0.10383494995367391</c:v>
                </c:pt>
                <c:pt idx="348">
                  <c:v>0.10386429296984702</c:v>
                </c:pt>
                <c:pt idx="349">
                  <c:v>0.10389333028607305</c:v>
                </c:pt>
                <c:pt idx="350">
                  <c:v>0.10392206508717994</c:v>
                </c:pt>
                <c:pt idx="351">
                  <c:v>0.10395050052481562</c:v>
                </c:pt>
                <c:pt idx="352">
                  <c:v>0.10397863971779367</c:v>
                </c:pt>
                <c:pt idx="353">
                  <c:v>0.10400648575243539</c:v>
                </c:pt>
                <c:pt idx="354">
                  <c:v>0.10403404168290832</c:v>
                </c:pt>
                <c:pt idx="355">
                  <c:v>0.10406131053156127</c:v>
                </c:pt>
                <c:pt idx="356">
                  <c:v>0.10408829528925571</c:v>
                </c:pt>
                <c:pt idx="357">
                  <c:v>0.1041149989156939</c:v>
                </c:pt>
                <c:pt idx="358">
                  <c:v>0.10414142433974345</c:v>
                </c:pt>
                <c:pt idx="359">
                  <c:v>0.10416757445975863</c:v>
                </c:pt>
                <c:pt idx="360">
                  <c:v>0.10419345214389819</c:v>
                </c:pt>
                <c:pt idx="361">
                  <c:v>0.10421906023043996</c:v>
                </c:pt>
                <c:pt idx="362">
                  <c:v>0.1042444015280922</c:v>
                </c:pt>
                <c:pt idx="363">
                  <c:v>0.10426947881630159</c:v>
                </c:pt>
                <c:pt idx="364">
                  <c:v>0.10429429484555816</c:v>
                </c:pt>
                <c:pt idx="365">
                  <c:v>0.10431885233769687</c:v>
                </c:pt>
                <c:pt idx="366">
                  <c:v>0.10434315398619624</c:v>
                </c:pt>
                <c:pt idx="367">
                  <c:v>0.10436720245647371</c:v>
                </c:pt>
                <c:pt idx="368">
                  <c:v>0.10439100038617799</c:v>
                </c:pt>
                <c:pt idx="369">
                  <c:v>0.10441455038547838</c:v>
                </c:pt>
                <c:pt idx="370">
                  <c:v>0.10443785503735105</c:v>
                </c:pt>
                <c:pt idx="371">
                  <c:v>0.10446091689786233</c:v>
                </c:pt>
                <c:pt idx="372">
                  <c:v>0.10448373849644906</c:v>
                </c:pt>
                <c:pt idx="373">
                  <c:v>0.10450632233619603</c:v>
                </c:pt>
                <c:pt idx="374">
                  <c:v>0.10452867089411054</c:v>
                </c:pt>
                <c:pt idx="375">
                  <c:v>0.10455078662139403</c:v>
                </c:pt>
                <c:pt idx="376">
                  <c:v>0.10457267194371095</c:v>
                </c:pt>
                <c:pt idx="377">
                  <c:v>0.10459432926145484</c:v>
                </c:pt>
                <c:pt idx="378">
                  <c:v>0.10461576095001157</c:v>
                </c:pt>
                <c:pt idx="379">
                  <c:v>0.10463696936001989</c:v>
                </c:pt>
                <c:pt idx="380">
                  <c:v>0.1046579568176292</c:v>
                </c:pt>
                <c:pt idx="381">
                  <c:v>0.10467872562475479</c:v>
                </c:pt>
                <c:pt idx="382">
                  <c:v>0.1046992780593302</c:v>
                </c:pt>
                <c:pt idx="383">
                  <c:v>0.10471961637555716</c:v>
                </c:pt>
                <c:pt idx="384">
                  <c:v>0.10473974280415274</c:v>
                </c:pt>
                <c:pt idx="385">
                  <c:v>0.1047596595525941</c:v>
                </c:pt>
                <c:pt idx="386">
                  <c:v>0.10477936880536057</c:v>
                </c:pt>
                <c:pt idx="387">
                  <c:v>0.10479887272417322</c:v>
                </c:pt>
                <c:pt idx="388">
                  <c:v>0.10481817344823201</c:v>
                </c:pt>
                <c:pt idx="389">
                  <c:v>0.10483727309445039</c:v>
                </c:pt>
                <c:pt idx="390">
                  <c:v>0.10485617375768748</c:v>
                </c:pt>
                <c:pt idx="391">
                  <c:v>0.10487487751097785</c:v>
                </c:pt>
                <c:pt idx="392">
                  <c:v>0.10489338640575888</c:v>
                </c:pt>
                <c:pt idx="393">
                  <c:v>0.10491170247209577</c:v>
                </c:pt>
                <c:pt idx="394">
                  <c:v>0.1049298277189042</c:v>
                </c:pt>
                <c:pt idx="395">
                  <c:v>0.10494776413417066</c:v>
                </c:pt>
                <c:pt idx="396">
                  <c:v>0.1049655136851705</c:v>
                </c:pt>
                <c:pt idx="397">
                  <c:v>0.1049830783186837</c:v>
                </c:pt>
                <c:pt idx="398">
                  <c:v>0.10500045996120838</c:v>
                </c:pt>
                <c:pt idx="399">
                  <c:v>0.10501766051917215</c:v>
                </c:pt>
                <c:pt idx="400">
                  <c:v>0.10503468187914113</c:v>
                </c:pt>
                <c:pt idx="401">
                  <c:v>0.10505152590802692</c:v>
                </c:pt>
                <c:pt idx="402">
                  <c:v>0.10506819445329139</c:v>
                </c:pt>
                <c:pt idx="403">
                  <c:v>0.10508468934314924</c:v>
                </c:pt>
                <c:pt idx="404">
                  <c:v>0.10510101238676856</c:v>
                </c:pt>
                <c:pt idx="405">
                  <c:v>0.10511716537446925</c:v>
                </c:pt>
                <c:pt idx="406">
                  <c:v>0.1051331500779194</c:v>
                </c:pt>
                <c:pt idx="407">
                  <c:v>0.1051489682503296</c:v>
                </c:pt>
                <c:pt idx="408">
                  <c:v>0.10516462162664521</c:v>
                </c:pt>
                <c:pt idx="409">
                  <c:v>0.10518011192373669</c:v>
                </c:pt>
                <c:pt idx="410">
                  <c:v>0.10519544084058788</c:v>
                </c:pt>
                <c:pt idx="411">
                  <c:v>0.10521061005848234</c:v>
                </c:pt>
                <c:pt idx="412">
                  <c:v>0.10522562124118777</c:v>
                </c:pt>
                <c:pt idx="413">
                  <c:v>0.10524047603513849</c:v>
                </c:pt>
                <c:pt idx="414">
                  <c:v>0.10525517606961603</c:v>
                </c:pt>
                <c:pt idx="415">
                  <c:v>0.10526972295692781</c:v>
                </c:pt>
                <c:pt idx="416">
                  <c:v>0.10528411829258399</c:v>
                </c:pt>
                <c:pt idx="417">
                  <c:v>0.10529836365547247</c:v>
                </c:pt>
                <c:pt idx="418">
                  <c:v>0.10531246060803205</c:v>
                </c:pt>
                <c:pt idx="419">
                  <c:v>0.10532641069642382</c:v>
                </c:pt>
                <c:pt idx="420">
                  <c:v>0.10534021545070073</c:v>
                </c:pt>
                <c:pt idx="421">
                  <c:v>0.10535387638497538</c:v>
                </c:pt>
                <c:pt idx="422">
                  <c:v>0.10536739499758617</c:v>
                </c:pt>
                <c:pt idx="423">
                  <c:v>0.10538077277126155</c:v>
                </c:pt>
                <c:pt idx="424">
                  <c:v>0.10539401117328269</c:v>
                </c:pt>
                <c:pt idx="425">
                  <c:v>0.1054071116556444</c:v>
                </c:pt>
                <c:pt idx="426">
                  <c:v>0.10542007565521438</c:v>
                </c:pt>
                <c:pt idx="427">
                  <c:v>0.10543290459389087</c:v>
                </c:pt>
                <c:pt idx="428">
                  <c:v>0.10544559987875853</c:v>
                </c:pt>
                <c:pt idx="429">
                  <c:v>0.10545816290224277</c:v>
                </c:pt>
                <c:pt idx="430">
                  <c:v>0.10547059504226257</c:v>
                </c:pt>
                <c:pt idx="431">
                  <c:v>0.10548289766238149</c:v>
                </c:pt>
                <c:pt idx="432">
                  <c:v>0.1054950721119573</c:v>
                </c:pt>
                <c:pt idx="433">
                  <c:v>0.10550711972628997</c:v>
                </c:pt>
                <c:pt idx="434">
                  <c:v>0.10551904182676809</c:v>
                </c:pt>
                <c:pt idx="435">
                  <c:v>0.10553083972101385</c:v>
                </c:pt>
                <c:pt idx="436">
                  <c:v>0.1055425147030264</c:v>
                </c:pt>
                <c:pt idx="437">
                  <c:v>0.10555406805332386</c:v>
                </c:pt>
                <c:pt idx="438">
                  <c:v>0.10556550103908369</c:v>
                </c:pt>
                <c:pt idx="439">
                  <c:v>0.1055768149142817</c:v>
                </c:pt>
                <c:pt idx="440">
                  <c:v>0.10558801091982961</c:v>
                </c:pt>
                <c:pt idx="441">
                  <c:v>0.10559909028371113</c:v>
                </c:pt>
                <c:pt idx="442">
                  <c:v>0.10561005422111665</c:v>
                </c:pt>
                <c:pt idx="443">
                  <c:v>0.10562090393457652</c:v>
                </c:pt>
                <c:pt idx="444">
                  <c:v>0.10563164061409294</c:v>
                </c:pt>
                <c:pt idx="445">
                  <c:v>0.10564226543727051</c:v>
                </c:pt>
                <c:pt idx="446">
                  <c:v>0.10565277956944537</c:v>
                </c:pt>
                <c:pt idx="447">
                  <c:v>0.10566318416381298</c:v>
                </c:pt>
                <c:pt idx="448">
                  <c:v>0.10567348036155468</c:v>
                </c:pt>
                <c:pt idx="449">
                  <c:v>0.10568366929196277</c:v>
                </c:pt>
                <c:pt idx="450">
                  <c:v>0.10569375207256444</c:v>
                </c:pt>
                <c:pt idx="451">
                  <c:v>0.10570372980924432</c:v>
                </c:pt>
                <c:pt idx="452">
                  <c:v>0.10571360359636574</c:v>
                </c:pt>
                <c:pt idx="453">
                  <c:v>0.1057233745168908</c:v>
                </c:pt>
                <c:pt idx="454">
                  <c:v>0.10573304364249916</c:v>
                </c:pt>
                <c:pt idx="455">
                  <c:v>0.10574261203370552</c:v>
                </c:pt>
                <c:pt idx="456">
                  <c:v>0.10575208073997602</c:v>
                </c:pt>
                <c:pt idx="457">
                  <c:v>0.10576145079984328</c:v>
                </c:pt>
                <c:pt idx="458">
                  <c:v>0.10577072324102033</c:v>
                </c:pt>
                <c:pt idx="459">
                  <c:v>0.10577989908051334</c:v>
                </c:pt>
                <c:pt idx="460">
                  <c:v>0.10578897932473316</c:v>
                </c:pt>
                <c:pt idx="461">
                  <c:v>0.1057979649696057</c:v>
                </c:pt>
                <c:pt idx="462">
                  <c:v>0.10580685700068114</c:v>
                </c:pt>
                <c:pt idx="463">
                  <c:v>0.10581565639324209</c:v>
                </c:pt>
                <c:pt idx="464">
                  <c:v>0.10582436411241049</c:v>
                </c:pt>
                <c:pt idx="465">
                  <c:v>0.10583298111325351</c:v>
                </c:pt>
                <c:pt idx="466">
                  <c:v>0.10584150834088828</c:v>
                </c:pt>
                <c:pt idx="467">
                  <c:v>0.10584994673058555</c:v>
                </c:pt>
                <c:pt idx="468">
                  <c:v>0.10585829720787229</c:v>
                </c:pt>
                <c:pt idx="469">
                  <c:v>0.1058665606886332</c:v>
                </c:pt>
                <c:pt idx="470">
                  <c:v>0.10587473807921115</c:v>
                </c:pt>
                <c:pt idx="471">
                  <c:v>0.10588283027650656</c:v>
                </c:pt>
                <c:pt idx="472">
                  <c:v>0.10589083816807586</c:v>
                </c:pt>
                <c:pt idx="473">
                  <c:v>0.10589876263222875</c:v>
                </c:pt>
                <c:pt idx="474">
                  <c:v>0.10590660453812459</c:v>
                </c:pt>
                <c:pt idx="475">
                  <c:v>0.10591436474586767</c:v>
                </c:pt>
                <c:pt idx="476">
                  <c:v>0.10592204410660164</c:v>
                </c:pt>
                <c:pt idx="477">
                  <c:v>0.10592964346260275</c:v>
                </c:pt>
                <c:pt idx="478">
                  <c:v>0.10593716364737234</c:v>
                </c:pt>
                <c:pt idx="479">
                  <c:v>0.10594460548572816</c:v>
                </c:pt>
                <c:pt idx="480">
                  <c:v>0.10595196979389492</c:v>
                </c:pt>
                <c:pt idx="481">
                  <c:v>0.10595925737959376</c:v>
                </c:pt>
                <c:pt idx="482">
                  <c:v>0.10596646904213088</c:v>
                </c:pt>
                <c:pt idx="483">
                  <c:v>0.10597360557248517</c:v>
                </c:pt>
                <c:pt idx="484">
                  <c:v>0.10598066775339499</c:v>
                </c:pt>
                <c:pt idx="485">
                  <c:v>0.105987656359444</c:v>
                </c:pt>
                <c:pt idx="486">
                  <c:v>0.10599457215714617</c:v>
                </c:pt>
                <c:pt idx="487">
                  <c:v>0.10600141590502976</c:v>
                </c:pt>
                <c:pt idx="488">
                  <c:v>0.10600818835372061</c:v>
                </c:pt>
                <c:pt idx="489">
                  <c:v>0.10601489024602441</c:v>
                </c:pt>
                <c:pt idx="490">
                  <c:v>0.10602152231700819</c:v>
                </c:pt>
                <c:pt idx="491">
                  <c:v>0.10602808529408095</c:v>
                </c:pt>
                <c:pt idx="492">
                  <c:v>0.10603457989707341</c:v>
                </c:pt>
                <c:pt idx="493">
                  <c:v>0.10604100683831701</c:v>
                </c:pt>
                <c:pt idx="494">
                  <c:v>0.10604736682272201</c:v>
                </c:pt>
                <c:pt idx="495">
                  <c:v>0.1060536605478548</c:v>
                </c:pt>
                <c:pt idx="496">
                  <c:v>0.10605988870401442</c:v>
                </c:pt>
                <c:pt idx="497">
                  <c:v>0.1060660519743083</c:v>
                </c:pt>
                <c:pt idx="498">
                  <c:v>0.1060721510347271</c:v>
                </c:pt>
                <c:pt idx="499">
                  <c:v>0.10607818655421895</c:v>
                </c:pt>
                <c:pt idx="500">
                  <c:v>0.10608415919476276</c:v>
                </c:pt>
                <c:pt idx="501">
                  <c:v>0.10609006961144085</c:v>
                </c:pt>
                <c:pt idx="502">
                  <c:v>0.10609591845251079</c:v>
                </c:pt>
                <c:pt idx="503">
                  <c:v>0.10610170635947652</c:v>
                </c:pt>
                <c:pt idx="504">
                  <c:v>0.10610743396715867</c:v>
                </c:pt>
                <c:pt idx="505">
                  <c:v>0.10611310190376425</c:v>
                </c:pt>
                <c:pt idx="506">
                  <c:v>0.10611871079095546</c:v>
                </c:pt>
                <c:pt idx="507">
                  <c:v>0.10612426124391799</c:v>
                </c:pt>
                <c:pt idx="508">
                  <c:v>0.1061297538714284</c:v>
                </c:pt>
                <c:pt idx="509">
                  <c:v>0.10613518927592092</c:v>
                </c:pt>
                <c:pt idx="510">
                  <c:v>0.10614056805355354</c:v>
                </c:pt>
                <c:pt idx="511">
                  <c:v>0.1061458907942734</c:v>
                </c:pt>
                <c:pt idx="512">
                  <c:v>0.10615115808188147</c:v>
                </c:pt>
                <c:pt idx="513">
                  <c:v>0.10615637049409658</c:v>
                </c:pt>
                <c:pt idx="514">
                  <c:v>0.10616152860261882</c:v>
                </c:pt>
                <c:pt idx="515">
                  <c:v>0.1061666329731922</c:v>
                </c:pt>
                <c:pt idx="516">
                  <c:v>0.10617168416566675</c:v>
                </c:pt>
                <c:pt idx="517">
                  <c:v>0.10617668273405988</c:v>
                </c:pt>
                <c:pt idx="518">
                  <c:v>0.10618162922661717</c:v>
                </c:pt>
                <c:pt idx="519">
                  <c:v>0.1061865241858725</c:v>
                </c:pt>
                <c:pt idx="520">
                  <c:v>0.10619136814870754</c:v>
                </c:pt>
                <c:pt idx="521">
                  <c:v>0.10619616164641066</c:v>
                </c:pt>
                <c:pt idx="522">
                  <c:v>0.10620090520473516</c:v>
                </c:pt>
                <c:pt idx="523">
                  <c:v>0.106205599343957</c:v>
                </c:pt>
                <c:pt idx="524">
                  <c:v>0.1062102445789318</c:v>
                </c:pt>
                <c:pt idx="525">
                  <c:v>0.10621484141915136</c:v>
                </c:pt>
                <c:pt idx="526">
                  <c:v>0.10621939036879949</c:v>
                </c:pt>
                <c:pt idx="527">
                  <c:v>0.10622389192680735</c:v>
                </c:pt>
                <c:pt idx="528">
                  <c:v>0.10622834658690819</c:v>
                </c:pt>
                <c:pt idx="529">
                  <c:v>0.10623275483769141</c:v>
                </c:pt>
                <c:pt idx="530">
                  <c:v>0.10623711716265627</c:v>
                </c:pt>
                <c:pt idx="531">
                  <c:v>0.10624143404026483</c:v>
                </c:pt>
                <c:pt idx="532">
                  <c:v>0.10624570594399448</c:v>
                </c:pt>
                <c:pt idx="533">
                  <c:v>0.10624993334238983</c:v>
                </c:pt>
                <c:pt idx="534">
                  <c:v>0.10625411669911414</c:v>
                </c:pt>
                <c:pt idx="535">
                  <c:v>0.10625825647300013</c:v>
                </c:pt>
                <c:pt idx="536">
                  <c:v>0.10626235311810038</c:v>
                </c:pt>
                <c:pt idx="537">
                  <c:v>0.10626640708373704</c:v>
                </c:pt>
                <c:pt idx="538">
                  <c:v>0.10627041881455117</c:v>
                </c:pt>
                <c:pt idx="539">
                  <c:v>0.10627438875055149</c:v>
                </c:pt>
                <c:pt idx="540">
                  <c:v>0.10627831732716264</c:v>
                </c:pt>
                <c:pt idx="541">
                  <c:v>0.10628220497527295</c:v>
                </c:pt>
                <c:pt idx="542">
                  <c:v>0.10628605212128169</c:v>
                </c:pt>
                <c:pt idx="543">
                  <c:v>0.10628985918714583</c:v>
                </c:pt>
                <c:pt idx="544">
                  <c:v>0.10629362659042632</c:v>
                </c:pt>
                <c:pt idx="545">
                  <c:v>0.10629735474433394</c:v>
                </c:pt>
                <c:pt idx="546">
                  <c:v>0.10630104405777452</c:v>
                </c:pt>
                <c:pt idx="547">
                  <c:v>0.10630469493539388</c:v>
                </c:pt>
                <c:pt idx="548">
                  <c:v>0.10630830777762218</c:v>
                </c:pt>
                <c:pt idx="549">
                  <c:v>0.10631188298071784</c:v>
                </c:pt>
                <c:pt idx="550">
                  <c:v>0.10631542093681098</c:v>
                </c:pt>
                <c:pt idx="551">
                  <c:v>0.10631892203394648</c:v>
                </c:pt>
                <c:pt idx="552">
                  <c:v>0.10632238665612648</c:v>
                </c:pt>
                <c:pt idx="553">
                  <c:v>0.10632581518335255</c:v>
                </c:pt>
                <c:pt idx="554">
                  <c:v>0.10632920799166733</c:v>
                </c:pt>
                <c:pt idx="555">
                  <c:v>0.1063325654531958</c:v>
                </c:pt>
                <c:pt idx="556">
                  <c:v>0.1063358879361861</c:v>
                </c:pt>
                <c:pt idx="557">
                  <c:v>0.10633917580504988</c:v>
                </c:pt>
                <c:pt idx="558">
                  <c:v>0.1063424294204023</c:v>
                </c:pt>
                <c:pt idx="559">
                  <c:v>0.10634564913910159</c:v>
                </c:pt>
                <c:pt idx="560">
                  <c:v>0.10634883531428817</c:v>
                </c:pt>
                <c:pt idx="561">
                  <c:v>0.10635198829542339</c:v>
                </c:pt>
                <c:pt idx="562">
                  <c:v>0.10635510842832786</c:v>
                </c:pt>
                <c:pt idx="563">
                  <c:v>0.10635819605521939</c:v>
                </c:pt>
                <c:pt idx="564">
                  <c:v>0.10636125151475047</c:v>
                </c:pt>
                <c:pt idx="565">
                  <c:v>0.10636427514204552</c:v>
                </c:pt>
                <c:pt idx="566">
                  <c:v>0.10636726726873755</c:v>
                </c:pt>
                <c:pt idx="567">
                  <c:v>0.10637022822300456</c:v>
                </c:pt>
                <c:pt idx="568">
                  <c:v>0.10637315832960555</c:v>
                </c:pt>
                <c:pt idx="569">
                  <c:v>0.10637605790991614</c:v>
                </c:pt>
                <c:pt idx="570">
                  <c:v>0.10637892728196381</c:v>
                </c:pt>
                <c:pt idx="571">
                  <c:v>0.10638176676046278</c:v>
                </c:pt>
                <c:pt idx="572">
                  <c:v>0.10638457665684851</c:v>
                </c:pt>
                <c:pt idx="573">
                  <c:v>0.10638735727931192</c:v>
                </c:pt>
                <c:pt idx="574">
                  <c:v>0.10639010893283311</c:v>
                </c:pt>
                <c:pt idx="575">
                  <c:v>0.10639283191921488</c:v>
                </c:pt>
                <c:pt idx="576">
                  <c:v>0.10639552653711579</c:v>
                </c:pt>
                <c:pt idx="577">
                  <c:v>0.10639819308208293</c:v>
                </c:pt>
                <c:pt idx="578">
                  <c:v>0.10640083184658433</c:v>
                </c:pt>
                <c:pt idx="579">
                  <c:v>0.10640344312004106</c:v>
                </c:pt>
                <c:pt idx="580">
                  <c:v>0.10640602718885894</c:v>
                </c:pt>
                <c:pt idx="581">
                  <c:v>0.10640858433646</c:v>
                </c:pt>
                <c:pt idx="582">
                  <c:v>0.1064111148433135</c:v>
                </c:pt>
                <c:pt idx="583">
                  <c:v>0.10641361898696676</c:v>
                </c:pt>
                <c:pt idx="584">
                  <c:v>0.10641609704207555</c:v>
                </c:pt>
                <c:pt idx="585">
                  <c:v>0.10641854928043425</c:v>
                </c:pt>
                <c:pt idx="586">
                  <c:v>0.10642097597100562</c:v>
                </c:pt>
                <c:pt idx="587">
                  <c:v>0.10642337737995036</c:v>
                </c:pt>
                <c:pt idx="588">
                  <c:v>0.10642575377065625</c:v>
                </c:pt>
                <c:pt idx="589">
                  <c:v>0.10642810540376704</c:v>
                </c:pt>
                <c:pt idx="590">
                  <c:v>0.1064304325372111</c:v>
                </c:pt>
                <c:pt idx="591">
                  <c:v>0.10643273542622962</c:v>
                </c:pt>
                <c:pt idx="592">
                  <c:v>0.10643501432340467</c:v>
                </c:pt>
                <c:pt idx="593">
                  <c:v>0.10643726947868687</c:v>
                </c:pt>
                <c:pt idx="594">
                  <c:v>0.10643950113942283</c:v>
                </c:pt>
                <c:pt idx="595">
                  <c:v>0.10644170955038225</c:v>
                </c:pt>
                <c:pt idx="596">
                  <c:v>0.1064438949537848</c:v>
                </c:pt>
                <c:pt idx="597">
                  <c:v>0.10644605758932665</c:v>
                </c:pt>
                <c:pt idx="598">
                  <c:v>0.10644819769420681</c:v>
                </c:pt>
                <c:pt idx="599">
                  <c:v>0.10645031550315308</c:v>
                </c:pt>
                <c:pt idx="600">
                  <c:v>0.10645241124844784</c:v>
                </c:pt>
                <c:pt idx="601">
                  <c:v>0.10645448515995355</c:v>
                </c:pt>
                <c:pt idx="602">
                  <c:v>0.10645653746513788</c:v>
                </c:pt>
                <c:pt idx="603">
                  <c:v>0.10645856838909873</c:v>
                </c:pt>
                <c:pt idx="604">
                  <c:v>0.1064605781545889</c:v>
                </c:pt>
                <c:pt idx="605">
                  <c:v>0.10646256698204051</c:v>
                </c:pt>
                <c:pt idx="606">
                  <c:v>0.10646453508958921</c:v>
                </c:pt>
                <c:pt idx="607">
                  <c:v>0.10646648269309804</c:v>
                </c:pt>
                <c:pt idx="608">
                  <c:v>0.10646841000618115</c:v>
                </c:pt>
                <c:pt idx="609">
                  <c:v>0.10647031724022726</c:v>
                </c:pt>
                <c:pt idx="610">
                  <c:v>0.1064722046044228</c:v>
                </c:pt>
                <c:pt idx="611">
                  <c:v>0.10647407230577484</c:v>
                </c:pt>
                <c:pt idx="612">
                  <c:v>0.10647592054913384</c:v>
                </c:pt>
                <c:pt idx="613">
                  <c:v>0.10647774953721609</c:v>
                </c:pt>
                <c:pt idx="614">
                  <c:v>0.10647955947062596</c:v>
                </c:pt>
                <c:pt idx="615">
                  <c:v>0.10648135054787788</c:v>
                </c:pt>
                <c:pt idx="616">
                  <c:v>0.10648312296541815</c:v>
                </c:pt>
                <c:pt idx="617">
                  <c:v>0.10648487691764642</c:v>
                </c:pt>
                <c:pt idx="618">
                  <c:v>0.10648661259693711</c:v>
                </c:pt>
                <c:pt idx="619">
                  <c:v>0.1064883301936604</c:v>
                </c:pt>
                <c:pt idx="620">
                  <c:v>0.10649002989620321</c:v>
                </c:pt>
                <c:pt idx="621">
                  <c:v>0.10649171189098978</c:v>
                </c:pt>
                <c:pt idx="622">
                  <c:v>0.1064933763625022</c:v>
                </c:pt>
                <c:pt idx="623">
                  <c:v>0.10649502349330055</c:v>
                </c:pt>
                <c:pt idx="624">
                  <c:v>0.106496653464043</c:v>
                </c:pt>
                <c:pt idx="625">
                  <c:v>0.10649826645350557</c:v>
                </c:pt>
                <c:pt idx="626">
                  <c:v>0.10649986263860181</c:v>
                </c:pt>
                <c:pt idx="627">
                  <c:v>0.10650144219440212</c:v>
                </c:pt>
                <c:pt idx="628">
                  <c:v>0.10650300529415301</c:v>
                </c:pt>
                <c:pt idx="629">
                  <c:v>0.10650455210929605</c:v>
                </c:pt>
                <c:pt idx="630">
                  <c:v>0.10650608280948674</c:v>
                </c:pt>
                <c:pt idx="631">
                  <c:v>0.10650759756261308</c:v>
                </c:pt>
                <c:pt idx="632">
                  <c:v>0.10650909653481397</c:v>
                </c:pt>
                <c:pt idx="633">
                  <c:v>0.10651057989049746</c:v>
                </c:pt>
                <c:pt idx="634">
                  <c:v>0.10651204779235879</c:v>
                </c:pt>
                <c:pt idx="635">
                  <c:v>0.10651350040139819</c:v>
                </c:pt>
                <c:pt idx="636">
                  <c:v>0.10651493787693857</c:v>
                </c:pt>
                <c:pt idx="637">
                  <c:v>0.10651636037664299</c:v>
                </c:pt>
                <c:pt idx="638">
                  <c:v>0.10651776805653196</c:v>
                </c:pt>
                <c:pt idx="639">
                  <c:v>0.10651916107100055</c:v>
                </c:pt>
                <c:pt idx="640">
                  <c:v>0.1065205395728353</c:v>
                </c:pt>
                <c:pt idx="641">
                  <c:v>0.10652190371323102</c:v>
                </c:pt>
                <c:pt idx="642">
                  <c:v>0.10652325364180733</c:v>
                </c:pt>
                <c:pt idx="643">
                  <c:v>0.10652458950662509</c:v>
                </c:pt>
                <c:pt idx="644">
                  <c:v>0.10652591145420266</c:v>
                </c:pt>
                <c:pt idx="645">
                  <c:v>0.10652721962953193</c:v>
                </c:pt>
                <c:pt idx="646">
                  <c:v>0.10652851417609427</c:v>
                </c:pt>
                <c:pt idx="647">
                  <c:v>0.10652979523587619</c:v>
                </c:pt>
                <c:pt idx="648">
                  <c:v>0.10653106294938501</c:v>
                </c:pt>
                <c:pt idx="649">
                  <c:v>0.1065323174556642</c:v>
                </c:pt>
                <c:pt idx="650">
                  <c:v>0.10653355889230867</c:v>
                </c:pt>
                <c:pt idx="651">
                  <c:v>0.10653478739547984</c:v>
                </c:pt>
                <c:pt idx="652">
                  <c:v>0.10653600309992055</c:v>
                </c:pt>
                <c:pt idx="653">
                  <c:v>0.10653720613896991</c:v>
                </c:pt>
                <c:pt idx="654">
                  <c:v>0.10653839664457788</c:v>
                </c:pt>
                <c:pt idx="655">
                  <c:v>0.10653957474731972</c:v>
                </c:pt>
                <c:pt idx="656">
                  <c:v>0.10654074057641034</c:v>
                </c:pt>
                <c:pt idx="657">
                  <c:v>0.10654189425971851</c:v>
                </c:pt>
                <c:pt idx="658">
                  <c:v>0.1065430359237808</c:v>
                </c:pt>
                <c:pt idx="659">
                  <c:v>0.10654416569381552</c:v>
                </c:pt>
                <c:pt idx="660">
                  <c:v>0.10654528369373642</c:v>
                </c:pt>
                <c:pt idx="661">
                  <c:v>0.10654639004616633</c:v>
                </c:pt>
                <c:pt idx="662">
                  <c:v>0.10654748487245055</c:v>
                </c:pt>
                <c:pt idx="663">
                  <c:v>0.1065485682926702</c:v>
                </c:pt>
                <c:pt idx="664">
                  <c:v>0.10654964042565539</c:v>
                </c:pt>
                <c:pt idx="665">
                  <c:v>0.10655070138899819</c:v>
                </c:pt>
                <c:pt idx="666">
                  <c:v>0.10655175129906563</c:v>
                </c:pt>
                <c:pt idx="667">
                  <c:v>0.10655279027101239</c:v>
                </c:pt>
                <c:pt idx="668">
                  <c:v>0.10655381841879345</c:v>
                </c:pt>
                <c:pt idx="669">
                  <c:v>0.1065548358551766</c:v>
                </c:pt>
                <c:pt idx="670">
                  <c:v>0.10655584269175478</c:v>
                </c:pt>
                <c:pt idx="671">
                  <c:v>0.10655683903895835</c:v>
                </c:pt>
                <c:pt idx="672">
                  <c:v>0.10655782500606721</c:v>
                </c:pt>
                <c:pt idx="673">
                  <c:v>0.10655880070122273</c:v>
                </c:pt>
                <c:pt idx="674">
                  <c:v>0.10655976623143966</c:v>
                </c:pt>
                <c:pt idx="675">
                  <c:v>0.10656072170261785</c:v>
                </c:pt>
                <c:pt idx="676">
                  <c:v>0.10656166721955389</c:v>
                </c:pt>
                <c:pt idx="677">
                  <c:v>0.10656260288595255</c:v>
                </c:pt>
                <c:pt idx="678">
                  <c:v>0.10656352880443823</c:v>
                </c:pt>
                <c:pt idx="679">
                  <c:v>0.10656444507656614</c:v>
                </c:pt>
                <c:pt idx="680">
                  <c:v>0.10656535180283347</c:v>
                </c:pt>
                <c:pt idx="681">
                  <c:v>0.10656624908269045</c:v>
                </c:pt>
                <c:pt idx="682">
                  <c:v>0.1065671370145512</c:v>
                </c:pt>
                <c:pt idx="683">
                  <c:v>0.10656801569580453</c:v>
                </c:pt>
                <c:pt idx="684">
                  <c:v>0.10656888522282466</c:v>
                </c:pt>
                <c:pt idx="685">
                  <c:v>0.10656974569098178</c:v>
                </c:pt>
                <c:pt idx="686">
                  <c:v>0.10657059719465248</c:v>
                </c:pt>
                <c:pt idx="687">
                  <c:v>0.10657143982723012</c:v>
                </c:pt>
                <c:pt idx="688">
                  <c:v>0.10657227368113509</c:v>
                </c:pt>
                <c:pt idx="689">
                  <c:v>0.1065730988478249</c:v>
                </c:pt>
                <c:pt idx="690">
                  <c:v>0.10657391541780427</c:v>
                </c:pt>
                <c:pt idx="691">
                  <c:v>0.10657472348063503</c:v>
                </c:pt>
                <c:pt idx="692">
                  <c:v>0.10657552312494592</c:v>
                </c:pt>
                <c:pt idx="693">
                  <c:v>0.10657631443844234</c:v>
                </c:pt>
                <c:pt idx="694">
                  <c:v>0.10657709750791598</c:v>
                </c:pt>
                <c:pt idx="695">
                  <c:v>0.1065778724192543</c:v>
                </c:pt>
                <c:pt idx="696">
                  <c:v>0.10657863925744998</c:v>
                </c:pt>
                <c:pt idx="697">
                  <c:v>0.10657939810661023</c:v>
                </c:pt>
                <c:pt idx="698">
                  <c:v>0.10658014904996602</c:v>
                </c:pt>
                <c:pt idx="699">
                  <c:v>0.1065808921698812</c:v>
                </c:pt>
                <c:pt idx="700">
                  <c:v>0.10658162754786157</c:v>
                </c:pt>
                <c:pt idx="701">
                  <c:v>0.10658235526456375</c:v>
                </c:pt>
                <c:pt idx="702">
                  <c:v>0.10658307539980409</c:v>
                </c:pt>
                <c:pt idx="703">
                  <c:v>0.10658378803256741</c:v>
                </c:pt>
                <c:pt idx="704">
                  <c:v>0.10658449324101561</c:v>
                </c:pt>
                <c:pt idx="705">
                  <c:v>0.10658519110249635</c:v>
                </c:pt>
                <c:pt idx="706">
                  <c:v>0.10658588169355143</c:v>
                </c:pt>
                <c:pt idx="707">
                  <c:v>0.10658656508992524</c:v>
                </c:pt>
                <c:pt idx="708">
                  <c:v>0.10658724136657305</c:v>
                </c:pt>
                <c:pt idx="709">
                  <c:v>0.10658791059766921</c:v>
                </c:pt>
                <c:pt idx="710">
                  <c:v>0.10658857285661537</c:v>
                </c:pt>
                <c:pt idx="711">
                  <c:v>0.10658922821604841</c:v>
                </c:pt>
                <c:pt idx="712">
                  <c:v>0.10658987674784851</c:v>
                </c:pt>
                <c:pt idx="713">
                  <c:v>0.10659051852314697</c:v>
                </c:pt>
                <c:pt idx="714">
                  <c:v>0.10659115361233402</c:v>
                </c:pt>
                <c:pt idx="715">
                  <c:v>0.1065917820850666</c:v>
                </c:pt>
                <c:pt idx="716">
                  <c:v>0.10659240401027592</c:v>
                </c:pt>
                <c:pt idx="717">
                  <c:v>0.10659301945617505</c:v>
                </c:pt>
                <c:pt idx="718">
                  <c:v>0.10659362849026642</c:v>
                </c:pt>
                <c:pt idx="719">
                  <c:v>0.1065942311793492</c:v>
                </c:pt>
                <c:pt idx="720">
                  <c:v>0.10659482758952665</c:v>
                </c:pt>
              </c:numCache>
            </c:numRef>
          </c:yVal>
          <c:smooth val="1"/>
          <c:extLst>
            <c:ext xmlns:c16="http://schemas.microsoft.com/office/drawing/2014/chart" uri="{C3380CC4-5D6E-409C-BE32-E72D297353CC}">
              <c16:uniqueId val="{00000004-E906-2543-9DC1-000B3FE64CDB}"/>
            </c:ext>
          </c:extLst>
        </c:ser>
        <c:ser>
          <c:idx val="0"/>
          <c:order val="5"/>
          <c:tx>
            <c:v>Risiko</c:v>
          </c:tx>
          <c:spPr>
            <a:ln w="38100" cap="rnd">
              <a:solidFill>
                <a:schemeClr val="bg2">
                  <a:lumMod val="50000"/>
                </a:schemeClr>
              </a:solidFill>
              <a:prstDash val="lgDashDot"/>
              <a:round/>
            </a:ln>
            <a:effectLst/>
          </c:spPr>
          <c:marker>
            <c:symbol val="none"/>
          </c:marker>
          <c:xVal>
            <c:numRef>
              <c:f>'Raum1_technische Lüftung'!$A$58:$A$778</c:f>
              <c:numCache>
                <c:formatCode>0.00</c:formatCode>
                <c:ptCount val="72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pt idx="361">
                  <c:v>60.166666666666664</c:v>
                </c:pt>
                <c:pt idx="362">
                  <c:v>60.333333333333336</c:v>
                </c:pt>
                <c:pt idx="363">
                  <c:v>60.5</c:v>
                </c:pt>
                <c:pt idx="364">
                  <c:v>60.666666666666664</c:v>
                </c:pt>
                <c:pt idx="365">
                  <c:v>60.833333333333336</c:v>
                </c:pt>
                <c:pt idx="366">
                  <c:v>61</c:v>
                </c:pt>
                <c:pt idx="367">
                  <c:v>61.166666666666664</c:v>
                </c:pt>
                <c:pt idx="368">
                  <c:v>61.333333333333336</c:v>
                </c:pt>
                <c:pt idx="369">
                  <c:v>61.5</c:v>
                </c:pt>
                <c:pt idx="370">
                  <c:v>61.666666666666664</c:v>
                </c:pt>
                <c:pt idx="371">
                  <c:v>61.833333333333336</c:v>
                </c:pt>
                <c:pt idx="372">
                  <c:v>62</c:v>
                </c:pt>
                <c:pt idx="373">
                  <c:v>62.166666666666664</c:v>
                </c:pt>
                <c:pt idx="374">
                  <c:v>62.333333333333336</c:v>
                </c:pt>
                <c:pt idx="375">
                  <c:v>62.5</c:v>
                </c:pt>
                <c:pt idx="376">
                  <c:v>62.666666666666664</c:v>
                </c:pt>
                <c:pt idx="377">
                  <c:v>62.833333333333336</c:v>
                </c:pt>
                <c:pt idx="378">
                  <c:v>63</c:v>
                </c:pt>
                <c:pt idx="379">
                  <c:v>63.166666666666664</c:v>
                </c:pt>
                <c:pt idx="380">
                  <c:v>63.333333333333336</c:v>
                </c:pt>
                <c:pt idx="381">
                  <c:v>63.5</c:v>
                </c:pt>
                <c:pt idx="382">
                  <c:v>63.666666666666664</c:v>
                </c:pt>
                <c:pt idx="383">
                  <c:v>63.833333333333336</c:v>
                </c:pt>
                <c:pt idx="384">
                  <c:v>64</c:v>
                </c:pt>
                <c:pt idx="385">
                  <c:v>64.166666666666671</c:v>
                </c:pt>
                <c:pt idx="386">
                  <c:v>64.333333333333329</c:v>
                </c:pt>
                <c:pt idx="387">
                  <c:v>64.5</c:v>
                </c:pt>
                <c:pt idx="388">
                  <c:v>64.666666666666671</c:v>
                </c:pt>
                <c:pt idx="389">
                  <c:v>64.833333333333329</c:v>
                </c:pt>
                <c:pt idx="390">
                  <c:v>65</c:v>
                </c:pt>
                <c:pt idx="391">
                  <c:v>65.166666666666671</c:v>
                </c:pt>
                <c:pt idx="392">
                  <c:v>65.333333333333329</c:v>
                </c:pt>
                <c:pt idx="393">
                  <c:v>65.5</c:v>
                </c:pt>
                <c:pt idx="394">
                  <c:v>65.666666666666671</c:v>
                </c:pt>
                <c:pt idx="395">
                  <c:v>65.833333333333329</c:v>
                </c:pt>
                <c:pt idx="396">
                  <c:v>66</c:v>
                </c:pt>
                <c:pt idx="397">
                  <c:v>66.166666666666671</c:v>
                </c:pt>
                <c:pt idx="398">
                  <c:v>66.333333333333329</c:v>
                </c:pt>
                <c:pt idx="399">
                  <c:v>66.5</c:v>
                </c:pt>
                <c:pt idx="400">
                  <c:v>66.666666666666671</c:v>
                </c:pt>
                <c:pt idx="401">
                  <c:v>66.833333333333329</c:v>
                </c:pt>
                <c:pt idx="402">
                  <c:v>67</c:v>
                </c:pt>
                <c:pt idx="403">
                  <c:v>67.166666666666671</c:v>
                </c:pt>
                <c:pt idx="404">
                  <c:v>67.333333333333329</c:v>
                </c:pt>
                <c:pt idx="405">
                  <c:v>67.5</c:v>
                </c:pt>
                <c:pt idx="406">
                  <c:v>67.666666666666671</c:v>
                </c:pt>
                <c:pt idx="407">
                  <c:v>67.833333333333329</c:v>
                </c:pt>
                <c:pt idx="408">
                  <c:v>68</c:v>
                </c:pt>
                <c:pt idx="409">
                  <c:v>68.166666666666671</c:v>
                </c:pt>
                <c:pt idx="410">
                  <c:v>68.333333333333329</c:v>
                </c:pt>
                <c:pt idx="411">
                  <c:v>68.5</c:v>
                </c:pt>
                <c:pt idx="412">
                  <c:v>68.666666666666671</c:v>
                </c:pt>
                <c:pt idx="413">
                  <c:v>68.833333333333329</c:v>
                </c:pt>
                <c:pt idx="414">
                  <c:v>69</c:v>
                </c:pt>
                <c:pt idx="415">
                  <c:v>69.166666666666671</c:v>
                </c:pt>
                <c:pt idx="416">
                  <c:v>69.333333333333329</c:v>
                </c:pt>
                <c:pt idx="417">
                  <c:v>69.5</c:v>
                </c:pt>
                <c:pt idx="418">
                  <c:v>69.666666666666671</c:v>
                </c:pt>
                <c:pt idx="419">
                  <c:v>69.833333333333329</c:v>
                </c:pt>
                <c:pt idx="420">
                  <c:v>70</c:v>
                </c:pt>
                <c:pt idx="421">
                  <c:v>70.166666666666671</c:v>
                </c:pt>
                <c:pt idx="422">
                  <c:v>70.333333333333329</c:v>
                </c:pt>
                <c:pt idx="423">
                  <c:v>70.5</c:v>
                </c:pt>
                <c:pt idx="424">
                  <c:v>70.666666666666671</c:v>
                </c:pt>
                <c:pt idx="425">
                  <c:v>70.833333333333329</c:v>
                </c:pt>
                <c:pt idx="426">
                  <c:v>71</c:v>
                </c:pt>
                <c:pt idx="427">
                  <c:v>71.166666666666671</c:v>
                </c:pt>
                <c:pt idx="428">
                  <c:v>71.333333333333329</c:v>
                </c:pt>
                <c:pt idx="429">
                  <c:v>71.5</c:v>
                </c:pt>
                <c:pt idx="430">
                  <c:v>71.666666666666671</c:v>
                </c:pt>
                <c:pt idx="431">
                  <c:v>71.833333333333329</c:v>
                </c:pt>
                <c:pt idx="432">
                  <c:v>72</c:v>
                </c:pt>
                <c:pt idx="433">
                  <c:v>72.166666666666671</c:v>
                </c:pt>
                <c:pt idx="434">
                  <c:v>72.333333333333329</c:v>
                </c:pt>
                <c:pt idx="435">
                  <c:v>72.5</c:v>
                </c:pt>
                <c:pt idx="436">
                  <c:v>72.666666666666671</c:v>
                </c:pt>
                <c:pt idx="437">
                  <c:v>72.833333333333329</c:v>
                </c:pt>
                <c:pt idx="438">
                  <c:v>73</c:v>
                </c:pt>
                <c:pt idx="439">
                  <c:v>73.166666666666671</c:v>
                </c:pt>
                <c:pt idx="440">
                  <c:v>73.333333333333329</c:v>
                </c:pt>
                <c:pt idx="441">
                  <c:v>73.5</c:v>
                </c:pt>
                <c:pt idx="442">
                  <c:v>73.666666666666671</c:v>
                </c:pt>
                <c:pt idx="443">
                  <c:v>73.833333333333329</c:v>
                </c:pt>
                <c:pt idx="444">
                  <c:v>74</c:v>
                </c:pt>
                <c:pt idx="445">
                  <c:v>74.166666666666671</c:v>
                </c:pt>
                <c:pt idx="446">
                  <c:v>74.333333333333329</c:v>
                </c:pt>
                <c:pt idx="447">
                  <c:v>74.5</c:v>
                </c:pt>
                <c:pt idx="448">
                  <c:v>74.666666666666671</c:v>
                </c:pt>
                <c:pt idx="449">
                  <c:v>74.833333333333329</c:v>
                </c:pt>
                <c:pt idx="450">
                  <c:v>75</c:v>
                </c:pt>
                <c:pt idx="451">
                  <c:v>75.166666666666671</c:v>
                </c:pt>
                <c:pt idx="452">
                  <c:v>75.333333333333329</c:v>
                </c:pt>
                <c:pt idx="453">
                  <c:v>75.5</c:v>
                </c:pt>
                <c:pt idx="454">
                  <c:v>75.666666666666671</c:v>
                </c:pt>
                <c:pt idx="455">
                  <c:v>75.833333333333329</c:v>
                </c:pt>
                <c:pt idx="456">
                  <c:v>76</c:v>
                </c:pt>
                <c:pt idx="457">
                  <c:v>76.166666666666671</c:v>
                </c:pt>
                <c:pt idx="458">
                  <c:v>76.333333333333329</c:v>
                </c:pt>
                <c:pt idx="459">
                  <c:v>76.5</c:v>
                </c:pt>
                <c:pt idx="460">
                  <c:v>76.666666666666671</c:v>
                </c:pt>
                <c:pt idx="461">
                  <c:v>76.833333333333329</c:v>
                </c:pt>
                <c:pt idx="462">
                  <c:v>77</c:v>
                </c:pt>
                <c:pt idx="463">
                  <c:v>77.166666666666671</c:v>
                </c:pt>
                <c:pt idx="464">
                  <c:v>77.333333333333329</c:v>
                </c:pt>
                <c:pt idx="465">
                  <c:v>77.5</c:v>
                </c:pt>
                <c:pt idx="466">
                  <c:v>77.666666666666671</c:v>
                </c:pt>
                <c:pt idx="467">
                  <c:v>77.833333333333329</c:v>
                </c:pt>
                <c:pt idx="468">
                  <c:v>78</c:v>
                </c:pt>
                <c:pt idx="469">
                  <c:v>78.166666666666671</c:v>
                </c:pt>
                <c:pt idx="470">
                  <c:v>78.333333333333329</c:v>
                </c:pt>
                <c:pt idx="471">
                  <c:v>78.5</c:v>
                </c:pt>
                <c:pt idx="472">
                  <c:v>78.666666666666671</c:v>
                </c:pt>
                <c:pt idx="473">
                  <c:v>78.833333333333329</c:v>
                </c:pt>
                <c:pt idx="474">
                  <c:v>79</c:v>
                </c:pt>
                <c:pt idx="475">
                  <c:v>79.166666666666671</c:v>
                </c:pt>
                <c:pt idx="476">
                  <c:v>79.333333333333329</c:v>
                </c:pt>
                <c:pt idx="477">
                  <c:v>79.5</c:v>
                </c:pt>
                <c:pt idx="478">
                  <c:v>79.666666666666671</c:v>
                </c:pt>
                <c:pt idx="479">
                  <c:v>79.833333333333329</c:v>
                </c:pt>
                <c:pt idx="480">
                  <c:v>80</c:v>
                </c:pt>
                <c:pt idx="481">
                  <c:v>80.166666666666671</c:v>
                </c:pt>
                <c:pt idx="482">
                  <c:v>80.333333333333329</c:v>
                </c:pt>
                <c:pt idx="483">
                  <c:v>80.5</c:v>
                </c:pt>
                <c:pt idx="484">
                  <c:v>80.666666666666671</c:v>
                </c:pt>
                <c:pt idx="485">
                  <c:v>80.833333333333329</c:v>
                </c:pt>
                <c:pt idx="486">
                  <c:v>81</c:v>
                </c:pt>
                <c:pt idx="487">
                  <c:v>81.166666666666671</c:v>
                </c:pt>
                <c:pt idx="488">
                  <c:v>81.333333333333329</c:v>
                </c:pt>
                <c:pt idx="489">
                  <c:v>81.5</c:v>
                </c:pt>
                <c:pt idx="490">
                  <c:v>81.666666666666671</c:v>
                </c:pt>
                <c:pt idx="491">
                  <c:v>81.833333333333329</c:v>
                </c:pt>
                <c:pt idx="492">
                  <c:v>82</c:v>
                </c:pt>
                <c:pt idx="493">
                  <c:v>82.166666666666671</c:v>
                </c:pt>
                <c:pt idx="494">
                  <c:v>82.333333333333329</c:v>
                </c:pt>
                <c:pt idx="495">
                  <c:v>82.5</c:v>
                </c:pt>
                <c:pt idx="496">
                  <c:v>82.666666666666671</c:v>
                </c:pt>
                <c:pt idx="497">
                  <c:v>82.833333333333329</c:v>
                </c:pt>
                <c:pt idx="498">
                  <c:v>83</c:v>
                </c:pt>
                <c:pt idx="499">
                  <c:v>83.166666666666671</c:v>
                </c:pt>
                <c:pt idx="500">
                  <c:v>83.333333333333329</c:v>
                </c:pt>
                <c:pt idx="501">
                  <c:v>83.5</c:v>
                </c:pt>
                <c:pt idx="502">
                  <c:v>83.666666666666671</c:v>
                </c:pt>
                <c:pt idx="503">
                  <c:v>83.833333333333329</c:v>
                </c:pt>
                <c:pt idx="504">
                  <c:v>84</c:v>
                </c:pt>
                <c:pt idx="505">
                  <c:v>84.166666666666671</c:v>
                </c:pt>
                <c:pt idx="506">
                  <c:v>84.333333333333329</c:v>
                </c:pt>
                <c:pt idx="507">
                  <c:v>84.5</c:v>
                </c:pt>
                <c:pt idx="508">
                  <c:v>84.666666666666671</c:v>
                </c:pt>
                <c:pt idx="509">
                  <c:v>84.833333333333329</c:v>
                </c:pt>
                <c:pt idx="510">
                  <c:v>85</c:v>
                </c:pt>
                <c:pt idx="511">
                  <c:v>85.166666666666671</c:v>
                </c:pt>
                <c:pt idx="512">
                  <c:v>85.333333333333329</c:v>
                </c:pt>
                <c:pt idx="513">
                  <c:v>85.5</c:v>
                </c:pt>
                <c:pt idx="514">
                  <c:v>85.666666666666671</c:v>
                </c:pt>
                <c:pt idx="515">
                  <c:v>85.833333333333329</c:v>
                </c:pt>
                <c:pt idx="516">
                  <c:v>86</c:v>
                </c:pt>
                <c:pt idx="517">
                  <c:v>86.166666666666671</c:v>
                </c:pt>
                <c:pt idx="518">
                  <c:v>86.333333333333329</c:v>
                </c:pt>
                <c:pt idx="519">
                  <c:v>86.5</c:v>
                </c:pt>
                <c:pt idx="520">
                  <c:v>86.666666666666671</c:v>
                </c:pt>
                <c:pt idx="521">
                  <c:v>86.833333333333329</c:v>
                </c:pt>
                <c:pt idx="522">
                  <c:v>87</c:v>
                </c:pt>
                <c:pt idx="523">
                  <c:v>87.166666666666671</c:v>
                </c:pt>
                <c:pt idx="524">
                  <c:v>87.333333333333329</c:v>
                </c:pt>
                <c:pt idx="525">
                  <c:v>87.5</c:v>
                </c:pt>
                <c:pt idx="526">
                  <c:v>87.666666666666671</c:v>
                </c:pt>
                <c:pt idx="527">
                  <c:v>87.833333333333329</c:v>
                </c:pt>
                <c:pt idx="528">
                  <c:v>88</c:v>
                </c:pt>
                <c:pt idx="529">
                  <c:v>88.166666666666671</c:v>
                </c:pt>
                <c:pt idx="530">
                  <c:v>88.333333333333329</c:v>
                </c:pt>
                <c:pt idx="531">
                  <c:v>88.5</c:v>
                </c:pt>
                <c:pt idx="532">
                  <c:v>88.666666666666671</c:v>
                </c:pt>
                <c:pt idx="533">
                  <c:v>88.833333333333329</c:v>
                </c:pt>
                <c:pt idx="534">
                  <c:v>89</c:v>
                </c:pt>
                <c:pt idx="535">
                  <c:v>89.166666666666671</c:v>
                </c:pt>
                <c:pt idx="536">
                  <c:v>89.333333333333329</c:v>
                </c:pt>
                <c:pt idx="537">
                  <c:v>89.5</c:v>
                </c:pt>
                <c:pt idx="538">
                  <c:v>89.666666666666671</c:v>
                </c:pt>
                <c:pt idx="539">
                  <c:v>89.833333333333329</c:v>
                </c:pt>
                <c:pt idx="540">
                  <c:v>90</c:v>
                </c:pt>
                <c:pt idx="541">
                  <c:v>90.166666666666671</c:v>
                </c:pt>
                <c:pt idx="542">
                  <c:v>90.333333333333329</c:v>
                </c:pt>
                <c:pt idx="543">
                  <c:v>90.5</c:v>
                </c:pt>
                <c:pt idx="544">
                  <c:v>90.666666666666671</c:v>
                </c:pt>
                <c:pt idx="545">
                  <c:v>90.833333333333329</c:v>
                </c:pt>
                <c:pt idx="546">
                  <c:v>91</c:v>
                </c:pt>
                <c:pt idx="547">
                  <c:v>91.166666666666671</c:v>
                </c:pt>
                <c:pt idx="548">
                  <c:v>91.333333333333329</c:v>
                </c:pt>
                <c:pt idx="549">
                  <c:v>91.5</c:v>
                </c:pt>
                <c:pt idx="550">
                  <c:v>91.666666666666671</c:v>
                </c:pt>
                <c:pt idx="551">
                  <c:v>91.833333333333329</c:v>
                </c:pt>
                <c:pt idx="552">
                  <c:v>92</c:v>
                </c:pt>
                <c:pt idx="553">
                  <c:v>92.166666666666671</c:v>
                </c:pt>
                <c:pt idx="554">
                  <c:v>92.333333333333329</c:v>
                </c:pt>
                <c:pt idx="555">
                  <c:v>92.5</c:v>
                </c:pt>
                <c:pt idx="556">
                  <c:v>92.666666666666671</c:v>
                </c:pt>
                <c:pt idx="557">
                  <c:v>92.833333333333329</c:v>
                </c:pt>
                <c:pt idx="558">
                  <c:v>93</c:v>
                </c:pt>
                <c:pt idx="559">
                  <c:v>93.166666666666671</c:v>
                </c:pt>
                <c:pt idx="560">
                  <c:v>93.333333333333329</c:v>
                </c:pt>
                <c:pt idx="561">
                  <c:v>93.5</c:v>
                </c:pt>
                <c:pt idx="562">
                  <c:v>93.666666666666671</c:v>
                </c:pt>
                <c:pt idx="563">
                  <c:v>93.833333333333329</c:v>
                </c:pt>
                <c:pt idx="564">
                  <c:v>94</c:v>
                </c:pt>
                <c:pt idx="565">
                  <c:v>94.166666666666671</c:v>
                </c:pt>
                <c:pt idx="566">
                  <c:v>94.333333333333329</c:v>
                </c:pt>
                <c:pt idx="567">
                  <c:v>94.5</c:v>
                </c:pt>
                <c:pt idx="568">
                  <c:v>94.666666666666671</c:v>
                </c:pt>
                <c:pt idx="569">
                  <c:v>94.833333333333329</c:v>
                </c:pt>
                <c:pt idx="570">
                  <c:v>95</c:v>
                </c:pt>
                <c:pt idx="571">
                  <c:v>95.166666666666671</c:v>
                </c:pt>
                <c:pt idx="572">
                  <c:v>95.333333333333329</c:v>
                </c:pt>
                <c:pt idx="573">
                  <c:v>95.5</c:v>
                </c:pt>
                <c:pt idx="574">
                  <c:v>95.666666666666671</c:v>
                </c:pt>
                <c:pt idx="575">
                  <c:v>95.833333333333329</c:v>
                </c:pt>
                <c:pt idx="576">
                  <c:v>96</c:v>
                </c:pt>
                <c:pt idx="577">
                  <c:v>96.166666666666671</c:v>
                </c:pt>
                <c:pt idx="578">
                  <c:v>96.333333333333329</c:v>
                </c:pt>
                <c:pt idx="579">
                  <c:v>96.5</c:v>
                </c:pt>
                <c:pt idx="580">
                  <c:v>96.666666666666671</c:v>
                </c:pt>
                <c:pt idx="581">
                  <c:v>96.833333333333329</c:v>
                </c:pt>
                <c:pt idx="582">
                  <c:v>97</c:v>
                </c:pt>
                <c:pt idx="583">
                  <c:v>97.166666666666671</c:v>
                </c:pt>
                <c:pt idx="584">
                  <c:v>97.333333333333329</c:v>
                </c:pt>
                <c:pt idx="585">
                  <c:v>97.5</c:v>
                </c:pt>
                <c:pt idx="586">
                  <c:v>97.666666666666671</c:v>
                </c:pt>
                <c:pt idx="587">
                  <c:v>97.833333333333329</c:v>
                </c:pt>
                <c:pt idx="588">
                  <c:v>98</c:v>
                </c:pt>
                <c:pt idx="589">
                  <c:v>98.166666666666671</c:v>
                </c:pt>
                <c:pt idx="590">
                  <c:v>98.333333333333329</c:v>
                </c:pt>
                <c:pt idx="591">
                  <c:v>98.5</c:v>
                </c:pt>
                <c:pt idx="592">
                  <c:v>98.666666666666671</c:v>
                </c:pt>
                <c:pt idx="593">
                  <c:v>98.833333333333329</c:v>
                </c:pt>
                <c:pt idx="594">
                  <c:v>99</c:v>
                </c:pt>
                <c:pt idx="595">
                  <c:v>99.166666666666671</c:v>
                </c:pt>
                <c:pt idx="596">
                  <c:v>99.333333333333329</c:v>
                </c:pt>
                <c:pt idx="597">
                  <c:v>99.5</c:v>
                </c:pt>
                <c:pt idx="598">
                  <c:v>99.666666666666671</c:v>
                </c:pt>
                <c:pt idx="599">
                  <c:v>99.833333333333329</c:v>
                </c:pt>
                <c:pt idx="600">
                  <c:v>100</c:v>
                </c:pt>
                <c:pt idx="601">
                  <c:v>100.16666666666667</c:v>
                </c:pt>
                <c:pt idx="602">
                  <c:v>100.33333333333333</c:v>
                </c:pt>
                <c:pt idx="603">
                  <c:v>100.5</c:v>
                </c:pt>
                <c:pt idx="604">
                  <c:v>100.66666666666667</c:v>
                </c:pt>
                <c:pt idx="605">
                  <c:v>100.83333333333333</c:v>
                </c:pt>
                <c:pt idx="606">
                  <c:v>101</c:v>
                </c:pt>
                <c:pt idx="607">
                  <c:v>101.16666666666667</c:v>
                </c:pt>
                <c:pt idx="608">
                  <c:v>101.33333333333333</c:v>
                </c:pt>
                <c:pt idx="609">
                  <c:v>101.5</c:v>
                </c:pt>
                <c:pt idx="610">
                  <c:v>101.66666666666667</c:v>
                </c:pt>
                <c:pt idx="611">
                  <c:v>101.83333333333333</c:v>
                </c:pt>
                <c:pt idx="612">
                  <c:v>102</c:v>
                </c:pt>
                <c:pt idx="613">
                  <c:v>102.16666666666667</c:v>
                </c:pt>
                <c:pt idx="614">
                  <c:v>102.33333333333333</c:v>
                </c:pt>
                <c:pt idx="615">
                  <c:v>102.5</c:v>
                </c:pt>
                <c:pt idx="616">
                  <c:v>102.66666666666667</c:v>
                </c:pt>
                <c:pt idx="617">
                  <c:v>102.83333333333333</c:v>
                </c:pt>
                <c:pt idx="618">
                  <c:v>103</c:v>
                </c:pt>
                <c:pt idx="619">
                  <c:v>103.16666666666667</c:v>
                </c:pt>
                <c:pt idx="620">
                  <c:v>103.33333333333333</c:v>
                </c:pt>
                <c:pt idx="621">
                  <c:v>103.5</c:v>
                </c:pt>
                <c:pt idx="622">
                  <c:v>103.66666666666667</c:v>
                </c:pt>
                <c:pt idx="623">
                  <c:v>103.83333333333333</c:v>
                </c:pt>
                <c:pt idx="624">
                  <c:v>104</c:v>
                </c:pt>
                <c:pt idx="625">
                  <c:v>104.16666666666667</c:v>
                </c:pt>
                <c:pt idx="626">
                  <c:v>104.33333333333333</c:v>
                </c:pt>
                <c:pt idx="627">
                  <c:v>104.5</c:v>
                </c:pt>
                <c:pt idx="628">
                  <c:v>104.66666666666667</c:v>
                </c:pt>
                <c:pt idx="629">
                  <c:v>104.83333333333333</c:v>
                </c:pt>
                <c:pt idx="630">
                  <c:v>105</c:v>
                </c:pt>
                <c:pt idx="631">
                  <c:v>105.16666666666667</c:v>
                </c:pt>
                <c:pt idx="632">
                  <c:v>105.33333333333333</c:v>
                </c:pt>
                <c:pt idx="633">
                  <c:v>105.5</c:v>
                </c:pt>
                <c:pt idx="634">
                  <c:v>105.66666666666667</c:v>
                </c:pt>
                <c:pt idx="635">
                  <c:v>105.83333333333333</c:v>
                </c:pt>
                <c:pt idx="636">
                  <c:v>106</c:v>
                </c:pt>
                <c:pt idx="637">
                  <c:v>106.16666666666667</c:v>
                </c:pt>
                <c:pt idx="638">
                  <c:v>106.33333333333333</c:v>
                </c:pt>
                <c:pt idx="639">
                  <c:v>106.5</c:v>
                </c:pt>
                <c:pt idx="640">
                  <c:v>106.66666666666667</c:v>
                </c:pt>
                <c:pt idx="641">
                  <c:v>106.83333333333333</c:v>
                </c:pt>
                <c:pt idx="642">
                  <c:v>107</c:v>
                </c:pt>
                <c:pt idx="643">
                  <c:v>107.16666666666667</c:v>
                </c:pt>
                <c:pt idx="644">
                  <c:v>107.33333333333333</c:v>
                </c:pt>
                <c:pt idx="645">
                  <c:v>107.5</c:v>
                </c:pt>
                <c:pt idx="646">
                  <c:v>107.66666666666667</c:v>
                </c:pt>
                <c:pt idx="647">
                  <c:v>107.83333333333333</c:v>
                </c:pt>
                <c:pt idx="648">
                  <c:v>108</c:v>
                </c:pt>
                <c:pt idx="649">
                  <c:v>108.16666666666667</c:v>
                </c:pt>
                <c:pt idx="650">
                  <c:v>108.33333333333333</c:v>
                </c:pt>
                <c:pt idx="651">
                  <c:v>108.5</c:v>
                </c:pt>
                <c:pt idx="652">
                  <c:v>108.66666666666667</c:v>
                </c:pt>
                <c:pt idx="653">
                  <c:v>108.83333333333333</c:v>
                </c:pt>
                <c:pt idx="654">
                  <c:v>109</c:v>
                </c:pt>
                <c:pt idx="655">
                  <c:v>109.16666666666667</c:v>
                </c:pt>
                <c:pt idx="656">
                  <c:v>109.33333333333333</c:v>
                </c:pt>
                <c:pt idx="657">
                  <c:v>109.5</c:v>
                </c:pt>
                <c:pt idx="658">
                  <c:v>109.66666666666667</c:v>
                </c:pt>
                <c:pt idx="659">
                  <c:v>109.83333333333333</c:v>
                </c:pt>
                <c:pt idx="660">
                  <c:v>110</c:v>
                </c:pt>
                <c:pt idx="661">
                  <c:v>110.16666666666667</c:v>
                </c:pt>
                <c:pt idx="662">
                  <c:v>110.33333333333333</c:v>
                </c:pt>
                <c:pt idx="663">
                  <c:v>110.5</c:v>
                </c:pt>
                <c:pt idx="664">
                  <c:v>110.66666666666667</c:v>
                </c:pt>
                <c:pt idx="665">
                  <c:v>110.83333333333333</c:v>
                </c:pt>
                <c:pt idx="666">
                  <c:v>111</c:v>
                </c:pt>
                <c:pt idx="667">
                  <c:v>111.16666666666667</c:v>
                </c:pt>
                <c:pt idx="668">
                  <c:v>111.33333333333333</c:v>
                </c:pt>
                <c:pt idx="669">
                  <c:v>111.5</c:v>
                </c:pt>
                <c:pt idx="670">
                  <c:v>111.66666666666667</c:v>
                </c:pt>
                <c:pt idx="671">
                  <c:v>111.83333333333333</c:v>
                </c:pt>
                <c:pt idx="672">
                  <c:v>112</c:v>
                </c:pt>
                <c:pt idx="673">
                  <c:v>112.16666666666667</c:v>
                </c:pt>
                <c:pt idx="674">
                  <c:v>112.33333333333333</c:v>
                </c:pt>
                <c:pt idx="675">
                  <c:v>112.5</c:v>
                </c:pt>
                <c:pt idx="676">
                  <c:v>112.66666666666667</c:v>
                </c:pt>
                <c:pt idx="677">
                  <c:v>112.83333333333333</c:v>
                </c:pt>
                <c:pt idx="678">
                  <c:v>113</c:v>
                </c:pt>
                <c:pt idx="679">
                  <c:v>113.16666666666667</c:v>
                </c:pt>
                <c:pt idx="680">
                  <c:v>113.33333333333333</c:v>
                </c:pt>
                <c:pt idx="681">
                  <c:v>113.5</c:v>
                </c:pt>
                <c:pt idx="682">
                  <c:v>113.66666666666667</c:v>
                </c:pt>
                <c:pt idx="683">
                  <c:v>113.83333333333333</c:v>
                </c:pt>
                <c:pt idx="684">
                  <c:v>114</c:v>
                </c:pt>
                <c:pt idx="685">
                  <c:v>114.16666666666667</c:v>
                </c:pt>
                <c:pt idx="686">
                  <c:v>114.33333333333333</c:v>
                </c:pt>
                <c:pt idx="687">
                  <c:v>114.5</c:v>
                </c:pt>
                <c:pt idx="688">
                  <c:v>114.66666666666667</c:v>
                </c:pt>
                <c:pt idx="689">
                  <c:v>114.83333333333333</c:v>
                </c:pt>
                <c:pt idx="690">
                  <c:v>115</c:v>
                </c:pt>
                <c:pt idx="691">
                  <c:v>115.16666666666667</c:v>
                </c:pt>
                <c:pt idx="692">
                  <c:v>115.33333333333333</c:v>
                </c:pt>
                <c:pt idx="693">
                  <c:v>115.5</c:v>
                </c:pt>
                <c:pt idx="694">
                  <c:v>115.66666666666667</c:v>
                </c:pt>
                <c:pt idx="695">
                  <c:v>115.83333333333333</c:v>
                </c:pt>
                <c:pt idx="696">
                  <c:v>116</c:v>
                </c:pt>
                <c:pt idx="697">
                  <c:v>116.16666666666667</c:v>
                </c:pt>
                <c:pt idx="698">
                  <c:v>116.33333333333333</c:v>
                </c:pt>
                <c:pt idx="699">
                  <c:v>116.5</c:v>
                </c:pt>
                <c:pt idx="700">
                  <c:v>116.66666666666667</c:v>
                </c:pt>
                <c:pt idx="701">
                  <c:v>116.83333333333333</c:v>
                </c:pt>
                <c:pt idx="702">
                  <c:v>117</c:v>
                </c:pt>
                <c:pt idx="703">
                  <c:v>117.16666666666667</c:v>
                </c:pt>
                <c:pt idx="704">
                  <c:v>117.33333333333333</c:v>
                </c:pt>
                <c:pt idx="705">
                  <c:v>117.5</c:v>
                </c:pt>
                <c:pt idx="706">
                  <c:v>117.66666666666667</c:v>
                </c:pt>
                <c:pt idx="707">
                  <c:v>117.83333333333333</c:v>
                </c:pt>
                <c:pt idx="708">
                  <c:v>118</c:v>
                </c:pt>
                <c:pt idx="709">
                  <c:v>118.16666666666667</c:v>
                </c:pt>
                <c:pt idx="710">
                  <c:v>118.33333333333333</c:v>
                </c:pt>
                <c:pt idx="711">
                  <c:v>118.5</c:v>
                </c:pt>
                <c:pt idx="712">
                  <c:v>118.66666666666667</c:v>
                </c:pt>
                <c:pt idx="713">
                  <c:v>118.83333333333333</c:v>
                </c:pt>
                <c:pt idx="714">
                  <c:v>119</c:v>
                </c:pt>
                <c:pt idx="715">
                  <c:v>119.16666666666667</c:v>
                </c:pt>
                <c:pt idx="716">
                  <c:v>119.33333333333333</c:v>
                </c:pt>
                <c:pt idx="717">
                  <c:v>119.5</c:v>
                </c:pt>
                <c:pt idx="718">
                  <c:v>119.66666666666667</c:v>
                </c:pt>
                <c:pt idx="719">
                  <c:v>119.83333333333333</c:v>
                </c:pt>
                <c:pt idx="720">
                  <c:v>120</c:v>
                </c:pt>
              </c:numCache>
            </c:numRef>
          </c:xVal>
          <c:yVal>
            <c:numRef>
              <c:f>'Raum1_technische Lüftung'!$J$58:$J$778</c:f>
              <c:numCache>
                <c:formatCode>0.00%</c:formatCode>
                <c:ptCount val="721"/>
                <c:pt idx="0">
                  <c:v>0</c:v>
                </c:pt>
                <c:pt idx="1">
                  <c:v>1.54320987654321E-6</c:v>
                </c:pt>
                <c:pt idx="2">
                  <c:v>6.17283950617284E-6</c:v>
                </c:pt>
                <c:pt idx="3">
                  <c:v>1.388888888888889E-5</c:v>
                </c:pt>
                <c:pt idx="4">
                  <c:v>2.469135802469136E-5</c:v>
                </c:pt>
                <c:pt idx="5">
                  <c:v>3.8580246913580246E-5</c:v>
                </c:pt>
                <c:pt idx="6">
                  <c:v>5.5555555555555558E-5</c:v>
                </c:pt>
                <c:pt idx="7">
                  <c:v>7.5617283950617283E-5</c:v>
                </c:pt>
                <c:pt idx="8">
                  <c:v>9.876543209876544E-5</c:v>
                </c:pt>
                <c:pt idx="9">
                  <c:v>1.25E-4</c:v>
                </c:pt>
                <c:pt idx="10">
                  <c:v>1.5432098765432098E-4</c:v>
                </c:pt>
                <c:pt idx="11">
                  <c:v>1.8672839506172841E-4</c:v>
                </c:pt>
                <c:pt idx="12">
                  <c:v>2.2222222222222223E-4</c:v>
                </c:pt>
                <c:pt idx="13">
                  <c:v>2.608024691358025E-4</c:v>
                </c:pt>
                <c:pt idx="14">
                  <c:v>3.0246913580246913E-4</c:v>
                </c:pt>
                <c:pt idx="15">
                  <c:v>3.4722222222222224E-4</c:v>
                </c:pt>
                <c:pt idx="16">
                  <c:v>3.9506172839506176E-4</c:v>
                </c:pt>
                <c:pt idx="17">
                  <c:v>4.459876543209877E-4</c:v>
                </c:pt>
                <c:pt idx="18">
                  <c:v>5.0000000000000001E-4</c:v>
                </c:pt>
                <c:pt idx="19">
                  <c:v>5.5709876543209879E-4</c:v>
                </c:pt>
                <c:pt idx="20">
                  <c:v>6.1728395061728394E-4</c:v>
                </c:pt>
                <c:pt idx="21">
                  <c:v>6.8055555555555556E-4</c:v>
                </c:pt>
                <c:pt idx="22">
                  <c:v>7.4691358024691365E-4</c:v>
                </c:pt>
                <c:pt idx="23">
                  <c:v>8.1635802469135811E-4</c:v>
                </c:pt>
                <c:pt idx="24">
                  <c:v>8.8888888888888893E-4</c:v>
                </c:pt>
                <c:pt idx="25">
                  <c:v>9.6450617283950623E-4</c:v>
                </c:pt>
                <c:pt idx="26">
                  <c:v>1.04320987654321E-3</c:v>
                </c:pt>
                <c:pt idx="27">
                  <c:v>1.1250000000000001E-3</c:v>
                </c:pt>
                <c:pt idx="28">
                  <c:v>1.2098765432098765E-3</c:v>
                </c:pt>
                <c:pt idx="29">
                  <c:v>1.2978395061728396E-3</c:v>
                </c:pt>
                <c:pt idx="30">
                  <c:v>1.3888888888888889E-3</c:v>
                </c:pt>
                <c:pt idx="31">
                  <c:v>1.4830246913580248E-3</c:v>
                </c:pt>
                <c:pt idx="32">
                  <c:v>1.580246913580247E-3</c:v>
                </c:pt>
                <c:pt idx="33">
                  <c:v>1.6805555555555556E-3</c:v>
                </c:pt>
                <c:pt idx="34">
                  <c:v>1.7839506172839508E-3</c:v>
                </c:pt>
                <c:pt idx="35">
                  <c:v>1.8904320987654323E-3</c:v>
                </c:pt>
                <c:pt idx="36">
                  <c:v>2E-3</c:v>
                </c:pt>
                <c:pt idx="37">
                  <c:v>2.1126543209876543E-3</c:v>
                </c:pt>
                <c:pt idx="38">
                  <c:v>2.2283950617283952E-3</c:v>
                </c:pt>
                <c:pt idx="39">
                  <c:v>2.3472222222222223E-3</c:v>
                </c:pt>
                <c:pt idx="40">
                  <c:v>2.4691358024691358E-3</c:v>
                </c:pt>
                <c:pt idx="41">
                  <c:v>2.5941358024691359E-3</c:v>
                </c:pt>
                <c:pt idx="42">
                  <c:v>2.7222222222222222E-3</c:v>
                </c:pt>
                <c:pt idx="43">
                  <c:v>2.8533950617283953E-3</c:v>
                </c:pt>
                <c:pt idx="44">
                  <c:v>2.9876543209876546E-3</c:v>
                </c:pt>
                <c:pt idx="45">
                  <c:v>3.1250000000000002E-3</c:v>
                </c:pt>
                <c:pt idx="46">
                  <c:v>3.2654320987654324E-3</c:v>
                </c:pt>
                <c:pt idx="47">
                  <c:v>3.408950617283951E-3</c:v>
                </c:pt>
                <c:pt idx="48">
                  <c:v>3.5555555555555557E-3</c:v>
                </c:pt>
                <c:pt idx="49">
                  <c:v>3.7052469135802472E-3</c:v>
                </c:pt>
                <c:pt idx="50">
                  <c:v>3.8580246913580249E-3</c:v>
                </c:pt>
                <c:pt idx="51">
                  <c:v>4.0138888888888889E-3</c:v>
                </c:pt>
                <c:pt idx="52">
                  <c:v>4.17283950617284E-3</c:v>
                </c:pt>
                <c:pt idx="53">
                  <c:v>4.3348765432098769E-3</c:v>
                </c:pt>
                <c:pt idx="54">
                  <c:v>4.5000000000000005E-3</c:v>
                </c:pt>
                <c:pt idx="55">
                  <c:v>4.66820987654321E-3</c:v>
                </c:pt>
                <c:pt idx="56">
                  <c:v>4.8395061728395061E-3</c:v>
                </c:pt>
                <c:pt idx="57">
                  <c:v>5.0138888888888889E-3</c:v>
                </c:pt>
                <c:pt idx="58">
                  <c:v>5.1913580246913584E-3</c:v>
                </c:pt>
                <c:pt idx="59">
                  <c:v>5.3719135802469137E-3</c:v>
                </c:pt>
                <c:pt idx="60">
                  <c:v>5.5555555555555558E-3</c:v>
                </c:pt>
                <c:pt idx="61">
                  <c:v>5.7422839506172845E-3</c:v>
                </c:pt>
                <c:pt idx="62">
                  <c:v>5.932098765432099E-3</c:v>
                </c:pt>
                <c:pt idx="63">
                  <c:v>6.1250000000000002E-3</c:v>
                </c:pt>
                <c:pt idx="64">
                  <c:v>6.3209876543209881E-3</c:v>
                </c:pt>
                <c:pt idx="65">
                  <c:v>6.5200617283950619E-3</c:v>
                </c:pt>
                <c:pt idx="66">
                  <c:v>6.7222222222222223E-3</c:v>
                </c:pt>
                <c:pt idx="67">
                  <c:v>6.9274691358024694E-3</c:v>
                </c:pt>
                <c:pt idx="68">
                  <c:v>7.1358024691358032E-3</c:v>
                </c:pt>
                <c:pt idx="69">
                  <c:v>7.3472222222222229E-3</c:v>
                </c:pt>
                <c:pt idx="70">
                  <c:v>7.5617283950617292E-3</c:v>
                </c:pt>
                <c:pt idx="71">
                  <c:v>7.7793209876543213E-3</c:v>
                </c:pt>
                <c:pt idx="72">
                  <c:v>8.0000000000000002E-3</c:v>
                </c:pt>
                <c:pt idx="73">
                  <c:v>8.2237654320987657E-3</c:v>
                </c:pt>
                <c:pt idx="74">
                  <c:v>8.450617283950617E-3</c:v>
                </c:pt>
                <c:pt idx="75">
                  <c:v>8.6805555555555559E-3</c:v>
                </c:pt>
                <c:pt idx="76">
                  <c:v>8.9135802469135807E-3</c:v>
                </c:pt>
                <c:pt idx="77">
                  <c:v>9.1496913580246912E-3</c:v>
                </c:pt>
                <c:pt idx="78">
                  <c:v>9.3888888888888893E-3</c:v>
                </c:pt>
                <c:pt idx="79">
                  <c:v>9.6311728395061733E-3</c:v>
                </c:pt>
                <c:pt idx="80">
                  <c:v>9.876543209876543E-3</c:v>
                </c:pt>
                <c:pt idx="81">
                  <c:v>1.0125E-2</c:v>
                </c:pt>
                <c:pt idx="82">
                  <c:v>1.0376543209876543E-2</c:v>
                </c:pt>
                <c:pt idx="83">
                  <c:v>1.0631172839506174E-2</c:v>
                </c:pt>
                <c:pt idx="84">
                  <c:v>1.0888888888888889E-2</c:v>
                </c:pt>
                <c:pt idx="85">
                  <c:v>1.1149691358024691E-2</c:v>
                </c:pt>
                <c:pt idx="86">
                  <c:v>1.1413580246913581E-2</c:v>
                </c:pt>
                <c:pt idx="87">
                  <c:v>1.1680555555555557E-2</c:v>
                </c:pt>
                <c:pt idx="88">
                  <c:v>1.1950617283950618E-2</c:v>
                </c:pt>
                <c:pt idx="89">
                  <c:v>1.2223765432098766E-2</c:v>
                </c:pt>
                <c:pt idx="90">
                  <c:v>1.2500000000000001E-2</c:v>
                </c:pt>
                <c:pt idx="91">
                  <c:v>1.2779320987654321E-2</c:v>
                </c:pt>
                <c:pt idx="92">
                  <c:v>1.306172839506173E-2</c:v>
                </c:pt>
                <c:pt idx="93">
                  <c:v>1.3347222222222222E-2</c:v>
                </c:pt>
                <c:pt idx="94">
                  <c:v>1.3635802469135804E-2</c:v>
                </c:pt>
                <c:pt idx="95">
                  <c:v>1.392746913580247E-2</c:v>
                </c:pt>
                <c:pt idx="96">
                  <c:v>1.4222222222222223E-2</c:v>
                </c:pt>
                <c:pt idx="97">
                  <c:v>1.4520061728395062E-2</c:v>
                </c:pt>
                <c:pt idx="98">
                  <c:v>1.4820987654320989E-2</c:v>
                </c:pt>
                <c:pt idx="99">
                  <c:v>1.5125000000000001E-2</c:v>
                </c:pt>
                <c:pt idx="100">
                  <c:v>1.54320987654321E-2</c:v>
                </c:pt>
                <c:pt idx="101">
                  <c:v>1.5742283950617286E-2</c:v>
                </c:pt>
                <c:pt idx="102">
                  <c:v>1.6055555555555556E-2</c:v>
                </c:pt>
                <c:pt idx="103">
                  <c:v>1.6371913580246915E-2</c:v>
                </c:pt>
                <c:pt idx="104">
                  <c:v>1.669135802469136E-2</c:v>
                </c:pt>
                <c:pt idx="105">
                  <c:v>1.7013888888888891E-2</c:v>
                </c:pt>
                <c:pt idx="106">
                  <c:v>1.7339506172839508E-2</c:v>
                </c:pt>
                <c:pt idx="107">
                  <c:v>1.766820987654321E-2</c:v>
                </c:pt>
                <c:pt idx="108">
                  <c:v>1.8000000000000002E-2</c:v>
                </c:pt>
                <c:pt idx="109">
                  <c:v>1.8334876543209876E-2</c:v>
                </c:pt>
                <c:pt idx="110">
                  <c:v>1.867283950617284E-2</c:v>
                </c:pt>
                <c:pt idx="111">
                  <c:v>1.9013888888888889E-2</c:v>
                </c:pt>
                <c:pt idx="112">
                  <c:v>1.9358024691358024E-2</c:v>
                </c:pt>
                <c:pt idx="113">
                  <c:v>1.9705246913580249E-2</c:v>
                </c:pt>
                <c:pt idx="114">
                  <c:v>2.0055555555555556E-2</c:v>
                </c:pt>
                <c:pt idx="115">
                  <c:v>2.0408950617283952E-2</c:v>
                </c:pt>
                <c:pt idx="116">
                  <c:v>2.0765432098765434E-2</c:v>
                </c:pt>
                <c:pt idx="117">
                  <c:v>2.1125000000000001E-2</c:v>
                </c:pt>
                <c:pt idx="118">
                  <c:v>2.1487654320987655E-2</c:v>
                </c:pt>
                <c:pt idx="119">
                  <c:v>2.1853395061728398E-2</c:v>
                </c:pt>
                <c:pt idx="120">
                  <c:v>2.2222222222222223E-2</c:v>
                </c:pt>
                <c:pt idx="121">
                  <c:v>2.2594135802469138E-2</c:v>
                </c:pt>
                <c:pt idx="122">
                  <c:v>2.2969135802469138E-2</c:v>
                </c:pt>
                <c:pt idx="123">
                  <c:v>2.3347222222222224E-2</c:v>
                </c:pt>
                <c:pt idx="124">
                  <c:v>2.3728395061728396E-2</c:v>
                </c:pt>
                <c:pt idx="125">
                  <c:v>2.4112654320987657E-2</c:v>
                </c:pt>
                <c:pt idx="126">
                  <c:v>2.4500000000000001E-2</c:v>
                </c:pt>
                <c:pt idx="127">
                  <c:v>2.4890432098765434E-2</c:v>
                </c:pt>
                <c:pt idx="128">
                  <c:v>2.5283950617283953E-2</c:v>
                </c:pt>
                <c:pt idx="129">
                  <c:v>2.5680555555555557E-2</c:v>
                </c:pt>
                <c:pt idx="130">
                  <c:v>2.6080246913580248E-2</c:v>
                </c:pt>
                <c:pt idx="131">
                  <c:v>2.6483024691358027E-2</c:v>
                </c:pt>
                <c:pt idx="132">
                  <c:v>2.6888888888888889E-2</c:v>
                </c:pt>
                <c:pt idx="133">
                  <c:v>2.7297839506172841E-2</c:v>
                </c:pt>
                <c:pt idx="134">
                  <c:v>2.7709876543209878E-2</c:v>
                </c:pt>
                <c:pt idx="135">
                  <c:v>2.8125000000000001E-2</c:v>
                </c:pt>
                <c:pt idx="136">
                  <c:v>2.8543209876543213E-2</c:v>
                </c:pt>
                <c:pt idx="137">
                  <c:v>2.8964506172839508E-2</c:v>
                </c:pt>
                <c:pt idx="138">
                  <c:v>2.9388888888888891E-2</c:v>
                </c:pt>
                <c:pt idx="139">
                  <c:v>2.9816358024691361E-2</c:v>
                </c:pt>
                <c:pt idx="140">
                  <c:v>3.0246913580246917E-2</c:v>
                </c:pt>
                <c:pt idx="141">
                  <c:v>3.0680555555555558E-2</c:v>
                </c:pt>
                <c:pt idx="142">
                  <c:v>3.1117283950617285E-2</c:v>
                </c:pt>
                <c:pt idx="143">
                  <c:v>3.1557098765432098E-2</c:v>
                </c:pt>
                <c:pt idx="144">
                  <c:v>3.2000000000000001E-2</c:v>
                </c:pt>
                <c:pt idx="145">
                  <c:v>3.2445987654320989E-2</c:v>
                </c:pt>
                <c:pt idx="146">
                  <c:v>3.2895061728395063E-2</c:v>
                </c:pt>
                <c:pt idx="147">
                  <c:v>3.3347222222222223E-2</c:v>
                </c:pt>
                <c:pt idx="148">
                  <c:v>3.3802469135802468E-2</c:v>
                </c:pt>
                <c:pt idx="149">
                  <c:v>3.4260802469135807E-2</c:v>
                </c:pt>
                <c:pt idx="150">
                  <c:v>3.4722222222222224E-2</c:v>
                </c:pt>
                <c:pt idx="151">
                  <c:v>3.5186728395061727E-2</c:v>
                </c:pt>
                <c:pt idx="152">
                  <c:v>3.5654320987654323E-2</c:v>
                </c:pt>
                <c:pt idx="153">
                  <c:v>3.6125000000000004E-2</c:v>
                </c:pt>
                <c:pt idx="154">
                  <c:v>3.6598765432098765E-2</c:v>
                </c:pt>
                <c:pt idx="155">
                  <c:v>3.7075617283950618E-2</c:v>
                </c:pt>
                <c:pt idx="156">
                  <c:v>3.7555555555555557E-2</c:v>
                </c:pt>
                <c:pt idx="157">
                  <c:v>3.8038580246913582E-2</c:v>
                </c:pt>
                <c:pt idx="158">
                  <c:v>3.8524691358024693E-2</c:v>
                </c:pt>
                <c:pt idx="159">
                  <c:v>3.901388888888889E-2</c:v>
                </c:pt>
                <c:pt idx="160">
                  <c:v>3.9506172839506172E-2</c:v>
                </c:pt>
                <c:pt idx="161">
                  <c:v>4.0001543209876547E-2</c:v>
                </c:pt>
                <c:pt idx="162">
                  <c:v>4.0500000000000001E-2</c:v>
                </c:pt>
                <c:pt idx="163">
                  <c:v>4.1001543209876548E-2</c:v>
                </c:pt>
                <c:pt idx="164">
                  <c:v>4.1506172839506174E-2</c:v>
                </c:pt>
                <c:pt idx="165">
                  <c:v>4.2013888888888892E-2</c:v>
                </c:pt>
                <c:pt idx="166">
                  <c:v>4.2524691358024697E-2</c:v>
                </c:pt>
                <c:pt idx="167">
                  <c:v>4.303858024691358E-2</c:v>
                </c:pt>
                <c:pt idx="168">
                  <c:v>4.3555555555555556E-2</c:v>
                </c:pt>
                <c:pt idx="169">
                  <c:v>4.4075617283950617E-2</c:v>
                </c:pt>
                <c:pt idx="170">
                  <c:v>4.4598765432098765E-2</c:v>
                </c:pt>
                <c:pt idx="171">
                  <c:v>4.5125000000000005E-2</c:v>
                </c:pt>
                <c:pt idx="172">
                  <c:v>4.5654320987654325E-2</c:v>
                </c:pt>
                <c:pt idx="173">
                  <c:v>4.618672839506173E-2</c:v>
                </c:pt>
                <c:pt idx="174">
                  <c:v>4.6722222222222227E-2</c:v>
                </c:pt>
                <c:pt idx="175">
                  <c:v>4.7260802469135804E-2</c:v>
                </c:pt>
                <c:pt idx="176">
                  <c:v>4.7802469135802474E-2</c:v>
                </c:pt>
                <c:pt idx="177">
                  <c:v>4.8347222222222222E-2</c:v>
                </c:pt>
                <c:pt idx="178">
                  <c:v>4.8895061728395063E-2</c:v>
                </c:pt>
                <c:pt idx="179">
                  <c:v>4.944598765432099E-2</c:v>
                </c:pt>
                <c:pt idx="180">
                  <c:v>0.05</c:v>
                </c:pt>
                <c:pt idx="181">
                  <c:v>5.0557098765432101E-2</c:v>
                </c:pt>
                <c:pt idx="182">
                  <c:v>5.1117283950617286E-2</c:v>
                </c:pt>
                <c:pt idx="183">
                  <c:v>5.1680555555555556E-2</c:v>
                </c:pt>
                <c:pt idx="184">
                  <c:v>5.2246913580246919E-2</c:v>
                </c:pt>
                <c:pt idx="185">
                  <c:v>5.2816358024691361E-2</c:v>
                </c:pt>
                <c:pt idx="186">
                  <c:v>5.3388888888888889E-2</c:v>
                </c:pt>
                <c:pt idx="187">
                  <c:v>5.3964506172839509E-2</c:v>
                </c:pt>
                <c:pt idx="188">
                  <c:v>5.4543209876543215E-2</c:v>
                </c:pt>
                <c:pt idx="189">
                  <c:v>5.5125E-2</c:v>
                </c:pt>
                <c:pt idx="190">
                  <c:v>5.5709876543209878E-2</c:v>
                </c:pt>
                <c:pt idx="191">
                  <c:v>5.6297839506172842E-2</c:v>
                </c:pt>
                <c:pt idx="192">
                  <c:v>5.6888888888888892E-2</c:v>
                </c:pt>
                <c:pt idx="193">
                  <c:v>5.7483024691358027E-2</c:v>
                </c:pt>
                <c:pt idx="194">
                  <c:v>5.8080246913580248E-2</c:v>
                </c:pt>
                <c:pt idx="195">
                  <c:v>5.8680555555555555E-2</c:v>
                </c:pt>
                <c:pt idx="196">
                  <c:v>5.9283950617283955E-2</c:v>
                </c:pt>
                <c:pt idx="197">
                  <c:v>5.9890432098765434E-2</c:v>
                </c:pt>
                <c:pt idx="198">
                  <c:v>6.0500000000000005E-2</c:v>
                </c:pt>
                <c:pt idx="199">
                  <c:v>6.1112654320987655E-2</c:v>
                </c:pt>
                <c:pt idx="200">
                  <c:v>6.1728395061728399E-2</c:v>
                </c:pt>
                <c:pt idx="201">
                  <c:v>6.2347222222222227E-2</c:v>
                </c:pt>
                <c:pt idx="202">
                  <c:v>6.2969135802469142E-2</c:v>
                </c:pt>
                <c:pt idx="203">
                  <c:v>6.3594135802469143E-2</c:v>
                </c:pt>
                <c:pt idx="204">
                  <c:v>6.4222222222222222E-2</c:v>
                </c:pt>
                <c:pt idx="205">
                  <c:v>6.4853395061728394E-2</c:v>
                </c:pt>
                <c:pt idx="206">
                  <c:v>6.5487654320987659E-2</c:v>
                </c:pt>
                <c:pt idx="207">
                  <c:v>6.6125000000000003E-2</c:v>
                </c:pt>
                <c:pt idx="208">
                  <c:v>6.676543209876544E-2</c:v>
                </c:pt>
                <c:pt idx="209">
                  <c:v>6.7408950617283955E-2</c:v>
                </c:pt>
                <c:pt idx="210">
                  <c:v>6.8055555555555564E-2</c:v>
                </c:pt>
                <c:pt idx="211">
                  <c:v>6.8705246913580251E-2</c:v>
                </c:pt>
                <c:pt idx="212">
                  <c:v>6.9358024691358031E-2</c:v>
                </c:pt>
                <c:pt idx="213">
                  <c:v>7.0013888888888889E-2</c:v>
                </c:pt>
                <c:pt idx="214">
                  <c:v>7.0672839506172841E-2</c:v>
                </c:pt>
                <c:pt idx="215">
                  <c:v>7.1334876543209885E-2</c:v>
                </c:pt>
                <c:pt idx="216">
                  <c:v>7.2000000000000008E-2</c:v>
                </c:pt>
                <c:pt idx="217">
                  <c:v>7.2668209876543211E-2</c:v>
                </c:pt>
                <c:pt idx="218">
                  <c:v>7.3339506172839505E-2</c:v>
                </c:pt>
                <c:pt idx="219">
                  <c:v>7.4013888888888893E-2</c:v>
                </c:pt>
                <c:pt idx="220">
                  <c:v>7.4691358024691359E-2</c:v>
                </c:pt>
                <c:pt idx="221">
                  <c:v>7.5371913580246919E-2</c:v>
                </c:pt>
                <c:pt idx="222">
                  <c:v>7.6055555555555557E-2</c:v>
                </c:pt>
                <c:pt idx="223">
                  <c:v>7.6742283950617288E-2</c:v>
                </c:pt>
                <c:pt idx="224">
                  <c:v>7.7432098765432097E-2</c:v>
                </c:pt>
                <c:pt idx="225">
                  <c:v>7.8125E-2</c:v>
                </c:pt>
                <c:pt idx="226">
                  <c:v>7.8820987654320995E-2</c:v>
                </c:pt>
                <c:pt idx="227">
                  <c:v>7.9520061728395069E-2</c:v>
                </c:pt>
                <c:pt idx="228">
                  <c:v>8.0222222222222223E-2</c:v>
                </c:pt>
                <c:pt idx="229">
                  <c:v>8.0927469135802468E-2</c:v>
                </c:pt>
                <c:pt idx="230">
                  <c:v>8.1635802469135807E-2</c:v>
                </c:pt>
                <c:pt idx="231">
                  <c:v>8.2347222222222224E-2</c:v>
                </c:pt>
                <c:pt idx="232">
                  <c:v>8.3061728395061735E-2</c:v>
                </c:pt>
                <c:pt idx="233">
                  <c:v>8.3779320987654324E-2</c:v>
                </c:pt>
                <c:pt idx="234">
                  <c:v>8.4500000000000006E-2</c:v>
                </c:pt>
                <c:pt idx="235">
                  <c:v>8.5223765432098766E-2</c:v>
                </c:pt>
                <c:pt idx="236">
                  <c:v>8.595061728395062E-2</c:v>
                </c:pt>
                <c:pt idx="237">
                  <c:v>8.6680555555555566E-2</c:v>
                </c:pt>
                <c:pt idx="238">
                  <c:v>8.7413580246913591E-2</c:v>
                </c:pt>
                <c:pt idx="239">
                  <c:v>8.8149691358024695E-2</c:v>
                </c:pt>
                <c:pt idx="240">
                  <c:v>8.8888888888888892E-2</c:v>
                </c:pt>
                <c:pt idx="241">
                  <c:v>8.9631172839506182E-2</c:v>
                </c:pt>
                <c:pt idx="242">
                  <c:v>9.037654320987655E-2</c:v>
                </c:pt>
                <c:pt idx="243">
                  <c:v>9.1125000000000012E-2</c:v>
                </c:pt>
                <c:pt idx="244">
                  <c:v>9.1876543209876552E-2</c:v>
                </c:pt>
                <c:pt idx="245">
                  <c:v>9.2631172839506185E-2</c:v>
                </c:pt>
                <c:pt idx="246">
                  <c:v>9.3388888888888896E-2</c:v>
                </c:pt>
                <c:pt idx="247">
                  <c:v>9.4149691358024701E-2</c:v>
                </c:pt>
                <c:pt idx="248">
                  <c:v>9.4913580246913584E-2</c:v>
                </c:pt>
                <c:pt idx="249">
                  <c:v>9.568055555555556E-2</c:v>
                </c:pt>
                <c:pt idx="250">
                  <c:v>9.6450617283950629E-2</c:v>
                </c:pt>
                <c:pt idx="251">
                  <c:v>9.7223765432098777E-2</c:v>
                </c:pt>
                <c:pt idx="252">
                  <c:v>9.8000000000000004E-2</c:v>
                </c:pt>
                <c:pt idx="253">
                  <c:v>9.8779320987654323E-2</c:v>
                </c:pt>
                <c:pt idx="254">
                  <c:v>9.9561728395061735E-2</c:v>
                </c:pt>
                <c:pt idx="255">
                  <c:v>0.10034722222222223</c:v>
                </c:pt>
                <c:pt idx="256">
                  <c:v>0.10113580246913581</c:v>
                </c:pt>
                <c:pt idx="257">
                  <c:v>0.10192746913580247</c:v>
                </c:pt>
                <c:pt idx="258">
                  <c:v>0.10272222222222223</c:v>
                </c:pt>
                <c:pt idx="259">
                  <c:v>0.10352006172839506</c:v>
                </c:pt>
                <c:pt idx="260">
                  <c:v>0.10432098765432099</c:v>
                </c:pt>
                <c:pt idx="261">
                  <c:v>0.10512500000000001</c:v>
                </c:pt>
                <c:pt idx="262">
                  <c:v>0.10593209876543211</c:v>
                </c:pt>
                <c:pt idx="263">
                  <c:v>0.10674228395061729</c:v>
                </c:pt>
                <c:pt idx="264">
                  <c:v>0.10755555555555556</c:v>
                </c:pt>
                <c:pt idx="265">
                  <c:v>0.10837191358024692</c:v>
                </c:pt>
                <c:pt idx="266">
                  <c:v>0.10919135802469136</c:v>
                </c:pt>
                <c:pt idx="267">
                  <c:v>0.1100138888888889</c:v>
                </c:pt>
                <c:pt idx="268">
                  <c:v>0.11083950617283951</c:v>
                </c:pt>
                <c:pt idx="269">
                  <c:v>0.11166820987654322</c:v>
                </c:pt>
                <c:pt idx="270">
                  <c:v>0.1125</c:v>
                </c:pt>
                <c:pt idx="271">
                  <c:v>0.11333487654320988</c:v>
                </c:pt>
                <c:pt idx="272">
                  <c:v>0.11417283950617285</c:v>
                </c:pt>
                <c:pt idx="273">
                  <c:v>0.1150138888888889</c:v>
                </c:pt>
                <c:pt idx="274">
                  <c:v>0.11585802469135803</c:v>
                </c:pt>
                <c:pt idx="275">
                  <c:v>0.11670524691358025</c:v>
                </c:pt>
                <c:pt idx="276">
                  <c:v>0.11755555555555557</c:v>
                </c:pt>
                <c:pt idx="277">
                  <c:v>0.11840895061728396</c:v>
                </c:pt>
                <c:pt idx="278">
                  <c:v>0.11926543209876544</c:v>
                </c:pt>
                <c:pt idx="279">
                  <c:v>0.12012500000000001</c:v>
                </c:pt>
                <c:pt idx="280">
                  <c:v>0.12098765432098767</c:v>
                </c:pt>
                <c:pt idx="281">
                  <c:v>0.1218533950617284</c:v>
                </c:pt>
                <c:pt idx="282">
                  <c:v>0.12272222222222223</c:v>
                </c:pt>
                <c:pt idx="283">
                  <c:v>0.12359413580246914</c:v>
                </c:pt>
                <c:pt idx="284">
                  <c:v>0.12446913580246914</c:v>
                </c:pt>
                <c:pt idx="285">
                  <c:v>0.12534722222222222</c:v>
                </c:pt>
                <c:pt idx="286">
                  <c:v>0.12622839506172839</c:v>
                </c:pt>
                <c:pt idx="287">
                  <c:v>0.12711265432098767</c:v>
                </c:pt>
                <c:pt idx="288">
                  <c:v>0.128</c:v>
                </c:pt>
                <c:pt idx="289">
                  <c:v>0.12889043209876544</c:v>
                </c:pt>
                <c:pt idx="290">
                  <c:v>0.12978395061728396</c:v>
                </c:pt>
                <c:pt idx="291">
                  <c:v>0.13068055555555555</c:v>
                </c:pt>
                <c:pt idx="292">
                  <c:v>0.13158024691358025</c:v>
                </c:pt>
                <c:pt idx="293">
                  <c:v>0.13248302469135803</c:v>
                </c:pt>
                <c:pt idx="294">
                  <c:v>0.13338888888888889</c:v>
                </c:pt>
                <c:pt idx="295">
                  <c:v>0.13429783950617286</c:v>
                </c:pt>
                <c:pt idx="296">
                  <c:v>0.13520987654320987</c:v>
                </c:pt>
                <c:pt idx="297">
                  <c:v>0.136125</c:v>
                </c:pt>
                <c:pt idx="298">
                  <c:v>0.13704320987654323</c:v>
                </c:pt>
                <c:pt idx="299">
                  <c:v>0.13796450617283951</c:v>
                </c:pt>
                <c:pt idx="300">
                  <c:v>0.1388888888888889</c:v>
                </c:pt>
                <c:pt idx="301">
                  <c:v>0.13981635802469136</c:v>
                </c:pt>
                <c:pt idx="302">
                  <c:v>0.14074691358024691</c:v>
                </c:pt>
                <c:pt idx="303">
                  <c:v>0.14168055555555556</c:v>
                </c:pt>
                <c:pt idx="304">
                  <c:v>0.14261728395061729</c:v>
                </c:pt>
                <c:pt idx="305">
                  <c:v>0.1435570987654321</c:v>
                </c:pt>
                <c:pt idx="306">
                  <c:v>0.14450000000000002</c:v>
                </c:pt>
                <c:pt idx="307">
                  <c:v>0.14544598765432099</c:v>
                </c:pt>
                <c:pt idx="308">
                  <c:v>0.14639506172839506</c:v>
                </c:pt>
                <c:pt idx="309">
                  <c:v>0.14734722222222224</c:v>
                </c:pt>
                <c:pt idx="310">
                  <c:v>0.14830246913580247</c:v>
                </c:pt>
                <c:pt idx="311">
                  <c:v>0.14926080246913581</c:v>
                </c:pt>
                <c:pt idx="312">
                  <c:v>0.15022222222222223</c:v>
                </c:pt>
                <c:pt idx="313">
                  <c:v>0.15118672839506173</c:v>
                </c:pt>
                <c:pt idx="314">
                  <c:v>0.15215432098765433</c:v>
                </c:pt>
                <c:pt idx="315">
                  <c:v>0.15312500000000001</c:v>
                </c:pt>
                <c:pt idx="316">
                  <c:v>0.15409876543209877</c:v>
                </c:pt>
                <c:pt idx="317">
                  <c:v>0.15507561728395061</c:v>
                </c:pt>
                <c:pt idx="318">
                  <c:v>0.15605555555555556</c:v>
                </c:pt>
                <c:pt idx="319">
                  <c:v>0.15703858024691358</c:v>
                </c:pt>
                <c:pt idx="320">
                  <c:v>0.15802469135802469</c:v>
                </c:pt>
                <c:pt idx="321">
                  <c:v>0.1590138888888889</c:v>
                </c:pt>
                <c:pt idx="322">
                  <c:v>0.16000617283950619</c:v>
                </c:pt>
                <c:pt idx="323">
                  <c:v>0.16100154320987656</c:v>
                </c:pt>
                <c:pt idx="324">
                  <c:v>0.16200000000000001</c:v>
                </c:pt>
                <c:pt idx="325">
                  <c:v>0.16300154320987656</c:v>
                </c:pt>
                <c:pt idx="326">
                  <c:v>0.16400617283950619</c:v>
                </c:pt>
                <c:pt idx="327">
                  <c:v>0.1650138888888889</c:v>
                </c:pt>
                <c:pt idx="328">
                  <c:v>0.1660246913580247</c:v>
                </c:pt>
                <c:pt idx="329">
                  <c:v>0.16703858024691359</c:v>
                </c:pt>
                <c:pt idx="330">
                  <c:v>0.16805555555555557</c:v>
                </c:pt>
                <c:pt idx="331">
                  <c:v>0.16907561728395062</c:v>
                </c:pt>
                <c:pt idx="332">
                  <c:v>0.17009876543209879</c:v>
                </c:pt>
                <c:pt idx="333">
                  <c:v>0.171125</c:v>
                </c:pt>
                <c:pt idx="334">
                  <c:v>0.17215432098765432</c:v>
                </c:pt>
                <c:pt idx="335">
                  <c:v>0.17318672839506175</c:v>
                </c:pt>
                <c:pt idx="336">
                  <c:v>0.17422222222222222</c:v>
                </c:pt>
                <c:pt idx="337">
                  <c:v>0.17526080246913581</c:v>
                </c:pt>
                <c:pt idx="338">
                  <c:v>0.17630246913580247</c:v>
                </c:pt>
                <c:pt idx="339">
                  <c:v>0.17734722222222224</c:v>
                </c:pt>
                <c:pt idx="340">
                  <c:v>0.17839506172839506</c:v>
                </c:pt>
                <c:pt idx="341">
                  <c:v>0.17944598765432099</c:v>
                </c:pt>
                <c:pt idx="342">
                  <c:v>0.18050000000000002</c:v>
                </c:pt>
                <c:pt idx="343">
                  <c:v>0.18155709876543211</c:v>
                </c:pt>
                <c:pt idx="344">
                  <c:v>0.1826172839506173</c:v>
                </c:pt>
                <c:pt idx="345">
                  <c:v>0.18368055555555557</c:v>
                </c:pt>
                <c:pt idx="346">
                  <c:v>0.18474691358024692</c:v>
                </c:pt>
                <c:pt idx="347">
                  <c:v>0.18581635802469137</c:v>
                </c:pt>
                <c:pt idx="348">
                  <c:v>0.18688888888888891</c:v>
                </c:pt>
                <c:pt idx="349">
                  <c:v>0.18796450617283952</c:v>
                </c:pt>
                <c:pt idx="350">
                  <c:v>0.18904320987654322</c:v>
                </c:pt>
                <c:pt idx="351">
                  <c:v>0.19012500000000002</c:v>
                </c:pt>
                <c:pt idx="352">
                  <c:v>0.19120987654320989</c:v>
                </c:pt>
                <c:pt idx="353">
                  <c:v>0.19229783950617285</c:v>
                </c:pt>
                <c:pt idx="354">
                  <c:v>0.19338888888888889</c:v>
                </c:pt>
                <c:pt idx="355">
                  <c:v>0.19448302469135803</c:v>
                </c:pt>
                <c:pt idx="356">
                  <c:v>0.19558024691358025</c:v>
                </c:pt>
                <c:pt idx="357">
                  <c:v>0.19668055555555555</c:v>
                </c:pt>
                <c:pt idx="358">
                  <c:v>0.19778395061728396</c:v>
                </c:pt>
                <c:pt idx="359">
                  <c:v>0.19889043209876545</c:v>
                </c:pt>
                <c:pt idx="360">
                  <c:v>0.2</c:v>
                </c:pt>
                <c:pt idx="361">
                  <c:v>0.20111265432098765</c:v>
                </c:pt>
                <c:pt idx="362">
                  <c:v>0.20222839506172841</c:v>
                </c:pt>
                <c:pt idx="363">
                  <c:v>0.20334722222222223</c:v>
                </c:pt>
                <c:pt idx="364">
                  <c:v>0.20446913580246914</c:v>
                </c:pt>
                <c:pt idx="365">
                  <c:v>0.20559413580246916</c:v>
                </c:pt>
                <c:pt idx="366">
                  <c:v>0.20672222222222222</c:v>
                </c:pt>
                <c:pt idx="367">
                  <c:v>0.2078533950617284</c:v>
                </c:pt>
                <c:pt idx="368">
                  <c:v>0.20898765432098768</c:v>
                </c:pt>
                <c:pt idx="369">
                  <c:v>0.21012500000000001</c:v>
                </c:pt>
                <c:pt idx="370">
                  <c:v>0.21126543209876544</c:v>
                </c:pt>
                <c:pt idx="371">
                  <c:v>0.21240895061728396</c:v>
                </c:pt>
                <c:pt idx="372">
                  <c:v>0.21355555555555555</c:v>
                </c:pt>
                <c:pt idx="373">
                  <c:v>0.21470524691358026</c:v>
                </c:pt>
                <c:pt idx="374">
                  <c:v>0.21585802469135804</c:v>
                </c:pt>
                <c:pt idx="375">
                  <c:v>0.2170138888888889</c:v>
                </c:pt>
                <c:pt idx="376">
                  <c:v>0.21817283950617286</c:v>
                </c:pt>
                <c:pt idx="377">
                  <c:v>0.21933487654320988</c:v>
                </c:pt>
                <c:pt idx="378">
                  <c:v>0.2205</c:v>
                </c:pt>
                <c:pt idx="379">
                  <c:v>0.22166820987654323</c:v>
                </c:pt>
                <c:pt idx="380">
                  <c:v>0.22283950617283951</c:v>
                </c:pt>
                <c:pt idx="381">
                  <c:v>0.2240138888888889</c:v>
                </c:pt>
                <c:pt idx="382">
                  <c:v>0.22519135802469137</c:v>
                </c:pt>
                <c:pt idx="383">
                  <c:v>0.22637191358024691</c:v>
                </c:pt>
                <c:pt idx="384">
                  <c:v>0.22755555555555557</c:v>
                </c:pt>
                <c:pt idx="385">
                  <c:v>0.2287422839506173</c:v>
                </c:pt>
                <c:pt idx="386">
                  <c:v>0.22993209876543211</c:v>
                </c:pt>
                <c:pt idx="387">
                  <c:v>0.23112500000000002</c:v>
                </c:pt>
                <c:pt idx="388">
                  <c:v>0.23232098765432099</c:v>
                </c:pt>
                <c:pt idx="389">
                  <c:v>0.23352006172839507</c:v>
                </c:pt>
                <c:pt idx="390">
                  <c:v>0.23472222222222222</c:v>
                </c:pt>
                <c:pt idx="391">
                  <c:v>0.23592746913580248</c:v>
                </c:pt>
                <c:pt idx="392">
                  <c:v>0.23713580246913582</c:v>
                </c:pt>
                <c:pt idx="393">
                  <c:v>0.23834722222222224</c:v>
                </c:pt>
                <c:pt idx="394">
                  <c:v>0.23956172839506173</c:v>
                </c:pt>
                <c:pt idx="395">
                  <c:v>0.24077932098765434</c:v>
                </c:pt>
                <c:pt idx="396">
                  <c:v>0.24200000000000002</c:v>
                </c:pt>
                <c:pt idx="397">
                  <c:v>0.24322376543209878</c:v>
                </c:pt>
                <c:pt idx="398">
                  <c:v>0.24445061728395062</c:v>
                </c:pt>
                <c:pt idx="399">
                  <c:v>0.24568055555555557</c:v>
                </c:pt>
                <c:pt idx="400">
                  <c:v>0.24691358024691359</c:v>
                </c:pt>
                <c:pt idx="401">
                  <c:v>0.2481496913580247</c:v>
                </c:pt>
                <c:pt idx="402">
                  <c:v>0.24938888888888891</c:v>
                </c:pt>
                <c:pt idx="403">
                  <c:v>0.2506311728395062</c:v>
                </c:pt>
                <c:pt idx="404">
                  <c:v>0.25187654320987657</c:v>
                </c:pt>
                <c:pt idx="405">
                  <c:v>0.25312499999999999</c:v>
                </c:pt>
                <c:pt idx="406">
                  <c:v>0.25437654320987657</c:v>
                </c:pt>
                <c:pt idx="407">
                  <c:v>0.2556311728395062</c:v>
                </c:pt>
                <c:pt idx="408">
                  <c:v>0.25688888888888889</c:v>
                </c:pt>
                <c:pt idx="409">
                  <c:v>0.25814969135802468</c:v>
                </c:pt>
                <c:pt idx="410">
                  <c:v>0.25941358024691358</c:v>
                </c:pt>
                <c:pt idx="411">
                  <c:v>0.26068055555555558</c:v>
                </c:pt>
                <c:pt idx="412">
                  <c:v>0.26195061728395064</c:v>
                </c:pt>
                <c:pt idx="413">
                  <c:v>0.2632237654320988</c:v>
                </c:pt>
                <c:pt idx="414">
                  <c:v>0.26450000000000001</c:v>
                </c:pt>
                <c:pt idx="415">
                  <c:v>0.26577932098765433</c:v>
                </c:pt>
                <c:pt idx="416">
                  <c:v>0.26706172839506176</c:v>
                </c:pt>
                <c:pt idx="417">
                  <c:v>0.26834722222222224</c:v>
                </c:pt>
                <c:pt idx="418">
                  <c:v>0.26963580246913582</c:v>
                </c:pt>
                <c:pt idx="419">
                  <c:v>0.27092746913580246</c:v>
                </c:pt>
                <c:pt idx="420">
                  <c:v>0.27222222222222225</c:v>
                </c:pt>
                <c:pt idx="421">
                  <c:v>0.2735200617283951</c:v>
                </c:pt>
                <c:pt idx="422">
                  <c:v>0.274820987654321</c:v>
                </c:pt>
                <c:pt idx="423">
                  <c:v>0.27612500000000001</c:v>
                </c:pt>
                <c:pt idx="424">
                  <c:v>0.27743209876543212</c:v>
                </c:pt>
                <c:pt idx="425">
                  <c:v>0.27874228395061729</c:v>
                </c:pt>
                <c:pt idx="426">
                  <c:v>0.28005555555555556</c:v>
                </c:pt>
                <c:pt idx="427">
                  <c:v>0.28137191358024694</c:v>
                </c:pt>
                <c:pt idx="428">
                  <c:v>0.28269135802469136</c:v>
                </c:pt>
                <c:pt idx="429">
                  <c:v>0.2840138888888889</c:v>
                </c:pt>
                <c:pt idx="430">
                  <c:v>0.28533950617283954</c:v>
                </c:pt>
                <c:pt idx="431">
                  <c:v>0.28666820987654323</c:v>
                </c:pt>
                <c:pt idx="432">
                  <c:v>0.28800000000000003</c:v>
                </c:pt>
                <c:pt idx="433">
                  <c:v>0.28933487654320988</c:v>
                </c:pt>
                <c:pt idx="434">
                  <c:v>0.29067283950617284</c:v>
                </c:pt>
                <c:pt idx="435">
                  <c:v>0.29201388888888891</c:v>
                </c:pt>
                <c:pt idx="436">
                  <c:v>0.29335802469135802</c:v>
                </c:pt>
                <c:pt idx="437">
                  <c:v>0.29470524691358024</c:v>
                </c:pt>
                <c:pt idx="438">
                  <c:v>0.29605555555555557</c:v>
                </c:pt>
                <c:pt idx="439">
                  <c:v>0.29740895061728395</c:v>
                </c:pt>
                <c:pt idx="440">
                  <c:v>0.29876543209876544</c:v>
                </c:pt>
                <c:pt idx="441">
                  <c:v>0.30012500000000003</c:v>
                </c:pt>
                <c:pt idx="442">
                  <c:v>0.30148765432098767</c:v>
                </c:pt>
                <c:pt idx="443">
                  <c:v>0.30285339506172843</c:v>
                </c:pt>
                <c:pt idx="444">
                  <c:v>0.30422222222222223</c:v>
                </c:pt>
                <c:pt idx="445">
                  <c:v>0.30559413580246914</c:v>
                </c:pt>
                <c:pt idx="446">
                  <c:v>0.30696913580246915</c:v>
                </c:pt>
                <c:pt idx="447">
                  <c:v>0.30834722222222222</c:v>
                </c:pt>
                <c:pt idx="448">
                  <c:v>0.30972839506172839</c:v>
                </c:pt>
                <c:pt idx="449">
                  <c:v>0.31111265432098767</c:v>
                </c:pt>
                <c:pt idx="450">
                  <c:v>0.3125</c:v>
                </c:pt>
                <c:pt idx="451">
                  <c:v>0.31389043209876544</c:v>
                </c:pt>
                <c:pt idx="452">
                  <c:v>0.31528395061728398</c:v>
                </c:pt>
                <c:pt idx="453">
                  <c:v>0.31668055555555558</c:v>
                </c:pt>
                <c:pt idx="454">
                  <c:v>0.31808024691358028</c:v>
                </c:pt>
                <c:pt idx="455">
                  <c:v>0.31948302469135803</c:v>
                </c:pt>
                <c:pt idx="456">
                  <c:v>0.32088888888888889</c:v>
                </c:pt>
                <c:pt idx="457">
                  <c:v>0.32229783950617286</c:v>
                </c:pt>
                <c:pt idx="458">
                  <c:v>0.32370987654320987</c:v>
                </c:pt>
                <c:pt idx="459">
                  <c:v>0.325125</c:v>
                </c:pt>
                <c:pt idx="460">
                  <c:v>0.32654320987654323</c:v>
                </c:pt>
                <c:pt idx="461">
                  <c:v>0.32796450617283951</c:v>
                </c:pt>
                <c:pt idx="462">
                  <c:v>0.3293888888888889</c:v>
                </c:pt>
                <c:pt idx="463">
                  <c:v>0.33081635802469139</c:v>
                </c:pt>
                <c:pt idx="464">
                  <c:v>0.33224691358024694</c:v>
                </c:pt>
                <c:pt idx="465">
                  <c:v>0.33368055555555559</c:v>
                </c:pt>
                <c:pt idx="466">
                  <c:v>0.3351172839506173</c:v>
                </c:pt>
                <c:pt idx="467">
                  <c:v>0.33655709876543211</c:v>
                </c:pt>
                <c:pt idx="468">
                  <c:v>0.33800000000000002</c:v>
                </c:pt>
                <c:pt idx="469">
                  <c:v>0.33944598765432099</c:v>
                </c:pt>
                <c:pt idx="470">
                  <c:v>0.34089506172839507</c:v>
                </c:pt>
                <c:pt idx="471">
                  <c:v>0.34234722222222225</c:v>
                </c:pt>
                <c:pt idx="472">
                  <c:v>0.34380246913580248</c:v>
                </c:pt>
                <c:pt idx="473">
                  <c:v>0.34526080246913582</c:v>
                </c:pt>
                <c:pt idx="474">
                  <c:v>0.34672222222222226</c:v>
                </c:pt>
                <c:pt idx="475">
                  <c:v>0.34818672839506176</c:v>
                </c:pt>
                <c:pt idx="476">
                  <c:v>0.34965432098765437</c:v>
                </c:pt>
                <c:pt idx="477">
                  <c:v>0.35112500000000002</c:v>
                </c:pt>
                <c:pt idx="478">
                  <c:v>0.35259876543209878</c:v>
                </c:pt>
                <c:pt idx="479">
                  <c:v>0.35407561728395065</c:v>
                </c:pt>
                <c:pt idx="480">
                  <c:v>0.35555555555555557</c:v>
                </c:pt>
                <c:pt idx="481">
                  <c:v>0.35703858024691359</c:v>
                </c:pt>
                <c:pt idx="482">
                  <c:v>0.35852469135802473</c:v>
                </c:pt>
                <c:pt idx="483">
                  <c:v>0.36001388888888891</c:v>
                </c:pt>
                <c:pt idx="484">
                  <c:v>0.3615061728395062</c:v>
                </c:pt>
                <c:pt idx="485">
                  <c:v>0.36300154320987654</c:v>
                </c:pt>
                <c:pt idx="486">
                  <c:v>0.36450000000000005</c:v>
                </c:pt>
                <c:pt idx="487">
                  <c:v>0.36600154320987655</c:v>
                </c:pt>
                <c:pt idx="488">
                  <c:v>0.36750617283950621</c:v>
                </c:pt>
                <c:pt idx="489">
                  <c:v>0.36901388888888892</c:v>
                </c:pt>
                <c:pt idx="490">
                  <c:v>0.37052469135802474</c:v>
                </c:pt>
                <c:pt idx="491">
                  <c:v>0.37203858024691361</c:v>
                </c:pt>
                <c:pt idx="492">
                  <c:v>0.37355555555555559</c:v>
                </c:pt>
                <c:pt idx="493">
                  <c:v>0.37507561728395061</c:v>
                </c:pt>
                <c:pt idx="494">
                  <c:v>0.3765987654320988</c:v>
                </c:pt>
                <c:pt idx="495">
                  <c:v>0.37812500000000004</c:v>
                </c:pt>
                <c:pt idx="496">
                  <c:v>0.37965432098765434</c:v>
                </c:pt>
                <c:pt idx="497">
                  <c:v>0.38118672839506174</c:v>
                </c:pt>
                <c:pt idx="498">
                  <c:v>0.38272222222222224</c:v>
                </c:pt>
                <c:pt idx="499">
                  <c:v>0.3842608024691358</c:v>
                </c:pt>
                <c:pt idx="500">
                  <c:v>0.38580246913580252</c:v>
                </c:pt>
                <c:pt idx="501">
                  <c:v>0.38734722222222223</c:v>
                </c:pt>
                <c:pt idx="502">
                  <c:v>0.38889506172839511</c:v>
                </c:pt>
                <c:pt idx="503">
                  <c:v>0.39044598765432098</c:v>
                </c:pt>
                <c:pt idx="504">
                  <c:v>0.39200000000000002</c:v>
                </c:pt>
                <c:pt idx="505">
                  <c:v>0.3935570987654321</c:v>
                </c:pt>
                <c:pt idx="506">
                  <c:v>0.39511728395061729</c:v>
                </c:pt>
                <c:pt idx="507">
                  <c:v>0.39668055555555559</c:v>
                </c:pt>
                <c:pt idx="508">
                  <c:v>0.39824691358024694</c:v>
                </c:pt>
                <c:pt idx="509">
                  <c:v>0.3998163580246914</c:v>
                </c:pt>
                <c:pt idx="510">
                  <c:v>0.40138888888888891</c:v>
                </c:pt>
                <c:pt idx="511">
                  <c:v>0.40296450617283952</c:v>
                </c:pt>
                <c:pt idx="512">
                  <c:v>0.40454320987654324</c:v>
                </c:pt>
                <c:pt idx="513">
                  <c:v>0.40612500000000001</c:v>
                </c:pt>
                <c:pt idx="514">
                  <c:v>0.40770987654320989</c:v>
                </c:pt>
                <c:pt idx="515">
                  <c:v>0.40929783950617288</c:v>
                </c:pt>
                <c:pt idx="516">
                  <c:v>0.41088888888888891</c:v>
                </c:pt>
                <c:pt idx="517">
                  <c:v>0.41248302469135806</c:v>
                </c:pt>
                <c:pt idx="518">
                  <c:v>0.41408024691358025</c:v>
                </c:pt>
                <c:pt idx="519">
                  <c:v>0.41568055555555555</c:v>
                </c:pt>
                <c:pt idx="520">
                  <c:v>0.41728395061728396</c:v>
                </c:pt>
                <c:pt idx="521">
                  <c:v>0.41889043209876548</c:v>
                </c:pt>
                <c:pt idx="522">
                  <c:v>0.42050000000000004</c:v>
                </c:pt>
                <c:pt idx="523">
                  <c:v>0.42211265432098766</c:v>
                </c:pt>
                <c:pt idx="524">
                  <c:v>0.42372839506172844</c:v>
                </c:pt>
                <c:pt idx="525">
                  <c:v>0.42534722222222227</c:v>
                </c:pt>
                <c:pt idx="526">
                  <c:v>0.42696913580246915</c:v>
                </c:pt>
                <c:pt idx="527">
                  <c:v>0.42859413580246913</c:v>
                </c:pt>
                <c:pt idx="528">
                  <c:v>0.43022222222222223</c:v>
                </c:pt>
                <c:pt idx="529">
                  <c:v>0.43185339506172843</c:v>
                </c:pt>
                <c:pt idx="530">
                  <c:v>0.43348765432098768</c:v>
                </c:pt>
                <c:pt idx="531">
                  <c:v>0.43512500000000004</c:v>
                </c:pt>
                <c:pt idx="532">
                  <c:v>0.43676543209876545</c:v>
                </c:pt>
                <c:pt idx="533">
                  <c:v>0.43840895061728397</c:v>
                </c:pt>
                <c:pt idx="534">
                  <c:v>0.44005555555555559</c:v>
                </c:pt>
                <c:pt idx="535">
                  <c:v>0.44170524691358026</c:v>
                </c:pt>
                <c:pt idx="536">
                  <c:v>0.44335802469135804</c:v>
                </c:pt>
                <c:pt idx="537">
                  <c:v>0.44501388888888893</c:v>
                </c:pt>
                <c:pt idx="538">
                  <c:v>0.44667283950617287</c:v>
                </c:pt>
                <c:pt idx="539">
                  <c:v>0.44833487654320991</c:v>
                </c:pt>
                <c:pt idx="540">
                  <c:v>0.45</c:v>
                </c:pt>
                <c:pt idx="541">
                  <c:v>0.45166820987654321</c:v>
                </c:pt>
                <c:pt idx="542">
                  <c:v>0.45333950617283952</c:v>
                </c:pt>
                <c:pt idx="543">
                  <c:v>0.45501388888888894</c:v>
                </c:pt>
                <c:pt idx="544">
                  <c:v>0.45669135802469141</c:v>
                </c:pt>
                <c:pt idx="545">
                  <c:v>0.45837191358024693</c:v>
                </c:pt>
                <c:pt idx="546">
                  <c:v>0.46005555555555561</c:v>
                </c:pt>
                <c:pt idx="547">
                  <c:v>0.46174228395061728</c:v>
                </c:pt>
                <c:pt idx="548">
                  <c:v>0.46343209876543212</c:v>
                </c:pt>
                <c:pt idx="549">
                  <c:v>0.46512500000000001</c:v>
                </c:pt>
                <c:pt idx="550">
                  <c:v>0.46682098765432101</c:v>
                </c:pt>
                <c:pt idx="551">
                  <c:v>0.46852006172839511</c:v>
                </c:pt>
                <c:pt idx="552">
                  <c:v>0.47022222222222226</c:v>
                </c:pt>
                <c:pt idx="553">
                  <c:v>0.47192746913580247</c:v>
                </c:pt>
                <c:pt idx="554">
                  <c:v>0.47363580246913584</c:v>
                </c:pt>
                <c:pt idx="555">
                  <c:v>0.47534722222222225</c:v>
                </c:pt>
                <c:pt idx="556">
                  <c:v>0.47706172839506178</c:v>
                </c:pt>
                <c:pt idx="557">
                  <c:v>0.47877932098765436</c:v>
                </c:pt>
                <c:pt idx="558">
                  <c:v>0.48050000000000004</c:v>
                </c:pt>
                <c:pt idx="559">
                  <c:v>0.48222376543209877</c:v>
                </c:pt>
                <c:pt idx="560">
                  <c:v>0.48395061728395067</c:v>
                </c:pt>
                <c:pt idx="561">
                  <c:v>0.48568055555555556</c:v>
                </c:pt>
                <c:pt idx="562">
                  <c:v>0.48741358024691361</c:v>
                </c:pt>
                <c:pt idx="563">
                  <c:v>0.48914969135802472</c:v>
                </c:pt>
                <c:pt idx="564">
                  <c:v>0.49088888888888893</c:v>
                </c:pt>
                <c:pt idx="565">
                  <c:v>0.49263117283950619</c:v>
                </c:pt>
                <c:pt idx="566">
                  <c:v>0.49437654320987656</c:v>
                </c:pt>
                <c:pt idx="567">
                  <c:v>0.49612500000000004</c:v>
                </c:pt>
                <c:pt idx="568">
                  <c:v>0.49787654320987657</c:v>
                </c:pt>
                <c:pt idx="569">
                  <c:v>0.4996311728395062</c:v>
                </c:pt>
                <c:pt idx="570">
                  <c:v>0.50138888888888888</c:v>
                </c:pt>
                <c:pt idx="571">
                  <c:v>0.50314969135802468</c:v>
                </c:pt>
                <c:pt idx="572">
                  <c:v>0.50491358024691357</c:v>
                </c:pt>
                <c:pt idx="573">
                  <c:v>0.50668055555555558</c:v>
                </c:pt>
                <c:pt idx="574">
                  <c:v>0.50845061728395069</c:v>
                </c:pt>
                <c:pt idx="575">
                  <c:v>0.5102237654320988</c:v>
                </c:pt>
                <c:pt idx="576">
                  <c:v>0.51200000000000001</c:v>
                </c:pt>
                <c:pt idx="577">
                  <c:v>0.51377932098765433</c:v>
                </c:pt>
                <c:pt idx="578">
                  <c:v>0.51556172839506176</c:v>
                </c:pt>
                <c:pt idx="579">
                  <c:v>0.51734722222222229</c:v>
                </c:pt>
                <c:pt idx="580">
                  <c:v>0.51913580246913582</c:v>
                </c:pt>
                <c:pt idx="581">
                  <c:v>0.52092746913580246</c:v>
                </c:pt>
                <c:pt idx="582">
                  <c:v>0.5227222222222222</c:v>
                </c:pt>
                <c:pt idx="583">
                  <c:v>0.52452006172839505</c:v>
                </c:pt>
                <c:pt idx="584">
                  <c:v>0.526320987654321</c:v>
                </c:pt>
                <c:pt idx="585">
                  <c:v>0.52812500000000007</c:v>
                </c:pt>
                <c:pt idx="586">
                  <c:v>0.52993209876543212</c:v>
                </c:pt>
                <c:pt idx="587">
                  <c:v>0.53174228395061729</c:v>
                </c:pt>
                <c:pt idx="588">
                  <c:v>0.53355555555555556</c:v>
                </c:pt>
                <c:pt idx="589">
                  <c:v>0.53537191358024694</c:v>
                </c:pt>
                <c:pt idx="590">
                  <c:v>0.53719135802469142</c:v>
                </c:pt>
                <c:pt idx="591">
                  <c:v>0.5390138888888889</c:v>
                </c:pt>
                <c:pt idx="592">
                  <c:v>0.54083950617283949</c:v>
                </c:pt>
                <c:pt idx="593">
                  <c:v>0.54266820987654318</c:v>
                </c:pt>
                <c:pt idx="594">
                  <c:v>0.54449999999999998</c:v>
                </c:pt>
                <c:pt idx="595">
                  <c:v>0.54633487654320989</c:v>
                </c:pt>
                <c:pt idx="596">
                  <c:v>0.5481728395061729</c:v>
                </c:pt>
                <c:pt idx="597">
                  <c:v>0.55001388888888891</c:v>
                </c:pt>
                <c:pt idx="598">
                  <c:v>0.55185802469135803</c:v>
                </c:pt>
                <c:pt idx="599">
                  <c:v>0.55370524691358025</c:v>
                </c:pt>
                <c:pt idx="600">
                  <c:v>0.55555555555555558</c:v>
                </c:pt>
                <c:pt idx="601">
                  <c:v>0.55740895061728402</c:v>
                </c:pt>
                <c:pt idx="602">
                  <c:v>0.55926543209876545</c:v>
                </c:pt>
                <c:pt idx="603">
                  <c:v>0.56112499999999998</c:v>
                </c:pt>
                <c:pt idx="604">
                  <c:v>0.56298765432098763</c:v>
                </c:pt>
                <c:pt idx="605">
                  <c:v>0.56485339506172838</c:v>
                </c:pt>
                <c:pt idx="606">
                  <c:v>0.56672222222222224</c:v>
                </c:pt>
                <c:pt idx="607">
                  <c:v>0.5685941358024692</c:v>
                </c:pt>
                <c:pt idx="608">
                  <c:v>0.57046913580246916</c:v>
                </c:pt>
                <c:pt idx="609">
                  <c:v>0.57234722222222223</c:v>
                </c:pt>
                <c:pt idx="610">
                  <c:v>0.5742283950617284</c:v>
                </c:pt>
                <c:pt idx="611">
                  <c:v>0.57611265432098768</c:v>
                </c:pt>
                <c:pt idx="612">
                  <c:v>0.57800000000000007</c:v>
                </c:pt>
                <c:pt idx="613">
                  <c:v>0.57989043209876545</c:v>
                </c:pt>
                <c:pt idx="614">
                  <c:v>0.58178395061728394</c:v>
                </c:pt>
                <c:pt idx="615">
                  <c:v>0.58368055555555554</c:v>
                </c:pt>
                <c:pt idx="616">
                  <c:v>0.58558024691358024</c:v>
                </c:pt>
                <c:pt idx="617">
                  <c:v>0.58748302469135805</c:v>
                </c:pt>
                <c:pt idx="618">
                  <c:v>0.58938888888888896</c:v>
                </c:pt>
                <c:pt idx="619">
                  <c:v>0.59129783950617287</c:v>
                </c:pt>
                <c:pt idx="620">
                  <c:v>0.59320987654320989</c:v>
                </c:pt>
                <c:pt idx="621">
                  <c:v>0.59512500000000002</c:v>
                </c:pt>
                <c:pt idx="622">
                  <c:v>0.59704320987654325</c:v>
                </c:pt>
                <c:pt idx="623">
                  <c:v>0.59896450617283958</c:v>
                </c:pt>
                <c:pt idx="624">
                  <c:v>0.60088888888888892</c:v>
                </c:pt>
                <c:pt idx="625">
                  <c:v>0.60281635802469136</c:v>
                </c:pt>
                <c:pt idx="626">
                  <c:v>0.6047469135802469</c:v>
                </c:pt>
                <c:pt idx="627">
                  <c:v>0.60668055555555556</c:v>
                </c:pt>
                <c:pt idx="628">
                  <c:v>0.60861728395061732</c:v>
                </c:pt>
                <c:pt idx="629">
                  <c:v>0.61055709876543218</c:v>
                </c:pt>
                <c:pt idx="630">
                  <c:v>0.61250000000000004</c:v>
                </c:pt>
                <c:pt idx="631">
                  <c:v>0.61444598765432101</c:v>
                </c:pt>
                <c:pt idx="632">
                  <c:v>0.61639506172839509</c:v>
                </c:pt>
                <c:pt idx="633">
                  <c:v>0.61834722222222227</c:v>
                </c:pt>
                <c:pt idx="634">
                  <c:v>0.62030246913580245</c:v>
                </c:pt>
                <c:pt idx="635">
                  <c:v>0.62226080246913584</c:v>
                </c:pt>
                <c:pt idx="636">
                  <c:v>0.62422222222222223</c:v>
                </c:pt>
                <c:pt idx="637">
                  <c:v>0.62618672839506173</c:v>
                </c:pt>
                <c:pt idx="638">
                  <c:v>0.62815432098765434</c:v>
                </c:pt>
                <c:pt idx="639">
                  <c:v>0.63012500000000005</c:v>
                </c:pt>
                <c:pt idx="640">
                  <c:v>0.63209876543209875</c:v>
                </c:pt>
                <c:pt idx="641">
                  <c:v>0.63407561728395068</c:v>
                </c:pt>
                <c:pt idx="642">
                  <c:v>0.6360555555555556</c:v>
                </c:pt>
                <c:pt idx="643">
                  <c:v>0.63803858024691362</c:v>
                </c:pt>
                <c:pt idx="644">
                  <c:v>0.64002469135802476</c:v>
                </c:pt>
                <c:pt idx="645">
                  <c:v>0.64201388888888888</c:v>
                </c:pt>
                <c:pt idx="646">
                  <c:v>0.64400617283950623</c:v>
                </c:pt>
                <c:pt idx="647">
                  <c:v>0.64600154320987657</c:v>
                </c:pt>
                <c:pt idx="648">
                  <c:v>0.64800000000000002</c:v>
                </c:pt>
                <c:pt idx="649">
                  <c:v>0.65000154320987658</c:v>
                </c:pt>
                <c:pt idx="650">
                  <c:v>0.65200617283950624</c:v>
                </c:pt>
                <c:pt idx="651">
                  <c:v>0.65401388888888889</c:v>
                </c:pt>
                <c:pt idx="652">
                  <c:v>0.65602469135802477</c:v>
                </c:pt>
                <c:pt idx="653">
                  <c:v>0.65803858024691364</c:v>
                </c:pt>
                <c:pt idx="654">
                  <c:v>0.66005555555555562</c:v>
                </c:pt>
                <c:pt idx="655">
                  <c:v>0.6620756172839507</c:v>
                </c:pt>
                <c:pt idx="656">
                  <c:v>0.66409876543209878</c:v>
                </c:pt>
                <c:pt idx="657">
                  <c:v>0.66612500000000008</c:v>
                </c:pt>
                <c:pt idx="658">
                  <c:v>0.66815432098765437</c:v>
                </c:pt>
                <c:pt idx="659">
                  <c:v>0.67018672839506177</c:v>
                </c:pt>
                <c:pt idx="660">
                  <c:v>0.67222222222222228</c:v>
                </c:pt>
                <c:pt idx="661">
                  <c:v>0.67426080246913589</c:v>
                </c:pt>
                <c:pt idx="662">
                  <c:v>0.6763024691358025</c:v>
                </c:pt>
                <c:pt idx="663">
                  <c:v>0.67834722222222221</c:v>
                </c:pt>
                <c:pt idx="664">
                  <c:v>0.68039506172839515</c:v>
                </c:pt>
                <c:pt idx="665">
                  <c:v>0.68244598765432107</c:v>
                </c:pt>
                <c:pt idx="666">
                  <c:v>0.6845</c:v>
                </c:pt>
                <c:pt idx="667">
                  <c:v>0.68655709876543214</c:v>
                </c:pt>
                <c:pt idx="668">
                  <c:v>0.68861728395061728</c:v>
                </c:pt>
                <c:pt idx="669">
                  <c:v>0.69068055555555563</c:v>
                </c:pt>
                <c:pt idx="670">
                  <c:v>0.69274691358024698</c:v>
                </c:pt>
                <c:pt idx="671">
                  <c:v>0.69481635802469144</c:v>
                </c:pt>
                <c:pt idx="672">
                  <c:v>0.69688888888888889</c:v>
                </c:pt>
                <c:pt idx="673">
                  <c:v>0.69896450617283956</c:v>
                </c:pt>
                <c:pt idx="674">
                  <c:v>0.70104320987654323</c:v>
                </c:pt>
                <c:pt idx="675">
                  <c:v>0.703125</c:v>
                </c:pt>
                <c:pt idx="676">
                  <c:v>0.70520987654320988</c:v>
                </c:pt>
                <c:pt idx="677">
                  <c:v>0.70729783950617287</c:v>
                </c:pt>
                <c:pt idx="678">
                  <c:v>0.70938888888888896</c:v>
                </c:pt>
                <c:pt idx="679">
                  <c:v>0.71148302469135805</c:v>
                </c:pt>
                <c:pt idx="680">
                  <c:v>0.71358024691358024</c:v>
                </c:pt>
                <c:pt idx="681">
                  <c:v>0.71568055555555554</c:v>
                </c:pt>
                <c:pt idx="682">
                  <c:v>0.71778395061728395</c:v>
                </c:pt>
                <c:pt idx="683">
                  <c:v>0.71989043209876546</c:v>
                </c:pt>
                <c:pt idx="684">
                  <c:v>0.72200000000000009</c:v>
                </c:pt>
                <c:pt idx="685">
                  <c:v>0.7241126543209877</c:v>
                </c:pt>
                <c:pt idx="686">
                  <c:v>0.72622839506172843</c:v>
                </c:pt>
                <c:pt idx="687">
                  <c:v>0.72834722222222226</c:v>
                </c:pt>
                <c:pt idx="688">
                  <c:v>0.73046913580246919</c:v>
                </c:pt>
                <c:pt idx="689">
                  <c:v>0.73259413580246913</c:v>
                </c:pt>
                <c:pt idx="690">
                  <c:v>0.73472222222222228</c:v>
                </c:pt>
                <c:pt idx="691">
                  <c:v>0.73685339506172842</c:v>
                </c:pt>
                <c:pt idx="692">
                  <c:v>0.73898765432098767</c:v>
                </c:pt>
                <c:pt idx="693">
                  <c:v>0.74112500000000003</c:v>
                </c:pt>
                <c:pt idx="694">
                  <c:v>0.7432654320987655</c:v>
                </c:pt>
                <c:pt idx="695">
                  <c:v>0.74540895061728396</c:v>
                </c:pt>
                <c:pt idx="696">
                  <c:v>0.74755555555555564</c:v>
                </c:pt>
                <c:pt idx="697">
                  <c:v>0.74970524691358031</c:v>
                </c:pt>
                <c:pt idx="698">
                  <c:v>0.7518580246913581</c:v>
                </c:pt>
                <c:pt idx="699">
                  <c:v>0.75401388888888898</c:v>
                </c:pt>
                <c:pt idx="700">
                  <c:v>0.75617283950617287</c:v>
                </c:pt>
                <c:pt idx="701">
                  <c:v>0.75833487654320997</c:v>
                </c:pt>
                <c:pt idx="702">
                  <c:v>0.76050000000000006</c:v>
                </c:pt>
                <c:pt idx="703">
                  <c:v>0.76266820987654327</c:v>
                </c:pt>
                <c:pt idx="704">
                  <c:v>0.76483950617283958</c:v>
                </c:pt>
                <c:pt idx="705">
                  <c:v>0.76701388888888888</c:v>
                </c:pt>
                <c:pt idx="706">
                  <c:v>0.76919135802469141</c:v>
                </c:pt>
                <c:pt idx="707">
                  <c:v>0.77137191358024693</c:v>
                </c:pt>
                <c:pt idx="708">
                  <c:v>0.77355555555555555</c:v>
                </c:pt>
                <c:pt idx="709">
                  <c:v>0.77574228395061728</c:v>
                </c:pt>
                <c:pt idx="710">
                  <c:v>0.77793209876543212</c:v>
                </c:pt>
                <c:pt idx="711">
                  <c:v>0.78012500000000007</c:v>
                </c:pt>
                <c:pt idx="712">
                  <c:v>0.78232098765432101</c:v>
                </c:pt>
                <c:pt idx="713">
                  <c:v>0.78452006172839506</c:v>
                </c:pt>
                <c:pt idx="714">
                  <c:v>0.78672222222222221</c:v>
                </c:pt>
                <c:pt idx="715">
                  <c:v>0.78892746913580247</c:v>
                </c:pt>
                <c:pt idx="716">
                  <c:v>0.79113580246913584</c:v>
                </c:pt>
                <c:pt idx="717">
                  <c:v>0.79334722222222231</c:v>
                </c:pt>
                <c:pt idx="718">
                  <c:v>0.79556172839506178</c:v>
                </c:pt>
                <c:pt idx="719">
                  <c:v>0.79777932098765436</c:v>
                </c:pt>
                <c:pt idx="720">
                  <c:v>0.8</c:v>
                </c:pt>
              </c:numCache>
            </c:numRef>
          </c:yVal>
          <c:smooth val="1"/>
          <c:extLst>
            <c:ext xmlns:c16="http://schemas.microsoft.com/office/drawing/2014/chart" uri="{C3380CC4-5D6E-409C-BE32-E72D297353CC}">
              <c16:uniqueId val="{00000005-E906-2543-9DC1-000B3FE64CDB}"/>
            </c:ext>
          </c:extLst>
        </c:ser>
        <c:ser>
          <c:idx val="3"/>
          <c:order val="6"/>
          <c:tx>
            <c:v>Risiko Stoßlüften</c:v>
          </c:tx>
          <c:spPr>
            <a:ln w="38100" cap="rnd">
              <a:solidFill>
                <a:srgbClr val="7030A0"/>
              </a:solidFill>
              <a:prstDash val="lgDashDot"/>
              <a:round/>
            </a:ln>
            <a:effectLst/>
          </c:spPr>
          <c:marker>
            <c:symbol val="none"/>
          </c:marker>
          <c:xVal>
            <c:numRef>
              <c:f>'Raum1_Übersicht+Stoßlüftung'!$A$82:$A$802</c:f>
              <c:numCache>
                <c:formatCode>0.00</c:formatCode>
                <c:ptCount val="72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pt idx="361">
                  <c:v>60.166666666666664</c:v>
                </c:pt>
                <c:pt idx="362">
                  <c:v>60.333333333333336</c:v>
                </c:pt>
                <c:pt idx="363">
                  <c:v>60.5</c:v>
                </c:pt>
                <c:pt idx="364">
                  <c:v>60.666666666666664</c:v>
                </c:pt>
                <c:pt idx="365">
                  <c:v>60.833333333333336</c:v>
                </c:pt>
                <c:pt idx="366">
                  <c:v>61</c:v>
                </c:pt>
                <c:pt idx="367">
                  <c:v>61.166666666666664</c:v>
                </c:pt>
                <c:pt idx="368">
                  <c:v>61.333333333333336</c:v>
                </c:pt>
                <c:pt idx="369">
                  <c:v>61.5</c:v>
                </c:pt>
                <c:pt idx="370">
                  <c:v>61.666666666666664</c:v>
                </c:pt>
                <c:pt idx="371">
                  <c:v>61.833333333333336</c:v>
                </c:pt>
                <c:pt idx="372">
                  <c:v>62</c:v>
                </c:pt>
                <c:pt idx="373">
                  <c:v>62.166666666666664</c:v>
                </c:pt>
                <c:pt idx="374">
                  <c:v>62.333333333333336</c:v>
                </c:pt>
                <c:pt idx="375">
                  <c:v>62.5</c:v>
                </c:pt>
                <c:pt idx="376">
                  <c:v>62.666666666666664</c:v>
                </c:pt>
                <c:pt idx="377">
                  <c:v>62.833333333333336</c:v>
                </c:pt>
                <c:pt idx="378">
                  <c:v>63</c:v>
                </c:pt>
                <c:pt idx="379">
                  <c:v>63.166666666666664</c:v>
                </c:pt>
                <c:pt idx="380">
                  <c:v>63.333333333333336</c:v>
                </c:pt>
                <c:pt idx="381">
                  <c:v>63.5</c:v>
                </c:pt>
                <c:pt idx="382">
                  <c:v>63.666666666666664</c:v>
                </c:pt>
                <c:pt idx="383">
                  <c:v>63.833333333333336</c:v>
                </c:pt>
                <c:pt idx="384">
                  <c:v>64</c:v>
                </c:pt>
                <c:pt idx="385">
                  <c:v>64.166666666666671</c:v>
                </c:pt>
                <c:pt idx="386">
                  <c:v>64.333333333333329</c:v>
                </c:pt>
                <c:pt idx="387">
                  <c:v>64.5</c:v>
                </c:pt>
                <c:pt idx="388">
                  <c:v>64.666666666666671</c:v>
                </c:pt>
                <c:pt idx="389">
                  <c:v>64.833333333333329</c:v>
                </c:pt>
                <c:pt idx="390">
                  <c:v>65</c:v>
                </c:pt>
                <c:pt idx="391">
                  <c:v>65.166666666666671</c:v>
                </c:pt>
                <c:pt idx="392">
                  <c:v>65.333333333333329</c:v>
                </c:pt>
                <c:pt idx="393">
                  <c:v>65.5</c:v>
                </c:pt>
                <c:pt idx="394">
                  <c:v>65.666666666666671</c:v>
                </c:pt>
                <c:pt idx="395">
                  <c:v>65.833333333333329</c:v>
                </c:pt>
                <c:pt idx="396">
                  <c:v>66</c:v>
                </c:pt>
                <c:pt idx="397">
                  <c:v>66.166666666666671</c:v>
                </c:pt>
                <c:pt idx="398">
                  <c:v>66.333333333333329</c:v>
                </c:pt>
                <c:pt idx="399">
                  <c:v>66.5</c:v>
                </c:pt>
                <c:pt idx="400">
                  <c:v>66.666666666666671</c:v>
                </c:pt>
                <c:pt idx="401">
                  <c:v>66.833333333333329</c:v>
                </c:pt>
                <c:pt idx="402">
                  <c:v>67</c:v>
                </c:pt>
                <c:pt idx="403">
                  <c:v>67.166666666666671</c:v>
                </c:pt>
                <c:pt idx="404">
                  <c:v>67.333333333333329</c:v>
                </c:pt>
                <c:pt idx="405">
                  <c:v>67.5</c:v>
                </c:pt>
                <c:pt idx="406">
                  <c:v>67.666666666666671</c:v>
                </c:pt>
                <c:pt idx="407">
                  <c:v>67.833333333333329</c:v>
                </c:pt>
                <c:pt idx="408">
                  <c:v>68</c:v>
                </c:pt>
                <c:pt idx="409">
                  <c:v>68.166666666666671</c:v>
                </c:pt>
                <c:pt idx="410">
                  <c:v>68.333333333333329</c:v>
                </c:pt>
                <c:pt idx="411">
                  <c:v>68.5</c:v>
                </c:pt>
                <c:pt idx="412">
                  <c:v>68.666666666666671</c:v>
                </c:pt>
                <c:pt idx="413">
                  <c:v>68.833333333333329</c:v>
                </c:pt>
                <c:pt idx="414">
                  <c:v>69</c:v>
                </c:pt>
                <c:pt idx="415">
                  <c:v>69.166666666666671</c:v>
                </c:pt>
                <c:pt idx="416">
                  <c:v>69.333333333333329</c:v>
                </c:pt>
                <c:pt idx="417">
                  <c:v>69.5</c:v>
                </c:pt>
                <c:pt idx="418">
                  <c:v>69.666666666666671</c:v>
                </c:pt>
                <c:pt idx="419">
                  <c:v>69.833333333333329</c:v>
                </c:pt>
                <c:pt idx="420">
                  <c:v>70</c:v>
                </c:pt>
                <c:pt idx="421">
                  <c:v>70.166666666666671</c:v>
                </c:pt>
                <c:pt idx="422">
                  <c:v>70.333333333333329</c:v>
                </c:pt>
                <c:pt idx="423">
                  <c:v>70.5</c:v>
                </c:pt>
                <c:pt idx="424">
                  <c:v>70.666666666666671</c:v>
                </c:pt>
                <c:pt idx="425">
                  <c:v>70.833333333333329</c:v>
                </c:pt>
                <c:pt idx="426">
                  <c:v>71</c:v>
                </c:pt>
                <c:pt idx="427">
                  <c:v>71.166666666666671</c:v>
                </c:pt>
                <c:pt idx="428">
                  <c:v>71.333333333333329</c:v>
                </c:pt>
                <c:pt idx="429">
                  <c:v>71.5</c:v>
                </c:pt>
                <c:pt idx="430">
                  <c:v>71.666666666666671</c:v>
                </c:pt>
                <c:pt idx="431">
                  <c:v>71.833333333333329</c:v>
                </c:pt>
                <c:pt idx="432">
                  <c:v>72</c:v>
                </c:pt>
                <c:pt idx="433">
                  <c:v>72.166666666666671</c:v>
                </c:pt>
                <c:pt idx="434">
                  <c:v>72.333333333333329</c:v>
                </c:pt>
                <c:pt idx="435">
                  <c:v>72.5</c:v>
                </c:pt>
                <c:pt idx="436">
                  <c:v>72.666666666666671</c:v>
                </c:pt>
                <c:pt idx="437">
                  <c:v>72.833333333333329</c:v>
                </c:pt>
                <c:pt idx="438">
                  <c:v>73</c:v>
                </c:pt>
                <c:pt idx="439">
                  <c:v>73.166666666666671</c:v>
                </c:pt>
                <c:pt idx="440">
                  <c:v>73.333333333333329</c:v>
                </c:pt>
                <c:pt idx="441">
                  <c:v>73.5</c:v>
                </c:pt>
                <c:pt idx="442">
                  <c:v>73.666666666666671</c:v>
                </c:pt>
                <c:pt idx="443">
                  <c:v>73.833333333333329</c:v>
                </c:pt>
                <c:pt idx="444">
                  <c:v>74</c:v>
                </c:pt>
                <c:pt idx="445">
                  <c:v>74.166666666666671</c:v>
                </c:pt>
                <c:pt idx="446">
                  <c:v>74.333333333333329</c:v>
                </c:pt>
                <c:pt idx="447">
                  <c:v>74.5</c:v>
                </c:pt>
                <c:pt idx="448">
                  <c:v>74.666666666666671</c:v>
                </c:pt>
                <c:pt idx="449">
                  <c:v>74.833333333333329</c:v>
                </c:pt>
                <c:pt idx="450">
                  <c:v>75</c:v>
                </c:pt>
                <c:pt idx="451">
                  <c:v>75.166666666666671</c:v>
                </c:pt>
                <c:pt idx="452">
                  <c:v>75.333333333333329</c:v>
                </c:pt>
                <c:pt idx="453">
                  <c:v>75.5</c:v>
                </c:pt>
                <c:pt idx="454">
                  <c:v>75.666666666666671</c:v>
                </c:pt>
                <c:pt idx="455">
                  <c:v>75.833333333333329</c:v>
                </c:pt>
                <c:pt idx="456">
                  <c:v>76</c:v>
                </c:pt>
                <c:pt idx="457">
                  <c:v>76.166666666666671</c:v>
                </c:pt>
                <c:pt idx="458">
                  <c:v>76.333333333333329</c:v>
                </c:pt>
                <c:pt idx="459">
                  <c:v>76.5</c:v>
                </c:pt>
                <c:pt idx="460">
                  <c:v>76.666666666666671</c:v>
                </c:pt>
                <c:pt idx="461">
                  <c:v>76.833333333333329</c:v>
                </c:pt>
                <c:pt idx="462">
                  <c:v>77</c:v>
                </c:pt>
                <c:pt idx="463">
                  <c:v>77.166666666666671</c:v>
                </c:pt>
                <c:pt idx="464">
                  <c:v>77.333333333333329</c:v>
                </c:pt>
                <c:pt idx="465">
                  <c:v>77.5</c:v>
                </c:pt>
                <c:pt idx="466">
                  <c:v>77.666666666666671</c:v>
                </c:pt>
                <c:pt idx="467">
                  <c:v>77.833333333333329</c:v>
                </c:pt>
                <c:pt idx="468">
                  <c:v>78</c:v>
                </c:pt>
                <c:pt idx="469">
                  <c:v>78.166666666666671</c:v>
                </c:pt>
                <c:pt idx="470">
                  <c:v>78.333333333333329</c:v>
                </c:pt>
                <c:pt idx="471">
                  <c:v>78.5</c:v>
                </c:pt>
                <c:pt idx="472">
                  <c:v>78.666666666666671</c:v>
                </c:pt>
                <c:pt idx="473">
                  <c:v>78.833333333333329</c:v>
                </c:pt>
                <c:pt idx="474">
                  <c:v>79</c:v>
                </c:pt>
                <c:pt idx="475">
                  <c:v>79.166666666666671</c:v>
                </c:pt>
                <c:pt idx="476">
                  <c:v>79.333333333333329</c:v>
                </c:pt>
                <c:pt idx="477">
                  <c:v>79.5</c:v>
                </c:pt>
                <c:pt idx="478">
                  <c:v>79.666666666666671</c:v>
                </c:pt>
                <c:pt idx="479">
                  <c:v>79.833333333333329</c:v>
                </c:pt>
                <c:pt idx="480">
                  <c:v>80</c:v>
                </c:pt>
                <c:pt idx="481">
                  <c:v>80.166666666666671</c:v>
                </c:pt>
                <c:pt idx="482">
                  <c:v>80.333333333333329</c:v>
                </c:pt>
                <c:pt idx="483">
                  <c:v>80.5</c:v>
                </c:pt>
                <c:pt idx="484">
                  <c:v>80.666666666666671</c:v>
                </c:pt>
                <c:pt idx="485">
                  <c:v>80.833333333333329</c:v>
                </c:pt>
                <c:pt idx="486">
                  <c:v>81</c:v>
                </c:pt>
                <c:pt idx="487">
                  <c:v>81.166666666666671</c:v>
                </c:pt>
                <c:pt idx="488">
                  <c:v>81.333333333333329</c:v>
                </c:pt>
                <c:pt idx="489">
                  <c:v>81.5</c:v>
                </c:pt>
                <c:pt idx="490">
                  <c:v>81.666666666666671</c:v>
                </c:pt>
                <c:pt idx="491">
                  <c:v>81.833333333333329</c:v>
                </c:pt>
                <c:pt idx="492">
                  <c:v>82</c:v>
                </c:pt>
                <c:pt idx="493">
                  <c:v>82.166666666666671</c:v>
                </c:pt>
                <c:pt idx="494">
                  <c:v>82.333333333333329</c:v>
                </c:pt>
                <c:pt idx="495">
                  <c:v>82.5</c:v>
                </c:pt>
                <c:pt idx="496">
                  <c:v>82.666666666666671</c:v>
                </c:pt>
                <c:pt idx="497">
                  <c:v>82.833333333333329</c:v>
                </c:pt>
                <c:pt idx="498">
                  <c:v>83</c:v>
                </c:pt>
                <c:pt idx="499">
                  <c:v>83.166666666666671</c:v>
                </c:pt>
                <c:pt idx="500">
                  <c:v>83.333333333333329</c:v>
                </c:pt>
                <c:pt idx="501">
                  <c:v>83.5</c:v>
                </c:pt>
                <c:pt idx="502">
                  <c:v>83.666666666666671</c:v>
                </c:pt>
                <c:pt idx="503">
                  <c:v>83.833333333333329</c:v>
                </c:pt>
                <c:pt idx="504">
                  <c:v>84</c:v>
                </c:pt>
                <c:pt idx="505">
                  <c:v>84.166666666666671</c:v>
                </c:pt>
                <c:pt idx="506">
                  <c:v>84.333333333333329</c:v>
                </c:pt>
                <c:pt idx="507">
                  <c:v>84.5</c:v>
                </c:pt>
                <c:pt idx="508">
                  <c:v>84.666666666666671</c:v>
                </c:pt>
                <c:pt idx="509">
                  <c:v>84.833333333333329</c:v>
                </c:pt>
                <c:pt idx="510">
                  <c:v>85</c:v>
                </c:pt>
                <c:pt idx="511">
                  <c:v>85.166666666666671</c:v>
                </c:pt>
                <c:pt idx="512">
                  <c:v>85.333333333333329</c:v>
                </c:pt>
                <c:pt idx="513">
                  <c:v>85.5</c:v>
                </c:pt>
                <c:pt idx="514">
                  <c:v>85.666666666666671</c:v>
                </c:pt>
                <c:pt idx="515">
                  <c:v>85.833333333333329</c:v>
                </c:pt>
                <c:pt idx="516">
                  <c:v>86</c:v>
                </c:pt>
                <c:pt idx="517">
                  <c:v>86.166666666666671</c:v>
                </c:pt>
                <c:pt idx="518">
                  <c:v>86.333333333333329</c:v>
                </c:pt>
                <c:pt idx="519">
                  <c:v>86.5</c:v>
                </c:pt>
                <c:pt idx="520">
                  <c:v>86.666666666666671</c:v>
                </c:pt>
                <c:pt idx="521">
                  <c:v>86.833333333333329</c:v>
                </c:pt>
                <c:pt idx="522">
                  <c:v>87</c:v>
                </c:pt>
                <c:pt idx="523">
                  <c:v>87.166666666666671</c:v>
                </c:pt>
                <c:pt idx="524">
                  <c:v>87.333333333333329</c:v>
                </c:pt>
                <c:pt idx="525">
                  <c:v>87.5</c:v>
                </c:pt>
                <c:pt idx="526">
                  <c:v>87.666666666666671</c:v>
                </c:pt>
                <c:pt idx="527">
                  <c:v>87.833333333333329</c:v>
                </c:pt>
                <c:pt idx="528">
                  <c:v>88</c:v>
                </c:pt>
                <c:pt idx="529">
                  <c:v>88.166666666666671</c:v>
                </c:pt>
                <c:pt idx="530">
                  <c:v>88.333333333333329</c:v>
                </c:pt>
                <c:pt idx="531">
                  <c:v>88.5</c:v>
                </c:pt>
                <c:pt idx="532">
                  <c:v>88.666666666666671</c:v>
                </c:pt>
                <c:pt idx="533">
                  <c:v>88.833333333333329</c:v>
                </c:pt>
                <c:pt idx="534">
                  <c:v>89</c:v>
                </c:pt>
                <c:pt idx="535">
                  <c:v>89.166666666666671</c:v>
                </c:pt>
                <c:pt idx="536">
                  <c:v>89.333333333333329</c:v>
                </c:pt>
                <c:pt idx="537">
                  <c:v>89.5</c:v>
                </c:pt>
                <c:pt idx="538">
                  <c:v>89.666666666666671</c:v>
                </c:pt>
                <c:pt idx="539">
                  <c:v>89.833333333333329</c:v>
                </c:pt>
                <c:pt idx="540">
                  <c:v>90</c:v>
                </c:pt>
                <c:pt idx="541">
                  <c:v>90.166666666666671</c:v>
                </c:pt>
                <c:pt idx="542">
                  <c:v>90.333333333333329</c:v>
                </c:pt>
                <c:pt idx="543">
                  <c:v>90.5</c:v>
                </c:pt>
                <c:pt idx="544">
                  <c:v>90.666666666666671</c:v>
                </c:pt>
                <c:pt idx="545">
                  <c:v>90.833333333333329</c:v>
                </c:pt>
                <c:pt idx="546">
                  <c:v>91</c:v>
                </c:pt>
                <c:pt idx="547">
                  <c:v>91.166666666666671</c:v>
                </c:pt>
                <c:pt idx="548">
                  <c:v>91.333333333333329</c:v>
                </c:pt>
                <c:pt idx="549">
                  <c:v>91.5</c:v>
                </c:pt>
                <c:pt idx="550">
                  <c:v>91.666666666666671</c:v>
                </c:pt>
                <c:pt idx="551">
                  <c:v>91.833333333333329</c:v>
                </c:pt>
                <c:pt idx="552">
                  <c:v>92</c:v>
                </c:pt>
                <c:pt idx="553">
                  <c:v>92.166666666666671</c:v>
                </c:pt>
                <c:pt idx="554">
                  <c:v>92.333333333333329</c:v>
                </c:pt>
                <c:pt idx="555">
                  <c:v>92.5</c:v>
                </c:pt>
                <c:pt idx="556">
                  <c:v>92.666666666666671</c:v>
                </c:pt>
                <c:pt idx="557">
                  <c:v>92.833333333333329</c:v>
                </c:pt>
                <c:pt idx="558">
                  <c:v>93</c:v>
                </c:pt>
                <c:pt idx="559">
                  <c:v>93.166666666666671</c:v>
                </c:pt>
                <c:pt idx="560">
                  <c:v>93.333333333333329</c:v>
                </c:pt>
                <c:pt idx="561">
                  <c:v>93.5</c:v>
                </c:pt>
                <c:pt idx="562">
                  <c:v>93.666666666666671</c:v>
                </c:pt>
                <c:pt idx="563">
                  <c:v>93.833333333333329</c:v>
                </c:pt>
                <c:pt idx="564">
                  <c:v>94</c:v>
                </c:pt>
                <c:pt idx="565">
                  <c:v>94.166666666666671</c:v>
                </c:pt>
                <c:pt idx="566">
                  <c:v>94.333333333333329</c:v>
                </c:pt>
                <c:pt idx="567">
                  <c:v>94.5</c:v>
                </c:pt>
                <c:pt idx="568">
                  <c:v>94.666666666666671</c:v>
                </c:pt>
                <c:pt idx="569">
                  <c:v>94.833333333333329</c:v>
                </c:pt>
                <c:pt idx="570">
                  <c:v>95</c:v>
                </c:pt>
                <c:pt idx="571">
                  <c:v>95.166666666666671</c:v>
                </c:pt>
                <c:pt idx="572">
                  <c:v>95.333333333333329</c:v>
                </c:pt>
                <c:pt idx="573">
                  <c:v>95.5</c:v>
                </c:pt>
                <c:pt idx="574">
                  <c:v>95.666666666666671</c:v>
                </c:pt>
                <c:pt idx="575">
                  <c:v>95.833333333333329</c:v>
                </c:pt>
                <c:pt idx="576">
                  <c:v>96</c:v>
                </c:pt>
                <c:pt idx="577">
                  <c:v>96.166666666666671</c:v>
                </c:pt>
                <c:pt idx="578">
                  <c:v>96.333333333333329</c:v>
                </c:pt>
                <c:pt idx="579">
                  <c:v>96.5</c:v>
                </c:pt>
                <c:pt idx="580">
                  <c:v>96.666666666666671</c:v>
                </c:pt>
                <c:pt idx="581">
                  <c:v>96.833333333333329</c:v>
                </c:pt>
                <c:pt idx="582">
                  <c:v>97</c:v>
                </c:pt>
                <c:pt idx="583">
                  <c:v>97.166666666666671</c:v>
                </c:pt>
                <c:pt idx="584">
                  <c:v>97.333333333333329</c:v>
                </c:pt>
                <c:pt idx="585">
                  <c:v>97.5</c:v>
                </c:pt>
                <c:pt idx="586">
                  <c:v>97.666666666666671</c:v>
                </c:pt>
                <c:pt idx="587">
                  <c:v>97.833333333333329</c:v>
                </c:pt>
                <c:pt idx="588">
                  <c:v>98</c:v>
                </c:pt>
                <c:pt idx="589">
                  <c:v>98.166666666666671</c:v>
                </c:pt>
                <c:pt idx="590">
                  <c:v>98.333333333333329</c:v>
                </c:pt>
                <c:pt idx="591">
                  <c:v>98.5</c:v>
                </c:pt>
                <c:pt idx="592">
                  <c:v>98.666666666666671</c:v>
                </c:pt>
                <c:pt idx="593">
                  <c:v>98.833333333333329</c:v>
                </c:pt>
                <c:pt idx="594">
                  <c:v>99</c:v>
                </c:pt>
                <c:pt idx="595">
                  <c:v>99.166666666666671</c:v>
                </c:pt>
                <c:pt idx="596">
                  <c:v>99.333333333333329</c:v>
                </c:pt>
                <c:pt idx="597">
                  <c:v>99.5</c:v>
                </c:pt>
                <c:pt idx="598">
                  <c:v>99.666666666666671</c:v>
                </c:pt>
                <c:pt idx="599">
                  <c:v>99.833333333333329</c:v>
                </c:pt>
                <c:pt idx="600">
                  <c:v>100</c:v>
                </c:pt>
                <c:pt idx="601">
                  <c:v>100.16666666666667</c:v>
                </c:pt>
                <c:pt idx="602">
                  <c:v>100.33333333333333</c:v>
                </c:pt>
                <c:pt idx="603">
                  <c:v>100.5</c:v>
                </c:pt>
                <c:pt idx="604">
                  <c:v>100.66666666666667</c:v>
                </c:pt>
                <c:pt idx="605">
                  <c:v>100.83333333333333</c:v>
                </c:pt>
                <c:pt idx="606">
                  <c:v>101</c:v>
                </c:pt>
                <c:pt idx="607">
                  <c:v>101.16666666666667</c:v>
                </c:pt>
                <c:pt idx="608">
                  <c:v>101.33333333333333</c:v>
                </c:pt>
                <c:pt idx="609">
                  <c:v>101.5</c:v>
                </c:pt>
                <c:pt idx="610">
                  <c:v>101.66666666666667</c:v>
                </c:pt>
                <c:pt idx="611">
                  <c:v>101.83333333333333</c:v>
                </c:pt>
                <c:pt idx="612">
                  <c:v>102</c:v>
                </c:pt>
                <c:pt idx="613">
                  <c:v>102.16666666666667</c:v>
                </c:pt>
                <c:pt idx="614">
                  <c:v>102.33333333333333</c:v>
                </c:pt>
                <c:pt idx="615">
                  <c:v>102.5</c:v>
                </c:pt>
                <c:pt idx="616">
                  <c:v>102.66666666666667</c:v>
                </c:pt>
                <c:pt idx="617">
                  <c:v>102.83333333333333</c:v>
                </c:pt>
                <c:pt idx="618">
                  <c:v>103</c:v>
                </c:pt>
                <c:pt idx="619">
                  <c:v>103.16666666666667</c:v>
                </c:pt>
                <c:pt idx="620">
                  <c:v>103.33333333333333</c:v>
                </c:pt>
                <c:pt idx="621">
                  <c:v>103.5</c:v>
                </c:pt>
                <c:pt idx="622">
                  <c:v>103.66666666666667</c:v>
                </c:pt>
                <c:pt idx="623">
                  <c:v>103.83333333333333</c:v>
                </c:pt>
                <c:pt idx="624">
                  <c:v>104</c:v>
                </c:pt>
                <c:pt idx="625">
                  <c:v>104.16666666666667</c:v>
                </c:pt>
                <c:pt idx="626">
                  <c:v>104.33333333333333</c:v>
                </c:pt>
                <c:pt idx="627">
                  <c:v>104.5</c:v>
                </c:pt>
                <c:pt idx="628">
                  <c:v>104.66666666666667</c:v>
                </c:pt>
                <c:pt idx="629">
                  <c:v>104.83333333333333</c:v>
                </c:pt>
                <c:pt idx="630">
                  <c:v>105</c:v>
                </c:pt>
                <c:pt idx="631">
                  <c:v>105.16666666666667</c:v>
                </c:pt>
                <c:pt idx="632">
                  <c:v>105.33333333333333</c:v>
                </c:pt>
                <c:pt idx="633">
                  <c:v>105.5</c:v>
                </c:pt>
                <c:pt idx="634">
                  <c:v>105.66666666666667</c:v>
                </c:pt>
                <c:pt idx="635">
                  <c:v>105.83333333333333</c:v>
                </c:pt>
                <c:pt idx="636">
                  <c:v>106</c:v>
                </c:pt>
                <c:pt idx="637">
                  <c:v>106.16666666666667</c:v>
                </c:pt>
                <c:pt idx="638">
                  <c:v>106.33333333333333</c:v>
                </c:pt>
                <c:pt idx="639">
                  <c:v>106.5</c:v>
                </c:pt>
                <c:pt idx="640">
                  <c:v>106.66666666666667</c:v>
                </c:pt>
                <c:pt idx="641">
                  <c:v>106.83333333333333</c:v>
                </c:pt>
                <c:pt idx="642">
                  <c:v>107</c:v>
                </c:pt>
                <c:pt idx="643">
                  <c:v>107.16666666666667</c:v>
                </c:pt>
                <c:pt idx="644">
                  <c:v>107.33333333333333</c:v>
                </c:pt>
                <c:pt idx="645">
                  <c:v>107.5</c:v>
                </c:pt>
                <c:pt idx="646">
                  <c:v>107.66666666666667</c:v>
                </c:pt>
                <c:pt idx="647">
                  <c:v>107.83333333333333</c:v>
                </c:pt>
                <c:pt idx="648">
                  <c:v>108</c:v>
                </c:pt>
                <c:pt idx="649">
                  <c:v>108.16666666666667</c:v>
                </c:pt>
                <c:pt idx="650">
                  <c:v>108.33333333333333</c:v>
                </c:pt>
                <c:pt idx="651">
                  <c:v>108.5</c:v>
                </c:pt>
                <c:pt idx="652">
                  <c:v>108.66666666666667</c:v>
                </c:pt>
                <c:pt idx="653">
                  <c:v>108.83333333333333</c:v>
                </c:pt>
                <c:pt idx="654">
                  <c:v>109</c:v>
                </c:pt>
                <c:pt idx="655">
                  <c:v>109.16666666666667</c:v>
                </c:pt>
                <c:pt idx="656">
                  <c:v>109.33333333333333</c:v>
                </c:pt>
                <c:pt idx="657">
                  <c:v>109.5</c:v>
                </c:pt>
                <c:pt idx="658">
                  <c:v>109.66666666666667</c:v>
                </c:pt>
                <c:pt idx="659">
                  <c:v>109.83333333333333</c:v>
                </c:pt>
                <c:pt idx="660">
                  <c:v>110</c:v>
                </c:pt>
                <c:pt idx="661">
                  <c:v>110.16666666666667</c:v>
                </c:pt>
                <c:pt idx="662">
                  <c:v>110.33333333333333</c:v>
                </c:pt>
                <c:pt idx="663">
                  <c:v>110.5</c:v>
                </c:pt>
                <c:pt idx="664">
                  <c:v>110.66666666666667</c:v>
                </c:pt>
                <c:pt idx="665">
                  <c:v>110.83333333333333</c:v>
                </c:pt>
                <c:pt idx="666">
                  <c:v>111</c:v>
                </c:pt>
                <c:pt idx="667">
                  <c:v>111.16666666666667</c:v>
                </c:pt>
                <c:pt idx="668">
                  <c:v>111.33333333333333</c:v>
                </c:pt>
                <c:pt idx="669">
                  <c:v>111.5</c:v>
                </c:pt>
                <c:pt idx="670">
                  <c:v>111.66666666666667</c:v>
                </c:pt>
                <c:pt idx="671">
                  <c:v>111.83333333333333</c:v>
                </c:pt>
                <c:pt idx="672">
                  <c:v>112</c:v>
                </c:pt>
                <c:pt idx="673">
                  <c:v>112.16666666666667</c:v>
                </c:pt>
                <c:pt idx="674">
                  <c:v>112.33333333333333</c:v>
                </c:pt>
                <c:pt idx="675">
                  <c:v>112.5</c:v>
                </c:pt>
                <c:pt idx="676">
                  <c:v>112.66666666666667</c:v>
                </c:pt>
                <c:pt idx="677">
                  <c:v>112.83333333333333</c:v>
                </c:pt>
                <c:pt idx="678">
                  <c:v>113</c:v>
                </c:pt>
                <c:pt idx="679">
                  <c:v>113.16666666666667</c:v>
                </c:pt>
                <c:pt idx="680">
                  <c:v>113.33333333333333</c:v>
                </c:pt>
                <c:pt idx="681">
                  <c:v>113.5</c:v>
                </c:pt>
                <c:pt idx="682">
                  <c:v>113.66666666666667</c:v>
                </c:pt>
                <c:pt idx="683">
                  <c:v>113.83333333333333</c:v>
                </c:pt>
                <c:pt idx="684">
                  <c:v>114</c:v>
                </c:pt>
                <c:pt idx="685">
                  <c:v>114.16666666666667</c:v>
                </c:pt>
                <c:pt idx="686">
                  <c:v>114.33333333333333</c:v>
                </c:pt>
                <c:pt idx="687">
                  <c:v>114.5</c:v>
                </c:pt>
                <c:pt idx="688">
                  <c:v>114.66666666666667</c:v>
                </c:pt>
                <c:pt idx="689">
                  <c:v>114.83333333333333</c:v>
                </c:pt>
                <c:pt idx="690">
                  <c:v>115</c:v>
                </c:pt>
                <c:pt idx="691">
                  <c:v>115.16666666666667</c:v>
                </c:pt>
                <c:pt idx="692">
                  <c:v>115.33333333333333</c:v>
                </c:pt>
                <c:pt idx="693">
                  <c:v>115.5</c:v>
                </c:pt>
                <c:pt idx="694">
                  <c:v>115.66666666666667</c:v>
                </c:pt>
                <c:pt idx="695">
                  <c:v>115.83333333333333</c:v>
                </c:pt>
                <c:pt idx="696">
                  <c:v>116</c:v>
                </c:pt>
                <c:pt idx="697">
                  <c:v>116.16666666666667</c:v>
                </c:pt>
                <c:pt idx="698">
                  <c:v>116.33333333333333</c:v>
                </c:pt>
                <c:pt idx="699">
                  <c:v>116.5</c:v>
                </c:pt>
                <c:pt idx="700">
                  <c:v>116.66666666666667</c:v>
                </c:pt>
                <c:pt idx="701">
                  <c:v>116.83333333333333</c:v>
                </c:pt>
                <c:pt idx="702">
                  <c:v>117</c:v>
                </c:pt>
                <c:pt idx="703">
                  <c:v>117.16666666666667</c:v>
                </c:pt>
                <c:pt idx="704">
                  <c:v>117.33333333333333</c:v>
                </c:pt>
                <c:pt idx="705">
                  <c:v>117.5</c:v>
                </c:pt>
                <c:pt idx="706">
                  <c:v>117.66666666666667</c:v>
                </c:pt>
                <c:pt idx="707">
                  <c:v>117.83333333333333</c:v>
                </c:pt>
                <c:pt idx="708">
                  <c:v>118</c:v>
                </c:pt>
                <c:pt idx="709">
                  <c:v>118.16666666666667</c:v>
                </c:pt>
                <c:pt idx="710">
                  <c:v>118.33333333333333</c:v>
                </c:pt>
                <c:pt idx="711">
                  <c:v>118.5</c:v>
                </c:pt>
                <c:pt idx="712">
                  <c:v>118.66666666666667</c:v>
                </c:pt>
                <c:pt idx="713">
                  <c:v>118.83333333333333</c:v>
                </c:pt>
                <c:pt idx="714">
                  <c:v>119</c:v>
                </c:pt>
                <c:pt idx="715">
                  <c:v>119.16666666666667</c:v>
                </c:pt>
                <c:pt idx="716">
                  <c:v>119.33333333333333</c:v>
                </c:pt>
                <c:pt idx="717">
                  <c:v>119.5</c:v>
                </c:pt>
                <c:pt idx="718">
                  <c:v>119.66666666666667</c:v>
                </c:pt>
                <c:pt idx="719">
                  <c:v>119.83333333333333</c:v>
                </c:pt>
                <c:pt idx="720">
                  <c:v>120</c:v>
                </c:pt>
              </c:numCache>
            </c:numRef>
          </c:xVal>
          <c:yVal>
            <c:numRef>
              <c:f>'Raum1_Übersicht+Stoßlüftung'!$F$82:$F$802</c:f>
              <c:numCache>
                <c:formatCode>0.00%</c:formatCode>
                <c:ptCount val="721"/>
                <c:pt idx="0">
                  <c:v>0</c:v>
                </c:pt>
                <c:pt idx="1">
                  <c:v>3.08641975308642E-6</c:v>
                </c:pt>
                <c:pt idx="2">
                  <c:v>9.2592592592592608E-6</c:v>
                </c:pt>
                <c:pt idx="3">
                  <c:v>1.8518518518518522E-5</c:v>
                </c:pt>
                <c:pt idx="4">
                  <c:v>3.0864197530864205E-5</c:v>
                </c:pt>
                <c:pt idx="5">
                  <c:v>4.6296296296296301E-5</c:v>
                </c:pt>
                <c:pt idx="6">
                  <c:v>6.4814814814814816E-5</c:v>
                </c:pt>
                <c:pt idx="7">
                  <c:v>8.641975308641975E-5</c:v>
                </c:pt>
                <c:pt idx="8">
                  <c:v>1.1111111111111112E-4</c:v>
                </c:pt>
                <c:pt idx="9">
                  <c:v>1.3888888888888889E-4</c:v>
                </c:pt>
                <c:pt idx="10">
                  <c:v>1.6975308641975308E-4</c:v>
                </c:pt>
                <c:pt idx="11">
                  <c:v>2.0370370370370369E-4</c:v>
                </c:pt>
                <c:pt idx="12">
                  <c:v>2.4074074074074072E-4</c:v>
                </c:pt>
                <c:pt idx="13">
                  <c:v>2.808641975308642E-4</c:v>
                </c:pt>
                <c:pt idx="14">
                  <c:v>3.2407407407407406E-4</c:v>
                </c:pt>
                <c:pt idx="15">
                  <c:v>3.7037037037037035E-4</c:v>
                </c:pt>
                <c:pt idx="16">
                  <c:v>4.1975308641975306E-4</c:v>
                </c:pt>
                <c:pt idx="17">
                  <c:v>4.7222222222222218E-4</c:v>
                </c:pt>
                <c:pt idx="18">
                  <c:v>5.2777777777777773E-4</c:v>
                </c:pt>
                <c:pt idx="19">
                  <c:v>5.8641975308641975E-4</c:v>
                </c:pt>
                <c:pt idx="20">
                  <c:v>6.4814814814814813E-4</c:v>
                </c:pt>
                <c:pt idx="21">
                  <c:v>7.1296296296296299E-4</c:v>
                </c:pt>
                <c:pt idx="22">
                  <c:v>7.8086419753086421E-4</c:v>
                </c:pt>
                <c:pt idx="23">
                  <c:v>8.518518518518519E-4</c:v>
                </c:pt>
                <c:pt idx="24">
                  <c:v>9.2592592592592596E-4</c:v>
                </c:pt>
                <c:pt idx="25">
                  <c:v>1.0030864197530865E-3</c:v>
                </c:pt>
                <c:pt idx="26">
                  <c:v>1.0833333333333335E-3</c:v>
                </c:pt>
                <c:pt idx="27">
                  <c:v>1.1666666666666668E-3</c:v>
                </c:pt>
                <c:pt idx="28">
                  <c:v>1.2530864197530865E-3</c:v>
                </c:pt>
                <c:pt idx="29">
                  <c:v>1.3425925925925927E-3</c:v>
                </c:pt>
                <c:pt idx="30">
                  <c:v>1.4351851851851854E-3</c:v>
                </c:pt>
                <c:pt idx="31">
                  <c:v>1.5308641975308643E-3</c:v>
                </c:pt>
                <c:pt idx="32">
                  <c:v>1.6296296296296297E-3</c:v>
                </c:pt>
                <c:pt idx="33">
                  <c:v>1.7314814814814816E-3</c:v>
                </c:pt>
                <c:pt idx="34">
                  <c:v>1.83641975308642E-3</c:v>
                </c:pt>
                <c:pt idx="35">
                  <c:v>1.9444444444444446E-3</c:v>
                </c:pt>
                <c:pt idx="36">
                  <c:v>2.0555555555555557E-3</c:v>
                </c:pt>
                <c:pt idx="37">
                  <c:v>2.1697530864197533E-3</c:v>
                </c:pt>
                <c:pt idx="38">
                  <c:v>2.2870370370370371E-3</c:v>
                </c:pt>
                <c:pt idx="39">
                  <c:v>2.4074074074074076E-3</c:v>
                </c:pt>
                <c:pt idx="40">
                  <c:v>2.5308641975308644E-3</c:v>
                </c:pt>
                <c:pt idx="41">
                  <c:v>2.6574074074074074E-3</c:v>
                </c:pt>
                <c:pt idx="42">
                  <c:v>2.7870370370370371E-3</c:v>
                </c:pt>
                <c:pt idx="43">
                  <c:v>2.9197530864197531E-3</c:v>
                </c:pt>
                <c:pt idx="44">
                  <c:v>3.0555555555555557E-3</c:v>
                </c:pt>
                <c:pt idx="45">
                  <c:v>3.1944444444444446E-3</c:v>
                </c:pt>
                <c:pt idx="46">
                  <c:v>3.3364197530864198E-3</c:v>
                </c:pt>
                <c:pt idx="47">
                  <c:v>3.4814814814814817E-3</c:v>
                </c:pt>
                <c:pt idx="48">
                  <c:v>3.6296296296296298E-3</c:v>
                </c:pt>
                <c:pt idx="49">
                  <c:v>3.7808641975308642E-3</c:v>
                </c:pt>
                <c:pt idx="50">
                  <c:v>3.9351851851851848E-3</c:v>
                </c:pt>
                <c:pt idx="51">
                  <c:v>4.0925925925925921E-3</c:v>
                </c:pt>
                <c:pt idx="52">
                  <c:v>4.2530864197530861E-3</c:v>
                </c:pt>
                <c:pt idx="53">
                  <c:v>4.416666666666666E-3</c:v>
                </c:pt>
                <c:pt idx="54">
                  <c:v>4.5833333333333325E-3</c:v>
                </c:pt>
                <c:pt idx="55">
                  <c:v>4.7530864197530857E-3</c:v>
                </c:pt>
                <c:pt idx="56">
                  <c:v>4.9259259259259256E-3</c:v>
                </c:pt>
                <c:pt idx="57">
                  <c:v>5.1018518518518513E-3</c:v>
                </c:pt>
                <c:pt idx="58">
                  <c:v>5.2808641975308638E-3</c:v>
                </c:pt>
                <c:pt idx="59">
                  <c:v>5.4629629629629629E-3</c:v>
                </c:pt>
                <c:pt idx="60">
                  <c:v>5.6481481481481478E-3</c:v>
                </c:pt>
                <c:pt idx="61">
                  <c:v>5.8364197530864194E-3</c:v>
                </c:pt>
                <c:pt idx="62">
                  <c:v>6.0277777777777777E-3</c:v>
                </c:pt>
                <c:pt idx="63">
                  <c:v>6.2222222222222219E-3</c:v>
                </c:pt>
                <c:pt idx="64">
                  <c:v>6.4197530864197527E-3</c:v>
                </c:pt>
                <c:pt idx="65">
                  <c:v>6.6203703703703702E-3</c:v>
                </c:pt>
                <c:pt idx="66">
                  <c:v>6.8240740740740735E-3</c:v>
                </c:pt>
                <c:pt idx="67">
                  <c:v>7.0308641975308636E-3</c:v>
                </c:pt>
                <c:pt idx="68">
                  <c:v>7.2407407407407403E-3</c:v>
                </c:pt>
                <c:pt idx="69">
                  <c:v>7.4537037037037028E-3</c:v>
                </c:pt>
                <c:pt idx="70">
                  <c:v>7.6697530864197521E-3</c:v>
                </c:pt>
                <c:pt idx="71">
                  <c:v>7.888888888888888E-3</c:v>
                </c:pt>
                <c:pt idx="72">
                  <c:v>8.1111111111111106E-3</c:v>
                </c:pt>
                <c:pt idx="73">
                  <c:v>8.336419753086419E-3</c:v>
                </c:pt>
                <c:pt idx="74">
                  <c:v>8.5648148148148133E-3</c:v>
                </c:pt>
                <c:pt idx="75">
                  <c:v>8.7962962962962951E-3</c:v>
                </c:pt>
                <c:pt idx="76">
                  <c:v>9.0308641975308628E-3</c:v>
                </c:pt>
                <c:pt idx="77">
                  <c:v>9.2685185185185162E-3</c:v>
                </c:pt>
                <c:pt idx="78">
                  <c:v>9.5092592592592572E-3</c:v>
                </c:pt>
                <c:pt idx="79">
                  <c:v>9.7530864197530841E-3</c:v>
                </c:pt>
                <c:pt idx="80">
                  <c:v>9.9999999999999967E-3</c:v>
                </c:pt>
                <c:pt idx="81">
                  <c:v>1.0249999999999997E-2</c:v>
                </c:pt>
                <c:pt idx="82">
                  <c:v>1.0503086419753083E-2</c:v>
                </c:pt>
                <c:pt idx="83">
                  <c:v>1.0759259259259255E-2</c:v>
                </c:pt>
                <c:pt idx="84">
                  <c:v>1.1018518518518514E-2</c:v>
                </c:pt>
                <c:pt idx="85">
                  <c:v>1.128086419753086E-2</c:v>
                </c:pt>
                <c:pt idx="86">
                  <c:v>1.1546296296296291E-2</c:v>
                </c:pt>
                <c:pt idx="87">
                  <c:v>1.1814814814814809E-2</c:v>
                </c:pt>
                <c:pt idx="88">
                  <c:v>1.2086419753086414E-2</c:v>
                </c:pt>
                <c:pt idx="89">
                  <c:v>1.2361111111111104E-2</c:v>
                </c:pt>
                <c:pt idx="90">
                  <c:v>1.2638888888888882E-2</c:v>
                </c:pt>
                <c:pt idx="91">
                  <c:v>1.2919753086419745E-2</c:v>
                </c:pt>
                <c:pt idx="92">
                  <c:v>1.3203703703703695E-2</c:v>
                </c:pt>
                <c:pt idx="93">
                  <c:v>1.3490740740740732E-2</c:v>
                </c:pt>
                <c:pt idx="94">
                  <c:v>1.3780864197530855E-2</c:v>
                </c:pt>
                <c:pt idx="95">
                  <c:v>1.4074074074074064E-2</c:v>
                </c:pt>
                <c:pt idx="96">
                  <c:v>1.437037037037036E-2</c:v>
                </c:pt>
                <c:pt idx="97">
                  <c:v>1.4669753086419742E-2</c:v>
                </c:pt>
                <c:pt idx="98">
                  <c:v>1.497222222222221E-2</c:v>
                </c:pt>
                <c:pt idx="99">
                  <c:v>1.5277777777777765E-2</c:v>
                </c:pt>
                <c:pt idx="100">
                  <c:v>1.5586419753086406E-2</c:v>
                </c:pt>
                <c:pt idx="101">
                  <c:v>1.5898148148148133E-2</c:v>
                </c:pt>
                <c:pt idx="102">
                  <c:v>1.6212962962962946E-2</c:v>
                </c:pt>
                <c:pt idx="103">
                  <c:v>1.6530864197530845E-2</c:v>
                </c:pt>
                <c:pt idx="104">
                  <c:v>1.6851851851851833E-2</c:v>
                </c:pt>
                <c:pt idx="105">
                  <c:v>1.7175925925925907E-2</c:v>
                </c:pt>
                <c:pt idx="106">
                  <c:v>1.7503086419753067E-2</c:v>
                </c:pt>
                <c:pt idx="107">
                  <c:v>1.7833333333333312E-2</c:v>
                </c:pt>
                <c:pt idx="108">
                  <c:v>1.8166666666666643E-2</c:v>
                </c:pt>
                <c:pt idx="109">
                  <c:v>1.8503086419753061E-2</c:v>
                </c:pt>
                <c:pt idx="110">
                  <c:v>1.8842592592592567E-2</c:v>
                </c:pt>
                <c:pt idx="111">
                  <c:v>1.9185185185185159E-2</c:v>
                </c:pt>
                <c:pt idx="112">
                  <c:v>1.9530864197530837E-2</c:v>
                </c:pt>
                <c:pt idx="113">
                  <c:v>1.9879629629629601E-2</c:v>
                </c:pt>
                <c:pt idx="114">
                  <c:v>2.0231481481481451E-2</c:v>
                </c:pt>
                <c:pt idx="115">
                  <c:v>2.058641975308639E-2</c:v>
                </c:pt>
                <c:pt idx="116">
                  <c:v>2.0944444444444415E-2</c:v>
                </c:pt>
                <c:pt idx="117">
                  <c:v>2.1305555555555526E-2</c:v>
                </c:pt>
                <c:pt idx="118">
                  <c:v>2.1669753086419722E-2</c:v>
                </c:pt>
                <c:pt idx="119">
                  <c:v>2.2037037037037004E-2</c:v>
                </c:pt>
                <c:pt idx="120">
                  <c:v>2.2383294985108999E-2</c:v>
                </c:pt>
                <c:pt idx="121">
                  <c:v>2.270990730092351E-2</c:v>
                </c:pt>
                <c:pt idx="122">
                  <c:v>2.3018163732590996E-2</c:v>
                </c:pt>
                <c:pt idx="123">
                  <c:v>2.3309269355447502E-2</c:v>
                </c:pt>
                <c:pt idx="124">
                  <c:v>2.358435013087553E-2</c:v>
                </c:pt>
                <c:pt idx="125">
                  <c:v>2.3844458100184845E-2</c:v>
                </c:pt>
                <c:pt idx="126">
                  <c:v>2.4090576237511721E-2</c:v>
                </c:pt>
                <c:pt idx="127">
                  <c:v>2.4323622984122318E-2</c:v>
                </c:pt>
                <c:pt idx="128">
                  <c:v>2.454445648503617E-2</c:v>
                </c:pt>
                <c:pt idx="129">
                  <c:v>2.4753878547512698E-2</c:v>
                </c:pt>
                <c:pt idx="130">
                  <c:v>2.4952638339660584E-2</c:v>
                </c:pt>
                <c:pt idx="131">
                  <c:v>2.514143584623111E-2</c:v>
                </c:pt>
                <c:pt idx="132">
                  <c:v>2.5320925097536504E-2</c:v>
                </c:pt>
                <c:pt idx="133">
                  <c:v>2.5491717186387756E-2</c:v>
                </c:pt>
                <c:pt idx="134">
                  <c:v>2.5654383086968571E-2</c:v>
                </c:pt>
                <c:pt idx="135">
                  <c:v>2.5809456288648478E-2</c:v>
                </c:pt>
                <c:pt idx="136">
                  <c:v>2.5957435256884449E-2</c:v>
                </c:pt>
                <c:pt idx="137">
                  <c:v>2.6098785732562781E-2</c:v>
                </c:pt>
                <c:pt idx="138">
                  <c:v>2.6233942880387742E-2</c:v>
                </c:pt>
                <c:pt idx="139">
                  <c:v>2.6372186447965788E-2</c:v>
                </c:pt>
                <c:pt idx="140">
                  <c:v>2.6513516435296921E-2</c:v>
                </c:pt>
                <c:pt idx="141">
                  <c:v>2.6657932842381139E-2</c:v>
                </c:pt>
                <c:pt idx="142">
                  <c:v>2.6805435669218444E-2</c:v>
                </c:pt>
                <c:pt idx="143">
                  <c:v>2.6956024915808837E-2</c:v>
                </c:pt>
                <c:pt idx="144">
                  <c:v>2.7109700582152316E-2</c:v>
                </c:pt>
                <c:pt idx="145">
                  <c:v>2.7266462668248882E-2</c:v>
                </c:pt>
                <c:pt idx="146">
                  <c:v>2.7426311174098533E-2</c:v>
                </c:pt>
                <c:pt idx="147">
                  <c:v>2.7589246099701269E-2</c:v>
                </c:pt>
                <c:pt idx="148">
                  <c:v>2.7755267445057092E-2</c:v>
                </c:pt>
                <c:pt idx="149">
                  <c:v>2.7924375210166004E-2</c:v>
                </c:pt>
                <c:pt idx="150">
                  <c:v>2.8096569395028002E-2</c:v>
                </c:pt>
                <c:pt idx="151">
                  <c:v>2.8271849999643085E-2</c:v>
                </c:pt>
                <c:pt idx="152">
                  <c:v>2.8450217024011255E-2</c:v>
                </c:pt>
                <c:pt idx="153">
                  <c:v>2.863167046813251E-2</c:v>
                </c:pt>
                <c:pt idx="154">
                  <c:v>2.8816210332006851E-2</c:v>
                </c:pt>
                <c:pt idx="155">
                  <c:v>2.9003836615634281E-2</c:v>
                </c:pt>
                <c:pt idx="156">
                  <c:v>2.9194549319014797E-2</c:v>
                </c:pt>
                <c:pt idx="157">
                  <c:v>2.9388348442148399E-2</c:v>
                </c:pt>
                <c:pt idx="158">
                  <c:v>2.9585233985035087E-2</c:v>
                </c:pt>
                <c:pt idx="159">
                  <c:v>2.9785205947674861E-2</c:v>
                </c:pt>
                <c:pt idx="160">
                  <c:v>2.998826433006772E-2</c:v>
                </c:pt>
                <c:pt idx="161">
                  <c:v>3.0194409132213669E-2</c:v>
                </c:pt>
                <c:pt idx="162">
                  <c:v>3.0403640354112704E-2</c:v>
                </c:pt>
                <c:pt idx="163">
                  <c:v>3.0615957995764824E-2</c:v>
                </c:pt>
                <c:pt idx="164">
                  <c:v>3.083136205717003E-2</c:v>
                </c:pt>
                <c:pt idx="165">
                  <c:v>3.1049852538328322E-2</c:v>
                </c:pt>
                <c:pt idx="166">
                  <c:v>3.1271429439239704E-2</c:v>
                </c:pt>
                <c:pt idx="167">
                  <c:v>3.1496092759904171E-2</c:v>
                </c:pt>
                <c:pt idx="168">
                  <c:v>3.1723842500321724E-2</c:v>
                </c:pt>
                <c:pt idx="169">
                  <c:v>3.1954678660492362E-2</c:v>
                </c:pt>
                <c:pt idx="170">
                  <c:v>3.2188601240416087E-2</c:v>
                </c:pt>
                <c:pt idx="171">
                  <c:v>3.2425610240092897E-2</c:v>
                </c:pt>
                <c:pt idx="172">
                  <c:v>3.2665705659522794E-2</c:v>
                </c:pt>
                <c:pt idx="173">
                  <c:v>3.2908887498705776E-2</c:v>
                </c:pt>
                <c:pt idx="174">
                  <c:v>3.3155155757641844E-2</c:v>
                </c:pt>
                <c:pt idx="175">
                  <c:v>3.3404510436330997E-2</c:v>
                </c:pt>
                <c:pt idx="176">
                  <c:v>3.3656951534773244E-2</c:v>
                </c:pt>
                <c:pt idx="177">
                  <c:v>3.3912479052968576E-2</c:v>
                </c:pt>
                <c:pt idx="178">
                  <c:v>3.4171092990916994E-2</c:v>
                </c:pt>
                <c:pt idx="179">
                  <c:v>3.4432793348618498E-2</c:v>
                </c:pt>
                <c:pt idx="180">
                  <c:v>3.4697580126073088E-2</c:v>
                </c:pt>
                <c:pt idx="181">
                  <c:v>3.4965453323280764E-2</c:v>
                </c:pt>
                <c:pt idx="182">
                  <c:v>3.5236412940241525E-2</c:v>
                </c:pt>
                <c:pt idx="183">
                  <c:v>3.5510458976955372E-2</c:v>
                </c:pt>
                <c:pt idx="184">
                  <c:v>3.5787591433422306E-2</c:v>
                </c:pt>
                <c:pt idx="185">
                  <c:v>3.6067810309642324E-2</c:v>
                </c:pt>
                <c:pt idx="186">
                  <c:v>3.6351115605615429E-2</c:v>
                </c:pt>
                <c:pt idx="187">
                  <c:v>3.663750732134162E-2</c:v>
                </c:pt>
                <c:pt idx="188">
                  <c:v>3.6926985456820903E-2</c:v>
                </c:pt>
                <c:pt idx="189">
                  <c:v>3.7219550012053272E-2</c:v>
                </c:pt>
                <c:pt idx="190">
                  <c:v>3.7515200987038727E-2</c:v>
                </c:pt>
                <c:pt idx="191">
                  <c:v>3.7813938381777268E-2</c:v>
                </c:pt>
                <c:pt idx="192">
                  <c:v>3.8115762196268894E-2</c:v>
                </c:pt>
                <c:pt idx="193">
                  <c:v>3.8420672430513607E-2</c:v>
                </c:pt>
                <c:pt idx="194">
                  <c:v>3.8728669084511405E-2</c:v>
                </c:pt>
                <c:pt idx="195">
                  <c:v>3.9039752158262289E-2</c:v>
                </c:pt>
                <c:pt idx="196">
                  <c:v>3.9353921651766259E-2</c:v>
                </c:pt>
                <c:pt idx="197">
                  <c:v>3.9671177565023315E-2</c:v>
                </c:pt>
                <c:pt idx="198">
                  <c:v>3.9991519898033456E-2</c:v>
                </c:pt>
                <c:pt idx="199">
                  <c:v>4.0314948650796684E-2</c:v>
                </c:pt>
                <c:pt idx="200">
                  <c:v>4.0641463823313004E-2</c:v>
                </c:pt>
                <c:pt idx="201">
                  <c:v>4.097106541558241E-2</c:v>
                </c:pt>
                <c:pt idx="202">
                  <c:v>4.1303753427604901E-2</c:v>
                </c:pt>
                <c:pt idx="203">
                  <c:v>4.1639527859380479E-2</c:v>
                </c:pt>
                <c:pt idx="204">
                  <c:v>4.1978388710909142E-2</c:v>
                </c:pt>
                <c:pt idx="205">
                  <c:v>4.2320335982190892E-2</c:v>
                </c:pt>
                <c:pt idx="206">
                  <c:v>4.2665369673225727E-2</c:v>
                </c:pt>
                <c:pt idx="207">
                  <c:v>4.3013489784013648E-2</c:v>
                </c:pt>
                <c:pt idx="208">
                  <c:v>4.3364696314554654E-2</c:v>
                </c:pt>
                <c:pt idx="209">
                  <c:v>4.3718989264848747E-2</c:v>
                </c:pt>
                <c:pt idx="210">
                  <c:v>4.4076368634895925E-2</c:v>
                </c:pt>
                <c:pt idx="211">
                  <c:v>4.4436834424696189E-2</c:v>
                </c:pt>
                <c:pt idx="212">
                  <c:v>4.4800386634249546E-2</c:v>
                </c:pt>
                <c:pt idx="213">
                  <c:v>4.5167025263555989E-2</c:v>
                </c:pt>
                <c:pt idx="214">
                  <c:v>4.5536750312615518E-2</c:v>
                </c:pt>
                <c:pt idx="215">
                  <c:v>4.5909561781428132E-2</c:v>
                </c:pt>
                <c:pt idx="216">
                  <c:v>4.6285459669993832E-2</c:v>
                </c:pt>
                <c:pt idx="217">
                  <c:v>4.6664443978312618E-2</c:v>
                </c:pt>
                <c:pt idx="218">
                  <c:v>4.704651470638449E-2</c:v>
                </c:pt>
                <c:pt idx="219">
                  <c:v>4.7431671854209448E-2</c:v>
                </c:pt>
                <c:pt idx="220">
                  <c:v>4.7819915421787491E-2</c:v>
                </c:pt>
                <c:pt idx="221">
                  <c:v>4.8211245409118621E-2</c:v>
                </c:pt>
                <c:pt idx="222">
                  <c:v>4.8605661816202836E-2</c:v>
                </c:pt>
                <c:pt idx="223">
                  <c:v>4.9003164643040144E-2</c:v>
                </c:pt>
                <c:pt idx="224">
                  <c:v>4.9403753889630538E-2</c:v>
                </c:pt>
                <c:pt idx="225">
                  <c:v>4.9807429555974017E-2</c:v>
                </c:pt>
                <c:pt idx="226">
                  <c:v>5.0214191642070582E-2</c:v>
                </c:pt>
                <c:pt idx="227">
                  <c:v>5.0624040147920234E-2</c:v>
                </c:pt>
                <c:pt idx="228">
                  <c:v>5.1036975073522971E-2</c:v>
                </c:pt>
                <c:pt idx="229">
                  <c:v>5.1452996418878794E-2</c:v>
                </c:pt>
                <c:pt idx="230">
                  <c:v>5.1872104183987702E-2</c:v>
                </c:pt>
                <c:pt idx="231">
                  <c:v>5.2294298368849697E-2</c:v>
                </c:pt>
                <c:pt idx="232">
                  <c:v>5.2719578973464777E-2</c:v>
                </c:pt>
                <c:pt idx="233">
                  <c:v>5.3147945997832943E-2</c:v>
                </c:pt>
                <c:pt idx="234">
                  <c:v>5.3579399441954202E-2</c:v>
                </c:pt>
                <c:pt idx="235">
                  <c:v>5.4013939305828547E-2</c:v>
                </c:pt>
                <c:pt idx="236">
                  <c:v>5.4451565589455977E-2</c:v>
                </c:pt>
                <c:pt idx="237">
                  <c:v>5.4892278292836494E-2</c:v>
                </c:pt>
                <c:pt idx="238">
                  <c:v>5.5336077415970096E-2</c:v>
                </c:pt>
                <c:pt idx="239">
                  <c:v>5.5782962958856784E-2</c:v>
                </c:pt>
                <c:pt idx="240">
                  <c:v>5.6232934921496558E-2</c:v>
                </c:pt>
                <c:pt idx="241">
                  <c:v>5.6685993303889418E-2</c:v>
                </c:pt>
                <c:pt idx="242">
                  <c:v>5.7142138106035363E-2</c:v>
                </c:pt>
                <c:pt idx="243">
                  <c:v>5.7601369327934394E-2</c:v>
                </c:pt>
                <c:pt idx="244">
                  <c:v>5.8063686969586512E-2</c:v>
                </c:pt>
                <c:pt idx="245">
                  <c:v>5.8529091030991721E-2</c:v>
                </c:pt>
                <c:pt idx="246">
                  <c:v>5.8997581512150017E-2</c:v>
                </c:pt>
                <c:pt idx="247">
                  <c:v>5.9469158413061399E-2</c:v>
                </c:pt>
                <c:pt idx="248">
                  <c:v>5.9943821733725866E-2</c:v>
                </c:pt>
                <c:pt idx="249">
                  <c:v>6.0421571474143419E-2</c:v>
                </c:pt>
                <c:pt idx="250">
                  <c:v>6.0902407634314058E-2</c:v>
                </c:pt>
                <c:pt idx="251">
                  <c:v>6.1386330214237783E-2</c:v>
                </c:pt>
                <c:pt idx="252">
                  <c:v>6.1873339213914594E-2</c:v>
                </c:pt>
                <c:pt idx="253">
                  <c:v>6.236343463334449E-2</c:v>
                </c:pt>
                <c:pt idx="254">
                  <c:v>6.285661647252748E-2</c:v>
                </c:pt>
                <c:pt idx="255">
                  <c:v>6.3352884731463555E-2</c:v>
                </c:pt>
                <c:pt idx="256">
                  <c:v>6.3852239410152709E-2</c:v>
                </c:pt>
                <c:pt idx="257">
                  <c:v>6.4354680508594955E-2</c:v>
                </c:pt>
                <c:pt idx="258">
                  <c:v>6.4827222452753255E-2</c:v>
                </c:pt>
                <c:pt idx="259">
                  <c:v>6.5271828140906318E-2</c:v>
                </c:pt>
                <c:pt idx="260">
                  <c:v>6.5690331605826602E-2</c:v>
                </c:pt>
                <c:pt idx="261">
                  <c:v>6.6084446474881861E-2</c:v>
                </c:pt>
                <c:pt idx="262">
                  <c:v>6.6455773874725663E-2</c:v>
                </c:pt>
                <c:pt idx="263">
                  <c:v>6.6805809817040027E-2</c:v>
                </c:pt>
                <c:pt idx="264">
                  <c:v>6.7135952099399376E-2</c:v>
                </c:pt>
                <c:pt idx="265">
                  <c:v>6.7447506753088457E-2</c:v>
                </c:pt>
                <c:pt idx="266">
                  <c:v>6.7741694067616987E-2</c:v>
                </c:pt>
                <c:pt idx="267">
                  <c:v>6.8019654219721074E-2</c:v>
                </c:pt>
                <c:pt idx="268">
                  <c:v>6.8282452532817173E-2</c:v>
                </c:pt>
                <c:pt idx="269">
                  <c:v>6.8531084391169603E-2</c:v>
                </c:pt>
                <c:pt idx="270">
                  <c:v>6.8766479831439853E-2</c:v>
                </c:pt>
                <c:pt idx="271">
                  <c:v>6.8989507832797781E-2</c:v>
                </c:pt>
                <c:pt idx="272">
                  <c:v>6.9200980325384381E-2</c:v>
                </c:pt>
                <c:pt idx="273">
                  <c:v>6.9401655935616341E-2</c:v>
                </c:pt>
                <c:pt idx="274">
                  <c:v>6.9592243485609107E-2</c:v>
                </c:pt>
                <c:pt idx="275">
                  <c:v>6.9773405262860522E-2</c:v>
                </c:pt>
                <c:pt idx="276">
                  <c:v>6.995765345986503E-2</c:v>
                </c:pt>
                <c:pt idx="277">
                  <c:v>7.0144988076622616E-2</c:v>
                </c:pt>
                <c:pt idx="278">
                  <c:v>7.0335409113133296E-2</c:v>
                </c:pt>
                <c:pt idx="279">
                  <c:v>7.0528916569397054E-2</c:v>
                </c:pt>
                <c:pt idx="280">
                  <c:v>7.0725510445413906E-2</c:v>
                </c:pt>
                <c:pt idx="281">
                  <c:v>7.0925190741183836E-2</c:v>
                </c:pt>
                <c:pt idx="282">
                  <c:v>7.1127957456706858E-2</c:v>
                </c:pt>
                <c:pt idx="283">
                  <c:v>7.1333810591982974E-2</c:v>
                </c:pt>
                <c:pt idx="284">
                  <c:v>7.1542750147012169E-2</c:v>
                </c:pt>
                <c:pt idx="285">
                  <c:v>7.1754776121794456E-2</c:v>
                </c:pt>
                <c:pt idx="286">
                  <c:v>7.1969888516329822E-2</c:v>
                </c:pt>
                <c:pt idx="287">
                  <c:v>7.2188087330618281E-2</c:v>
                </c:pt>
                <c:pt idx="288">
                  <c:v>7.2409372564659819E-2</c:v>
                </c:pt>
                <c:pt idx="289">
                  <c:v>7.2633744218454449E-2</c:v>
                </c:pt>
                <c:pt idx="290">
                  <c:v>7.2861202292002158E-2</c:v>
                </c:pt>
                <c:pt idx="291">
                  <c:v>7.3091746785302961E-2</c:v>
                </c:pt>
                <c:pt idx="292">
                  <c:v>7.3325377698356842E-2</c:v>
                </c:pt>
                <c:pt idx="293">
                  <c:v>7.3562095031163816E-2</c:v>
                </c:pt>
                <c:pt idx="294">
                  <c:v>7.3801898783723882E-2</c:v>
                </c:pt>
                <c:pt idx="295">
                  <c:v>7.4044788956037028E-2</c:v>
                </c:pt>
                <c:pt idx="296">
                  <c:v>7.4290765548103266E-2</c:v>
                </c:pt>
                <c:pt idx="297">
                  <c:v>7.4539828559922583E-2</c:v>
                </c:pt>
                <c:pt idx="298">
                  <c:v>7.4791977991494993E-2</c:v>
                </c:pt>
                <c:pt idx="299">
                  <c:v>7.5047213842820482E-2</c:v>
                </c:pt>
                <c:pt idx="300">
                  <c:v>7.5305536113899063E-2</c:v>
                </c:pt>
                <c:pt idx="301">
                  <c:v>7.5566944804730724E-2</c:v>
                </c:pt>
                <c:pt idx="302">
                  <c:v>7.5831439915315477E-2</c:v>
                </c:pt>
                <c:pt idx="303">
                  <c:v>7.6099021445653309E-2</c:v>
                </c:pt>
                <c:pt idx="304">
                  <c:v>7.6369689395744234E-2</c:v>
                </c:pt>
                <c:pt idx="305">
                  <c:v>7.6643443765588237E-2</c:v>
                </c:pt>
                <c:pt idx="306">
                  <c:v>7.6920284555185334E-2</c:v>
                </c:pt>
                <c:pt idx="307">
                  <c:v>7.7200211764535523E-2</c:v>
                </c:pt>
                <c:pt idx="308">
                  <c:v>7.7483225393638791E-2</c:v>
                </c:pt>
                <c:pt idx="309">
                  <c:v>7.7769325442495152E-2</c:v>
                </c:pt>
                <c:pt idx="310">
                  <c:v>7.8058511911104592E-2</c:v>
                </c:pt>
                <c:pt idx="311">
                  <c:v>7.8350784799467124E-2</c:v>
                </c:pt>
                <c:pt idx="312">
                  <c:v>7.8646144107582736E-2</c:v>
                </c:pt>
                <c:pt idx="313">
                  <c:v>7.894458983545144E-2</c:v>
                </c:pt>
                <c:pt idx="314">
                  <c:v>7.9246121983073223E-2</c:v>
                </c:pt>
                <c:pt idx="315">
                  <c:v>7.9550740550448099E-2</c:v>
                </c:pt>
                <c:pt idx="316">
                  <c:v>7.9858445537576053E-2</c:v>
                </c:pt>
                <c:pt idx="317">
                  <c:v>8.0169236944457101E-2</c:v>
                </c:pt>
                <c:pt idx="318">
                  <c:v>8.0483114771091241E-2</c:v>
                </c:pt>
                <c:pt idx="319">
                  <c:v>8.080007901747846E-2</c:v>
                </c:pt>
                <c:pt idx="320">
                  <c:v>8.1120129683618772E-2</c:v>
                </c:pt>
                <c:pt idx="321">
                  <c:v>8.1443266769512163E-2</c:v>
                </c:pt>
                <c:pt idx="322">
                  <c:v>8.1769490275158646E-2</c:v>
                </c:pt>
                <c:pt idx="323">
                  <c:v>8.2098800200558208E-2</c:v>
                </c:pt>
                <c:pt idx="324">
                  <c:v>8.2431196545710864E-2</c:v>
                </c:pt>
                <c:pt idx="325">
                  <c:v>8.2766679310616598E-2</c:v>
                </c:pt>
                <c:pt idx="326">
                  <c:v>8.3105248495275424E-2</c:v>
                </c:pt>
                <c:pt idx="327">
                  <c:v>8.344690409968733E-2</c:v>
                </c:pt>
                <c:pt idx="328">
                  <c:v>8.3791646123852329E-2</c:v>
                </c:pt>
                <c:pt idx="329">
                  <c:v>8.4139474567770406E-2</c:v>
                </c:pt>
                <c:pt idx="330">
                  <c:v>8.4490389431441576E-2</c:v>
                </c:pt>
                <c:pt idx="331">
                  <c:v>8.4844390714865839E-2</c:v>
                </c:pt>
                <c:pt idx="332">
                  <c:v>8.5201478418043181E-2</c:v>
                </c:pt>
                <c:pt idx="333">
                  <c:v>8.5561652540973615E-2</c:v>
                </c:pt>
                <c:pt idx="334">
                  <c:v>8.5924913083657128E-2</c:v>
                </c:pt>
                <c:pt idx="335">
                  <c:v>8.6291260046093735E-2</c:v>
                </c:pt>
                <c:pt idx="336">
                  <c:v>8.666069342828342E-2</c:v>
                </c:pt>
                <c:pt idx="337">
                  <c:v>8.7033213230226197E-2</c:v>
                </c:pt>
                <c:pt idx="338">
                  <c:v>8.7408819451922054E-2</c:v>
                </c:pt>
                <c:pt idx="339">
                  <c:v>8.7787512093371003E-2</c:v>
                </c:pt>
                <c:pt idx="340">
                  <c:v>8.8169291154573032E-2</c:v>
                </c:pt>
                <c:pt idx="341">
                  <c:v>8.8554156635528153E-2</c:v>
                </c:pt>
                <c:pt idx="342">
                  <c:v>8.8942108536236367E-2</c:v>
                </c:pt>
                <c:pt idx="343">
                  <c:v>8.9333146856697659E-2</c:v>
                </c:pt>
                <c:pt idx="344">
                  <c:v>8.9727271596912045E-2</c:v>
                </c:pt>
                <c:pt idx="345">
                  <c:v>9.0124482756879509E-2</c:v>
                </c:pt>
                <c:pt idx="346">
                  <c:v>9.0524780336600066E-2</c:v>
                </c:pt>
                <c:pt idx="347">
                  <c:v>9.0928164336073702E-2</c:v>
                </c:pt>
                <c:pt idx="348">
                  <c:v>9.1334634755300431E-2</c:v>
                </c:pt>
                <c:pt idx="349">
                  <c:v>9.1744191594280239E-2</c:v>
                </c:pt>
                <c:pt idx="350">
                  <c:v>9.2156834853013139E-2</c:v>
                </c:pt>
                <c:pt idx="351">
                  <c:v>9.2572564531499119E-2</c:v>
                </c:pt>
                <c:pt idx="352">
                  <c:v>9.2991380629738191E-2</c:v>
                </c:pt>
                <c:pt idx="353">
                  <c:v>9.3413283147730355E-2</c:v>
                </c:pt>
                <c:pt idx="354">
                  <c:v>9.3838272085475599E-2</c:v>
                </c:pt>
                <c:pt idx="355">
                  <c:v>9.4266347442973936E-2</c:v>
                </c:pt>
                <c:pt idx="356">
                  <c:v>9.4697509220225351E-2</c:v>
                </c:pt>
                <c:pt idx="357">
                  <c:v>9.5131757417229859E-2</c:v>
                </c:pt>
                <c:pt idx="358">
                  <c:v>9.5569092033987446E-2</c:v>
                </c:pt>
                <c:pt idx="359">
                  <c:v>9.6009513070498126E-2</c:v>
                </c:pt>
                <c:pt idx="360">
                  <c:v>9.6453020526761885E-2</c:v>
                </c:pt>
                <c:pt idx="361">
                  <c:v>9.6899614402778736E-2</c:v>
                </c:pt>
                <c:pt idx="362">
                  <c:v>9.7349294698548666E-2</c:v>
                </c:pt>
                <c:pt idx="363">
                  <c:v>9.7802061414071689E-2</c:v>
                </c:pt>
                <c:pt idx="364">
                  <c:v>9.8257914549347805E-2</c:v>
                </c:pt>
                <c:pt idx="365">
                  <c:v>9.8716854104377E-2</c:v>
                </c:pt>
                <c:pt idx="366">
                  <c:v>9.9178880079159287E-2</c:v>
                </c:pt>
                <c:pt idx="367">
                  <c:v>9.9643992473694654E-2</c:v>
                </c:pt>
                <c:pt idx="368">
                  <c:v>0.10011219128798311</c:v>
                </c:pt>
                <c:pt idx="369">
                  <c:v>0.10058347652202465</c:v>
                </c:pt>
                <c:pt idx="370">
                  <c:v>0.10105784817581928</c:v>
                </c:pt>
                <c:pt idx="371">
                  <c:v>0.10153530624936699</c:v>
                </c:pt>
                <c:pt idx="372">
                  <c:v>0.10201585074266779</c:v>
                </c:pt>
                <c:pt idx="373">
                  <c:v>0.10249948165572167</c:v>
                </c:pt>
                <c:pt idx="374">
                  <c:v>0.10298619898852865</c:v>
                </c:pt>
                <c:pt idx="375">
                  <c:v>0.10347600274108872</c:v>
                </c:pt>
                <c:pt idx="376">
                  <c:v>0.10396889291340186</c:v>
                </c:pt>
                <c:pt idx="377">
                  <c:v>0.1044648695054681</c:v>
                </c:pt>
                <c:pt idx="378">
                  <c:v>0.10496393251728742</c:v>
                </c:pt>
                <c:pt idx="379">
                  <c:v>0.10546608194885983</c:v>
                </c:pt>
                <c:pt idx="380">
                  <c:v>0.10597131780018532</c:v>
                </c:pt>
                <c:pt idx="381">
                  <c:v>0.1064796400712639</c:v>
                </c:pt>
                <c:pt idx="382">
                  <c:v>0.10699104876209556</c:v>
                </c:pt>
                <c:pt idx="383">
                  <c:v>0.10750554387268031</c:v>
                </c:pt>
                <c:pt idx="384">
                  <c:v>0.10802312540301814</c:v>
                </c:pt>
                <c:pt idx="385">
                  <c:v>0.10854379335310907</c:v>
                </c:pt>
                <c:pt idx="386">
                  <c:v>0.10906754772295309</c:v>
                </c:pt>
                <c:pt idx="387">
                  <c:v>0.10959438851255018</c:v>
                </c:pt>
                <c:pt idx="388">
                  <c:v>0.11012431572190037</c:v>
                </c:pt>
                <c:pt idx="389">
                  <c:v>0.11065732935100364</c:v>
                </c:pt>
                <c:pt idx="390">
                  <c:v>0.11119342939986</c:v>
                </c:pt>
                <c:pt idx="391">
                  <c:v>0.11173261586846944</c:v>
                </c:pt>
                <c:pt idx="392">
                  <c:v>0.11227488875683198</c:v>
                </c:pt>
                <c:pt idx="393">
                  <c:v>0.11282024806494759</c:v>
                </c:pt>
                <c:pt idx="394">
                  <c:v>0.11336869379281629</c:v>
                </c:pt>
                <c:pt idx="395">
                  <c:v>0.11392022594043807</c:v>
                </c:pt>
                <c:pt idx="396">
                  <c:v>0.11443863607552988</c:v>
                </c:pt>
                <c:pt idx="397">
                  <c:v>0.11492609867904072</c:v>
                </c:pt>
                <c:pt idx="398">
                  <c:v>0.11538464547587801</c:v>
                </c:pt>
                <c:pt idx="399">
                  <c:v>0.11581617480693154</c:v>
                </c:pt>
                <c:pt idx="400">
                  <c:v>0.11622246038581802</c:v>
                </c:pt>
                <c:pt idx="401">
                  <c:v>0.11660515948073993</c:v>
                </c:pt>
                <c:pt idx="402">
                  <c:v>0.11696582055920025</c:v>
                </c:pt>
                <c:pt idx="403">
                  <c:v>0.11730589043083671</c:v>
                </c:pt>
                <c:pt idx="404">
                  <c:v>0.1176267209213246</c:v>
                </c:pt>
                <c:pt idx="405">
                  <c:v>0.11792957510813365</c:v>
                </c:pt>
                <c:pt idx="406">
                  <c:v>0.11821563314690349</c:v>
                </c:pt>
                <c:pt idx="407">
                  <c:v>0.11848599771531396</c:v>
                </c:pt>
                <c:pt idx="408">
                  <c:v>0.11874169909956186</c:v>
                </c:pt>
                <c:pt idx="409">
                  <c:v>0.11898369994690738</c:v>
                </c:pt>
                <c:pt idx="410">
                  <c:v>0.11921289970621277</c:v>
                </c:pt>
                <c:pt idx="411">
                  <c:v>0.11943013877695689</c:v>
                </c:pt>
                <c:pt idx="412">
                  <c:v>0.11963620238586443</c:v>
                </c:pt>
                <c:pt idx="413">
                  <c:v>0.11983182420903186</c:v>
                </c:pt>
                <c:pt idx="414">
                  <c:v>0.12003053245195237</c:v>
                </c:pt>
                <c:pt idx="415">
                  <c:v>0.12023232711462598</c:v>
                </c:pt>
                <c:pt idx="416">
                  <c:v>0.12043720819705267</c:v>
                </c:pt>
                <c:pt idx="417">
                  <c:v>0.12064517569923244</c:v>
                </c:pt>
                <c:pt idx="418">
                  <c:v>0.12085622962116531</c:v>
                </c:pt>
                <c:pt idx="419">
                  <c:v>0.12107036996285125</c:v>
                </c:pt>
                <c:pt idx="420">
                  <c:v>0.12128759672429029</c:v>
                </c:pt>
                <c:pt idx="421">
                  <c:v>0.12150790990548241</c:v>
                </c:pt>
                <c:pt idx="422">
                  <c:v>0.12173130950642762</c:v>
                </c:pt>
                <c:pt idx="423">
                  <c:v>0.12195779552712591</c:v>
                </c:pt>
                <c:pt idx="424">
                  <c:v>0.12218736796757729</c:v>
                </c:pt>
                <c:pt idx="425">
                  <c:v>0.12242002682778175</c:v>
                </c:pt>
                <c:pt idx="426">
                  <c:v>0.1226557721077393</c:v>
                </c:pt>
                <c:pt idx="427">
                  <c:v>0.12289460380744995</c:v>
                </c:pt>
                <c:pt idx="428">
                  <c:v>0.12313652192691367</c:v>
                </c:pt>
                <c:pt idx="429">
                  <c:v>0.12338152646613049</c:v>
                </c:pt>
                <c:pt idx="430">
                  <c:v>0.12362961742510038</c:v>
                </c:pt>
                <c:pt idx="431">
                  <c:v>0.12388079480382337</c:v>
                </c:pt>
                <c:pt idx="432">
                  <c:v>0.12413505860229944</c:v>
                </c:pt>
                <c:pt idx="433">
                  <c:v>0.1243924088205286</c:v>
                </c:pt>
                <c:pt idx="434">
                  <c:v>0.12465284545851084</c:v>
                </c:pt>
                <c:pt idx="435">
                  <c:v>0.12491636851624617</c:v>
                </c:pt>
                <c:pt idx="436">
                  <c:v>0.1251829779937346</c:v>
                </c:pt>
                <c:pt idx="437">
                  <c:v>0.12545267389097609</c:v>
                </c:pt>
                <c:pt idx="438">
                  <c:v>0.12572545620797068</c:v>
                </c:pt>
                <c:pt idx="439">
                  <c:v>0.12600132494471836</c:v>
                </c:pt>
                <c:pt idx="440">
                  <c:v>0.12628028010121911</c:v>
                </c:pt>
                <c:pt idx="441">
                  <c:v>0.12656232167747297</c:v>
                </c:pt>
                <c:pt idx="442">
                  <c:v>0.12684744967347991</c:v>
                </c:pt>
                <c:pt idx="443">
                  <c:v>0.12713566408923993</c:v>
                </c:pt>
                <c:pt idx="444">
                  <c:v>0.12742696492475303</c:v>
                </c:pt>
                <c:pt idx="445">
                  <c:v>0.12772135218001923</c:v>
                </c:pt>
                <c:pt idx="446">
                  <c:v>0.12801882585503851</c:v>
                </c:pt>
                <c:pt idx="447">
                  <c:v>0.12831938594981088</c:v>
                </c:pt>
                <c:pt idx="448">
                  <c:v>0.12862303246433632</c:v>
                </c:pt>
                <c:pt idx="449">
                  <c:v>0.12892976539861487</c:v>
                </c:pt>
                <c:pt idx="450">
                  <c:v>0.12923958475264649</c:v>
                </c:pt>
                <c:pt idx="451">
                  <c:v>0.1295524905264312</c:v>
                </c:pt>
                <c:pt idx="452">
                  <c:v>0.12986848271996901</c:v>
                </c:pt>
                <c:pt idx="453">
                  <c:v>0.1301875613332599</c:v>
                </c:pt>
                <c:pt idx="454">
                  <c:v>0.13050972636630387</c:v>
                </c:pt>
                <c:pt idx="455">
                  <c:v>0.13083497781910092</c:v>
                </c:pt>
                <c:pt idx="456">
                  <c:v>0.13116331569165107</c:v>
                </c:pt>
                <c:pt idx="457">
                  <c:v>0.13149473998395431</c:v>
                </c:pt>
                <c:pt idx="458">
                  <c:v>0.13182925069601062</c:v>
                </c:pt>
                <c:pt idx="459">
                  <c:v>0.13216684782782001</c:v>
                </c:pt>
                <c:pt idx="460">
                  <c:v>0.13250753137938251</c:v>
                </c:pt>
                <c:pt idx="461">
                  <c:v>0.13285130135069809</c:v>
                </c:pt>
                <c:pt idx="462">
                  <c:v>0.13319815774176674</c:v>
                </c:pt>
                <c:pt idx="463">
                  <c:v>0.13354810055258851</c:v>
                </c:pt>
                <c:pt idx="464">
                  <c:v>0.13390112978316335</c:v>
                </c:pt>
                <c:pt idx="465">
                  <c:v>0.13425724543349127</c:v>
                </c:pt>
                <c:pt idx="466">
                  <c:v>0.13461644750357227</c:v>
                </c:pt>
                <c:pt idx="467">
                  <c:v>0.13497873599340637</c:v>
                </c:pt>
                <c:pt idx="468">
                  <c:v>0.13534411090299356</c:v>
                </c:pt>
                <c:pt idx="469">
                  <c:v>0.13571257223233382</c:v>
                </c:pt>
                <c:pt idx="470">
                  <c:v>0.13608411998142717</c:v>
                </c:pt>
                <c:pt idx="471">
                  <c:v>0.13645875415027361</c:v>
                </c:pt>
                <c:pt idx="472">
                  <c:v>0.13683647473887314</c:v>
                </c:pt>
                <c:pt idx="473">
                  <c:v>0.13721728174722575</c:v>
                </c:pt>
                <c:pt idx="474">
                  <c:v>0.13760117517533146</c:v>
                </c:pt>
                <c:pt idx="475">
                  <c:v>0.13798815502319026</c:v>
                </c:pt>
                <c:pt idx="476">
                  <c:v>0.13837822129080213</c:v>
                </c:pt>
                <c:pt idx="477">
                  <c:v>0.13877137397816708</c:v>
                </c:pt>
                <c:pt idx="478">
                  <c:v>0.13916761308528514</c:v>
                </c:pt>
                <c:pt idx="479">
                  <c:v>0.13956693861215627</c:v>
                </c:pt>
                <c:pt idx="480">
                  <c:v>0.13996935055878049</c:v>
                </c:pt>
                <c:pt idx="481">
                  <c:v>0.14037484892515778</c:v>
                </c:pt>
                <c:pt idx="482">
                  <c:v>0.14078343371128818</c:v>
                </c:pt>
                <c:pt idx="483">
                  <c:v>0.14119510491717166</c:v>
                </c:pt>
                <c:pt idx="484">
                  <c:v>0.14160986254280822</c:v>
                </c:pt>
                <c:pt idx="485">
                  <c:v>0.14202770658819788</c:v>
                </c:pt>
                <c:pt idx="486">
                  <c:v>0.14244863705334063</c:v>
                </c:pt>
                <c:pt idx="487">
                  <c:v>0.14287265393823645</c:v>
                </c:pt>
                <c:pt idx="488">
                  <c:v>0.14329975724288535</c:v>
                </c:pt>
                <c:pt idx="489">
                  <c:v>0.14372994696728736</c:v>
                </c:pt>
                <c:pt idx="490">
                  <c:v>0.14416322311144245</c:v>
                </c:pt>
                <c:pt idx="491">
                  <c:v>0.14459958567535061</c:v>
                </c:pt>
                <c:pt idx="492">
                  <c:v>0.14503903465901186</c:v>
                </c:pt>
                <c:pt idx="493">
                  <c:v>0.14548157006242621</c:v>
                </c:pt>
                <c:pt idx="494">
                  <c:v>0.14592719188559364</c:v>
                </c:pt>
                <c:pt idx="495">
                  <c:v>0.14637590012851415</c:v>
                </c:pt>
                <c:pt idx="496">
                  <c:v>0.14682769479118774</c:v>
                </c:pt>
                <c:pt idx="497">
                  <c:v>0.14728257587361443</c:v>
                </c:pt>
                <c:pt idx="498">
                  <c:v>0.1477405433757942</c:v>
                </c:pt>
                <c:pt idx="499">
                  <c:v>0.14820159729772706</c:v>
                </c:pt>
                <c:pt idx="500">
                  <c:v>0.14866573763941301</c:v>
                </c:pt>
                <c:pt idx="501">
                  <c:v>0.14913296440085205</c:v>
                </c:pt>
                <c:pt idx="502">
                  <c:v>0.14960327758204417</c:v>
                </c:pt>
                <c:pt idx="503">
                  <c:v>0.15007667718298937</c:v>
                </c:pt>
                <c:pt idx="504">
                  <c:v>0.15055316320368767</c:v>
                </c:pt>
                <c:pt idx="505">
                  <c:v>0.15103273564413905</c:v>
                </c:pt>
                <c:pt idx="506">
                  <c:v>0.15151539450434351</c:v>
                </c:pt>
                <c:pt idx="507">
                  <c:v>0.15200113978430105</c:v>
                </c:pt>
                <c:pt idx="508">
                  <c:v>0.15248997148401169</c:v>
                </c:pt>
                <c:pt idx="509">
                  <c:v>0.15298188960347542</c:v>
                </c:pt>
                <c:pt idx="510">
                  <c:v>0.15347689414269222</c:v>
                </c:pt>
                <c:pt idx="511">
                  <c:v>0.15397498510166213</c:v>
                </c:pt>
                <c:pt idx="512">
                  <c:v>0.15447616248038512</c:v>
                </c:pt>
                <c:pt idx="513">
                  <c:v>0.15498042627886119</c:v>
                </c:pt>
                <c:pt idx="514">
                  <c:v>0.15548777649709034</c:v>
                </c:pt>
                <c:pt idx="515">
                  <c:v>0.15599821313507259</c:v>
                </c:pt>
                <c:pt idx="516">
                  <c:v>0.15651173619280792</c:v>
                </c:pt>
                <c:pt idx="517">
                  <c:v>0.15702834567029633</c:v>
                </c:pt>
                <c:pt idx="518">
                  <c:v>0.15754804156753782</c:v>
                </c:pt>
                <c:pt idx="519">
                  <c:v>0.15807082388453242</c:v>
                </c:pt>
                <c:pt idx="520">
                  <c:v>0.15859669262128009</c:v>
                </c:pt>
                <c:pt idx="521">
                  <c:v>0.15912564777778085</c:v>
                </c:pt>
                <c:pt idx="522">
                  <c:v>0.15965768935403471</c:v>
                </c:pt>
                <c:pt idx="523">
                  <c:v>0.16019281735004165</c:v>
                </c:pt>
                <c:pt idx="524">
                  <c:v>0.16073103176580167</c:v>
                </c:pt>
                <c:pt idx="525">
                  <c:v>0.16127233260131477</c:v>
                </c:pt>
                <c:pt idx="526">
                  <c:v>0.16181671985658097</c:v>
                </c:pt>
                <c:pt idx="527">
                  <c:v>0.16236419353160025</c:v>
                </c:pt>
                <c:pt idx="528">
                  <c:v>0.16291475362637262</c:v>
                </c:pt>
                <c:pt idx="529">
                  <c:v>0.16346840014089806</c:v>
                </c:pt>
                <c:pt idx="530">
                  <c:v>0.1640251330751766</c:v>
                </c:pt>
                <c:pt idx="531">
                  <c:v>0.16458495242920823</c:v>
                </c:pt>
                <c:pt idx="532">
                  <c:v>0.16514785820299294</c:v>
                </c:pt>
                <c:pt idx="533">
                  <c:v>0.16571385039653075</c:v>
                </c:pt>
                <c:pt idx="534">
                  <c:v>0.166245771266432</c:v>
                </c:pt>
                <c:pt idx="535">
                  <c:v>0.16674585761651678</c:v>
                </c:pt>
                <c:pt idx="536">
                  <c:v>0.1672161994030279</c:v>
                </c:pt>
                <c:pt idx="537">
                  <c:v>0.16765874937526673</c:v>
                </c:pt>
                <c:pt idx="538">
                  <c:v>0.16807533208331513</c:v>
                </c:pt>
                <c:pt idx="539">
                  <c:v>0.16846765229439489</c:v>
                </c:pt>
                <c:pt idx="540">
                  <c:v>0.16883730285668774</c:v>
                </c:pt>
                <c:pt idx="541">
                  <c:v>0.16918577204689073</c:v>
                </c:pt>
                <c:pt idx="542">
                  <c:v>0.16951445043539995</c:v>
                </c:pt>
                <c:pt idx="543">
                  <c:v>0.16982463730079062</c:v>
                </c:pt>
                <c:pt idx="544">
                  <c:v>0.17011754662318257</c:v>
                </c:pt>
                <c:pt idx="545">
                  <c:v>0.17039431268413741</c:v>
                </c:pt>
                <c:pt idx="546">
                  <c:v>0.17065599529891903</c:v>
                </c:pt>
                <c:pt idx="547">
                  <c:v>0.17090358470525285</c:v>
                </c:pt>
                <c:pt idx="548">
                  <c:v>0.171138006131135</c:v>
                </c:pt>
                <c:pt idx="549">
                  <c:v>0.17136012406276185</c:v>
                </c:pt>
                <c:pt idx="550">
                  <c:v>0.17157074623226745</c:v>
                </c:pt>
                <c:pt idx="551">
                  <c:v>0.17177062734366333</c:v>
                </c:pt>
                <c:pt idx="552">
                  <c:v>0.17197359487481231</c:v>
                </c:pt>
                <c:pt idx="553">
                  <c:v>0.17217964882571438</c:v>
                </c:pt>
                <c:pt idx="554">
                  <c:v>0.17238878919636952</c:v>
                </c:pt>
                <c:pt idx="555">
                  <c:v>0.17260101598677774</c:v>
                </c:pt>
                <c:pt idx="556">
                  <c:v>0.17281632919693907</c:v>
                </c:pt>
                <c:pt idx="557">
                  <c:v>0.17303472882685347</c:v>
                </c:pt>
                <c:pt idx="558">
                  <c:v>0.17325621487652096</c:v>
                </c:pt>
                <c:pt idx="559">
                  <c:v>0.17348078734594155</c:v>
                </c:pt>
                <c:pt idx="560">
                  <c:v>0.17370844623511522</c:v>
                </c:pt>
                <c:pt idx="561">
                  <c:v>0.17393919154404197</c:v>
                </c:pt>
                <c:pt idx="562">
                  <c:v>0.1741730232727218</c:v>
                </c:pt>
                <c:pt idx="563">
                  <c:v>0.17440994142115473</c:v>
                </c:pt>
                <c:pt idx="564">
                  <c:v>0.17464994598934075</c:v>
                </c:pt>
                <c:pt idx="565">
                  <c:v>0.17489303697727984</c:v>
                </c:pt>
                <c:pt idx="566">
                  <c:v>0.17513921438497201</c:v>
                </c:pt>
                <c:pt idx="567">
                  <c:v>0.17538847821241729</c:v>
                </c:pt>
                <c:pt idx="568">
                  <c:v>0.17564082845961565</c:v>
                </c:pt>
                <c:pt idx="569">
                  <c:v>0.17589626512656709</c:v>
                </c:pt>
                <c:pt idx="570">
                  <c:v>0.17615478821327163</c:v>
                </c:pt>
                <c:pt idx="571">
                  <c:v>0.17641639771972925</c:v>
                </c:pt>
                <c:pt idx="572">
                  <c:v>0.17668109364593995</c:v>
                </c:pt>
                <c:pt idx="573">
                  <c:v>0.17694887599190373</c:v>
                </c:pt>
                <c:pt idx="574">
                  <c:v>0.17721974475762062</c:v>
                </c:pt>
                <c:pt idx="575">
                  <c:v>0.17749369994309058</c:v>
                </c:pt>
                <c:pt idx="576">
                  <c:v>0.17777074154831363</c:v>
                </c:pt>
                <c:pt idx="577">
                  <c:v>0.17805086957328975</c:v>
                </c:pt>
                <c:pt idx="578">
                  <c:v>0.17833408401801898</c:v>
                </c:pt>
                <c:pt idx="579">
                  <c:v>0.17862038488250129</c:v>
                </c:pt>
                <c:pt idx="580">
                  <c:v>0.17890977216673667</c:v>
                </c:pt>
                <c:pt idx="581">
                  <c:v>0.17920224587072517</c:v>
                </c:pt>
                <c:pt idx="582">
                  <c:v>0.17949780599446674</c:v>
                </c:pt>
                <c:pt idx="583">
                  <c:v>0.17979645253796139</c:v>
                </c:pt>
                <c:pt idx="584">
                  <c:v>0.18009818550120912</c:v>
                </c:pt>
                <c:pt idx="585">
                  <c:v>0.18040300488420996</c:v>
                </c:pt>
                <c:pt idx="586">
                  <c:v>0.18071091068696388</c:v>
                </c:pt>
                <c:pt idx="587">
                  <c:v>0.18102190290947087</c:v>
                </c:pt>
                <c:pt idx="588">
                  <c:v>0.18133598155173095</c:v>
                </c:pt>
                <c:pt idx="589">
                  <c:v>0.18165314661374413</c:v>
                </c:pt>
                <c:pt idx="590">
                  <c:v>0.18197339809551039</c:v>
                </c:pt>
                <c:pt idx="591">
                  <c:v>0.18229673599702972</c:v>
                </c:pt>
                <c:pt idx="592">
                  <c:v>0.18262316031830214</c:v>
                </c:pt>
                <c:pt idx="593">
                  <c:v>0.18295267105932767</c:v>
                </c:pt>
                <c:pt idx="594">
                  <c:v>0.18328526822010627</c:v>
                </c:pt>
                <c:pt idx="595">
                  <c:v>0.18362095180063795</c:v>
                </c:pt>
                <c:pt idx="596">
                  <c:v>0.18395972180092274</c:v>
                </c:pt>
                <c:pt idx="597">
                  <c:v>0.1843015782209606</c:v>
                </c:pt>
                <c:pt idx="598">
                  <c:v>0.18464652106075155</c:v>
                </c:pt>
                <c:pt idx="599">
                  <c:v>0.18499455032029558</c:v>
                </c:pt>
                <c:pt idx="600">
                  <c:v>0.18534566599959271</c:v>
                </c:pt>
                <c:pt idx="601">
                  <c:v>0.18569986809864292</c:v>
                </c:pt>
                <c:pt idx="602">
                  <c:v>0.18605715661744621</c:v>
                </c:pt>
                <c:pt idx="603">
                  <c:v>0.18641753155600257</c:v>
                </c:pt>
                <c:pt idx="604">
                  <c:v>0.18678099291431205</c:v>
                </c:pt>
                <c:pt idx="605">
                  <c:v>0.1871475406923746</c:v>
                </c:pt>
                <c:pt idx="606">
                  <c:v>0.18751717489019024</c:v>
                </c:pt>
                <c:pt idx="607">
                  <c:v>0.18788989550775897</c:v>
                </c:pt>
                <c:pt idx="608">
                  <c:v>0.18826570254508079</c:v>
                </c:pt>
                <c:pt idx="609">
                  <c:v>0.18864459600215569</c:v>
                </c:pt>
                <c:pt idx="610">
                  <c:v>0.18902657587898367</c:v>
                </c:pt>
                <c:pt idx="611">
                  <c:v>0.18941164217556475</c:v>
                </c:pt>
                <c:pt idx="612">
                  <c:v>0.18979979489189891</c:v>
                </c:pt>
                <c:pt idx="613">
                  <c:v>0.19019103402798615</c:v>
                </c:pt>
                <c:pt idx="614">
                  <c:v>0.19058535958382647</c:v>
                </c:pt>
                <c:pt idx="615">
                  <c:v>0.19098277155941989</c:v>
                </c:pt>
                <c:pt idx="616">
                  <c:v>0.1913832699547664</c:v>
                </c:pt>
                <c:pt idx="617">
                  <c:v>0.19178685476986598</c:v>
                </c:pt>
                <c:pt idx="618">
                  <c:v>0.19219352600471867</c:v>
                </c:pt>
                <c:pt idx="619">
                  <c:v>0.19260328365932444</c:v>
                </c:pt>
                <c:pt idx="620">
                  <c:v>0.19301612773368329</c:v>
                </c:pt>
                <c:pt idx="621">
                  <c:v>0.19343205822779522</c:v>
                </c:pt>
                <c:pt idx="622">
                  <c:v>0.19385107514166025</c:v>
                </c:pt>
                <c:pt idx="623">
                  <c:v>0.19427317847527836</c:v>
                </c:pt>
                <c:pt idx="624">
                  <c:v>0.19469836822864955</c:v>
                </c:pt>
                <c:pt idx="625">
                  <c:v>0.19512664440177382</c:v>
                </c:pt>
                <c:pt idx="626">
                  <c:v>0.1955580069946512</c:v>
                </c:pt>
                <c:pt idx="627">
                  <c:v>0.19599245600728166</c:v>
                </c:pt>
                <c:pt idx="628">
                  <c:v>0.19642999143966519</c:v>
                </c:pt>
                <c:pt idx="629">
                  <c:v>0.19687061329180183</c:v>
                </c:pt>
                <c:pt idx="630">
                  <c:v>0.19731432156369155</c:v>
                </c:pt>
                <c:pt idx="631">
                  <c:v>0.19776111625533435</c:v>
                </c:pt>
                <c:pt idx="632">
                  <c:v>0.19821099736673023</c:v>
                </c:pt>
                <c:pt idx="633">
                  <c:v>0.19866396489787921</c:v>
                </c:pt>
                <c:pt idx="634">
                  <c:v>0.19912001884878128</c:v>
                </c:pt>
                <c:pt idx="635">
                  <c:v>0.19957915921943642</c:v>
                </c:pt>
                <c:pt idx="636">
                  <c:v>0.20004138600984464</c:v>
                </c:pt>
                <c:pt idx="637">
                  <c:v>0.20050669922000597</c:v>
                </c:pt>
                <c:pt idx="638">
                  <c:v>0.20097509884992037</c:v>
                </c:pt>
                <c:pt idx="639">
                  <c:v>0.20144658489958786</c:v>
                </c:pt>
                <c:pt idx="640">
                  <c:v>0.20192115736900845</c:v>
                </c:pt>
                <c:pt idx="641">
                  <c:v>0.20239881625818212</c:v>
                </c:pt>
                <c:pt idx="642">
                  <c:v>0.20287956156710887</c:v>
                </c:pt>
                <c:pt idx="643">
                  <c:v>0.2033633932957887</c:v>
                </c:pt>
                <c:pt idx="644">
                  <c:v>0.20385031144422164</c:v>
                </c:pt>
                <c:pt idx="645">
                  <c:v>0.20434031601240765</c:v>
                </c:pt>
                <c:pt idx="646">
                  <c:v>0.20483340700034675</c:v>
                </c:pt>
                <c:pt idx="647">
                  <c:v>0.20532958440803892</c:v>
                </c:pt>
                <c:pt idx="648">
                  <c:v>0.2058288482354842</c:v>
                </c:pt>
                <c:pt idx="649">
                  <c:v>0.20633119848268255</c:v>
                </c:pt>
                <c:pt idx="650">
                  <c:v>0.20683663514963399</c:v>
                </c:pt>
                <c:pt idx="651">
                  <c:v>0.20734515823633853</c:v>
                </c:pt>
                <c:pt idx="652">
                  <c:v>0.20785676774279616</c:v>
                </c:pt>
                <c:pt idx="653">
                  <c:v>0.20837146366900686</c:v>
                </c:pt>
                <c:pt idx="654">
                  <c:v>0.20888924601497064</c:v>
                </c:pt>
                <c:pt idx="655">
                  <c:v>0.20941011478068752</c:v>
                </c:pt>
                <c:pt idx="656">
                  <c:v>0.20993406996615749</c:v>
                </c:pt>
                <c:pt idx="657">
                  <c:v>0.21046111157138053</c:v>
                </c:pt>
                <c:pt idx="658">
                  <c:v>0.21099123959635666</c:v>
                </c:pt>
                <c:pt idx="659">
                  <c:v>0.21152445404108589</c:v>
                </c:pt>
                <c:pt idx="660">
                  <c:v>0.21206075490556819</c:v>
                </c:pt>
                <c:pt idx="661">
                  <c:v>0.21260014218980358</c:v>
                </c:pt>
                <c:pt idx="662">
                  <c:v>0.21314261589379208</c:v>
                </c:pt>
                <c:pt idx="663">
                  <c:v>0.21368817601753365</c:v>
                </c:pt>
                <c:pt idx="664">
                  <c:v>0.2142368225610283</c:v>
                </c:pt>
                <c:pt idx="665">
                  <c:v>0.21478855552427603</c:v>
                </c:pt>
                <c:pt idx="666">
                  <c:v>0.21534337490727687</c:v>
                </c:pt>
                <c:pt idx="667">
                  <c:v>0.21590128071003079</c:v>
                </c:pt>
                <c:pt idx="668">
                  <c:v>0.21646227293253778</c:v>
                </c:pt>
                <c:pt idx="669">
                  <c:v>0.21702635157479785</c:v>
                </c:pt>
                <c:pt idx="670">
                  <c:v>0.21759351663681104</c:v>
                </c:pt>
                <c:pt idx="671">
                  <c:v>0.21816376811857729</c:v>
                </c:pt>
                <c:pt idx="672">
                  <c:v>0.21869966865175666</c:v>
                </c:pt>
                <c:pt idx="673">
                  <c:v>0.21920347339772303</c:v>
                </c:pt>
                <c:pt idx="674">
                  <c:v>0.21967728946508805</c:v>
                </c:pt>
                <c:pt idx="675">
                  <c:v>0.22012308562945818</c:v>
                </c:pt>
                <c:pt idx="676">
                  <c:v>0.22054270141508331</c:v>
                </c:pt>
                <c:pt idx="677">
                  <c:v>0.22093785558028975</c:v>
                </c:pt>
                <c:pt idx="678">
                  <c:v>0.22131015404583892</c:v>
                </c:pt>
                <c:pt idx="679">
                  <c:v>0.22166109730278452</c:v>
                </c:pt>
                <c:pt idx="680">
                  <c:v>0.22199208733399906</c:v>
                </c:pt>
                <c:pt idx="681">
                  <c:v>0.22230443408129794</c:v>
                </c:pt>
                <c:pt idx="682">
                  <c:v>0.22259936148799273</c:v>
                </c:pt>
                <c:pt idx="683">
                  <c:v>0.22287801314474701</c:v>
                </c:pt>
                <c:pt idx="684">
                  <c:v>0.22314145756477821</c:v>
                </c:pt>
                <c:pt idx="685">
                  <c:v>0.22339069311273921</c:v>
                </c:pt>
                <c:pt idx="686">
                  <c:v>0.22362665261001563</c:v>
                </c:pt>
                <c:pt idx="687">
                  <c:v>0.22385020763768262</c:v>
                </c:pt>
                <c:pt idx="688">
                  <c:v>0.2240621725569697</c:v>
                </c:pt>
                <c:pt idx="689">
                  <c:v>0.22426330826577962</c:v>
                </c:pt>
                <c:pt idx="690">
                  <c:v>0.22446753039434264</c:v>
                </c:pt>
                <c:pt idx="691">
                  <c:v>0.22467483894265874</c:v>
                </c:pt>
                <c:pt idx="692">
                  <c:v>0.22488523391072793</c:v>
                </c:pt>
                <c:pt idx="693">
                  <c:v>0.22509871529855019</c:v>
                </c:pt>
                <c:pt idx="694">
                  <c:v>0.22531528310612556</c:v>
                </c:pt>
                <c:pt idx="695">
                  <c:v>0.22553493733345401</c:v>
                </c:pt>
                <c:pt idx="696">
                  <c:v>0.22575767798053553</c:v>
                </c:pt>
                <c:pt idx="697">
                  <c:v>0.22598350504737014</c:v>
                </c:pt>
                <c:pt idx="698">
                  <c:v>0.22621241853395785</c:v>
                </c:pt>
                <c:pt idx="699">
                  <c:v>0.22644441844029864</c:v>
                </c:pt>
                <c:pt idx="700">
                  <c:v>0.22667950476639251</c:v>
                </c:pt>
                <c:pt idx="701">
                  <c:v>0.22691767751223949</c:v>
                </c:pt>
                <c:pt idx="702">
                  <c:v>0.22715893667783954</c:v>
                </c:pt>
                <c:pt idx="703">
                  <c:v>0.22740328226319267</c:v>
                </c:pt>
                <c:pt idx="704">
                  <c:v>0.22765071426829889</c:v>
                </c:pt>
                <c:pt idx="705">
                  <c:v>0.22790123269315821</c:v>
                </c:pt>
                <c:pt idx="706">
                  <c:v>0.22815483753777061</c:v>
                </c:pt>
                <c:pt idx="707">
                  <c:v>0.22841152880213608</c:v>
                </c:pt>
                <c:pt idx="708">
                  <c:v>0.22867130648625464</c:v>
                </c:pt>
                <c:pt idx="709">
                  <c:v>0.2289341705901263</c:v>
                </c:pt>
                <c:pt idx="710">
                  <c:v>0.22920012111375104</c:v>
                </c:pt>
                <c:pt idx="711">
                  <c:v>0.22946915805712886</c:v>
                </c:pt>
                <c:pt idx="712">
                  <c:v>0.22974128142025976</c:v>
                </c:pt>
                <c:pt idx="713">
                  <c:v>0.23001649120314377</c:v>
                </c:pt>
                <c:pt idx="714">
                  <c:v>0.23029478740578085</c:v>
                </c:pt>
                <c:pt idx="715">
                  <c:v>0.23057617002817102</c:v>
                </c:pt>
                <c:pt idx="716">
                  <c:v>0.23086063907031429</c:v>
                </c:pt>
                <c:pt idx="717">
                  <c:v>0.23114819453221064</c:v>
                </c:pt>
                <c:pt idx="718">
                  <c:v>0.23143883641386007</c:v>
                </c:pt>
                <c:pt idx="719">
                  <c:v>0.23173256471526257</c:v>
                </c:pt>
                <c:pt idx="720">
                  <c:v>0.23202937943641819</c:v>
                </c:pt>
              </c:numCache>
            </c:numRef>
          </c:yVal>
          <c:smooth val="1"/>
          <c:extLst>
            <c:ext xmlns:c16="http://schemas.microsoft.com/office/drawing/2014/chart" uri="{C3380CC4-5D6E-409C-BE32-E72D297353CC}">
              <c16:uniqueId val="{00000006-E906-2543-9DC1-000B3FE64CDB}"/>
            </c:ext>
          </c:extLst>
        </c:ser>
        <c:ser>
          <c:idx val="6"/>
          <c:order val="7"/>
          <c:tx>
            <c:v>Risiko Kipplüften</c:v>
          </c:tx>
          <c:spPr>
            <a:ln w="38100" cap="rnd">
              <a:solidFill>
                <a:srgbClr val="00B050"/>
              </a:solidFill>
              <a:prstDash val="lgDashDot"/>
              <a:round/>
            </a:ln>
            <a:effectLst/>
          </c:spPr>
          <c:marker>
            <c:symbol val="none"/>
          </c:marker>
          <c:xVal>
            <c:numRef>
              <c:f>Raum1_Kipplüftung!$A$59:$A$779</c:f>
              <c:numCache>
                <c:formatCode>0.00</c:formatCode>
                <c:ptCount val="72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pt idx="361">
                  <c:v>60.166666666666664</c:v>
                </c:pt>
                <c:pt idx="362">
                  <c:v>60.333333333333336</c:v>
                </c:pt>
                <c:pt idx="363">
                  <c:v>60.5</c:v>
                </c:pt>
                <c:pt idx="364">
                  <c:v>60.666666666666664</c:v>
                </c:pt>
                <c:pt idx="365">
                  <c:v>60.833333333333336</c:v>
                </c:pt>
                <c:pt idx="366">
                  <c:v>61</c:v>
                </c:pt>
                <c:pt idx="367">
                  <c:v>61.166666666666664</c:v>
                </c:pt>
                <c:pt idx="368">
                  <c:v>61.333333333333336</c:v>
                </c:pt>
                <c:pt idx="369">
                  <c:v>61.5</c:v>
                </c:pt>
                <c:pt idx="370">
                  <c:v>61.666666666666664</c:v>
                </c:pt>
                <c:pt idx="371">
                  <c:v>61.833333333333336</c:v>
                </c:pt>
                <c:pt idx="372">
                  <c:v>62</c:v>
                </c:pt>
                <c:pt idx="373">
                  <c:v>62.166666666666664</c:v>
                </c:pt>
                <c:pt idx="374">
                  <c:v>62.333333333333336</c:v>
                </c:pt>
                <c:pt idx="375">
                  <c:v>62.5</c:v>
                </c:pt>
                <c:pt idx="376">
                  <c:v>62.666666666666664</c:v>
                </c:pt>
                <c:pt idx="377">
                  <c:v>62.833333333333336</c:v>
                </c:pt>
                <c:pt idx="378">
                  <c:v>63</c:v>
                </c:pt>
                <c:pt idx="379">
                  <c:v>63.166666666666664</c:v>
                </c:pt>
                <c:pt idx="380">
                  <c:v>63.333333333333336</c:v>
                </c:pt>
                <c:pt idx="381">
                  <c:v>63.5</c:v>
                </c:pt>
                <c:pt idx="382">
                  <c:v>63.666666666666664</c:v>
                </c:pt>
                <c:pt idx="383">
                  <c:v>63.833333333333336</c:v>
                </c:pt>
                <c:pt idx="384">
                  <c:v>64</c:v>
                </c:pt>
                <c:pt idx="385">
                  <c:v>64.166666666666671</c:v>
                </c:pt>
                <c:pt idx="386">
                  <c:v>64.333333333333329</c:v>
                </c:pt>
                <c:pt idx="387">
                  <c:v>64.5</c:v>
                </c:pt>
                <c:pt idx="388">
                  <c:v>64.666666666666671</c:v>
                </c:pt>
                <c:pt idx="389">
                  <c:v>64.833333333333329</c:v>
                </c:pt>
                <c:pt idx="390">
                  <c:v>65</c:v>
                </c:pt>
                <c:pt idx="391">
                  <c:v>65.166666666666671</c:v>
                </c:pt>
                <c:pt idx="392">
                  <c:v>65.333333333333329</c:v>
                </c:pt>
                <c:pt idx="393">
                  <c:v>65.5</c:v>
                </c:pt>
                <c:pt idx="394">
                  <c:v>65.666666666666671</c:v>
                </c:pt>
                <c:pt idx="395">
                  <c:v>65.833333333333329</c:v>
                </c:pt>
                <c:pt idx="396">
                  <c:v>66</c:v>
                </c:pt>
                <c:pt idx="397">
                  <c:v>66.166666666666671</c:v>
                </c:pt>
                <c:pt idx="398">
                  <c:v>66.333333333333329</c:v>
                </c:pt>
                <c:pt idx="399">
                  <c:v>66.5</c:v>
                </c:pt>
                <c:pt idx="400">
                  <c:v>66.666666666666671</c:v>
                </c:pt>
                <c:pt idx="401">
                  <c:v>66.833333333333329</c:v>
                </c:pt>
                <c:pt idx="402">
                  <c:v>67</c:v>
                </c:pt>
                <c:pt idx="403">
                  <c:v>67.166666666666671</c:v>
                </c:pt>
                <c:pt idx="404">
                  <c:v>67.333333333333329</c:v>
                </c:pt>
                <c:pt idx="405">
                  <c:v>67.5</c:v>
                </c:pt>
                <c:pt idx="406">
                  <c:v>67.666666666666671</c:v>
                </c:pt>
                <c:pt idx="407">
                  <c:v>67.833333333333329</c:v>
                </c:pt>
                <c:pt idx="408">
                  <c:v>68</c:v>
                </c:pt>
                <c:pt idx="409">
                  <c:v>68.166666666666671</c:v>
                </c:pt>
                <c:pt idx="410">
                  <c:v>68.333333333333329</c:v>
                </c:pt>
                <c:pt idx="411">
                  <c:v>68.5</c:v>
                </c:pt>
                <c:pt idx="412">
                  <c:v>68.666666666666671</c:v>
                </c:pt>
                <c:pt idx="413">
                  <c:v>68.833333333333329</c:v>
                </c:pt>
                <c:pt idx="414">
                  <c:v>69</c:v>
                </c:pt>
                <c:pt idx="415">
                  <c:v>69.166666666666671</c:v>
                </c:pt>
                <c:pt idx="416">
                  <c:v>69.333333333333329</c:v>
                </c:pt>
                <c:pt idx="417">
                  <c:v>69.5</c:v>
                </c:pt>
                <c:pt idx="418">
                  <c:v>69.666666666666671</c:v>
                </c:pt>
                <c:pt idx="419">
                  <c:v>69.833333333333329</c:v>
                </c:pt>
                <c:pt idx="420">
                  <c:v>70</c:v>
                </c:pt>
                <c:pt idx="421">
                  <c:v>70.166666666666671</c:v>
                </c:pt>
                <c:pt idx="422">
                  <c:v>70.333333333333329</c:v>
                </c:pt>
                <c:pt idx="423">
                  <c:v>70.5</c:v>
                </c:pt>
                <c:pt idx="424">
                  <c:v>70.666666666666671</c:v>
                </c:pt>
                <c:pt idx="425">
                  <c:v>70.833333333333329</c:v>
                </c:pt>
                <c:pt idx="426">
                  <c:v>71</c:v>
                </c:pt>
                <c:pt idx="427">
                  <c:v>71.166666666666671</c:v>
                </c:pt>
                <c:pt idx="428">
                  <c:v>71.333333333333329</c:v>
                </c:pt>
                <c:pt idx="429">
                  <c:v>71.5</c:v>
                </c:pt>
                <c:pt idx="430">
                  <c:v>71.666666666666671</c:v>
                </c:pt>
                <c:pt idx="431">
                  <c:v>71.833333333333329</c:v>
                </c:pt>
                <c:pt idx="432">
                  <c:v>72</c:v>
                </c:pt>
                <c:pt idx="433">
                  <c:v>72.166666666666671</c:v>
                </c:pt>
                <c:pt idx="434">
                  <c:v>72.333333333333329</c:v>
                </c:pt>
                <c:pt idx="435">
                  <c:v>72.5</c:v>
                </c:pt>
                <c:pt idx="436">
                  <c:v>72.666666666666671</c:v>
                </c:pt>
                <c:pt idx="437">
                  <c:v>72.833333333333329</c:v>
                </c:pt>
                <c:pt idx="438">
                  <c:v>73</c:v>
                </c:pt>
                <c:pt idx="439">
                  <c:v>73.166666666666671</c:v>
                </c:pt>
                <c:pt idx="440">
                  <c:v>73.333333333333329</c:v>
                </c:pt>
                <c:pt idx="441">
                  <c:v>73.5</c:v>
                </c:pt>
                <c:pt idx="442">
                  <c:v>73.666666666666671</c:v>
                </c:pt>
                <c:pt idx="443">
                  <c:v>73.833333333333329</c:v>
                </c:pt>
                <c:pt idx="444">
                  <c:v>74</c:v>
                </c:pt>
                <c:pt idx="445">
                  <c:v>74.166666666666671</c:v>
                </c:pt>
                <c:pt idx="446">
                  <c:v>74.333333333333329</c:v>
                </c:pt>
                <c:pt idx="447">
                  <c:v>74.5</c:v>
                </c:pt>
                <c:pt idx="448">
                  <c:v>74.666666666666671</c:v>
                </c:pt>
                <c:pt idx="449">
                  <c:v>74.833333333333329</c:v>
                </c:pt>
                <c:pt idx="450">
                  <c:v>75</c:v>
                </c:pt>
                <c:pt idx="451">
                  <c:v>75.166666666666671</c:v>
                </c:pt>
                <c:pt idx="452">
                  <c:v>75.333333333333329</c:v>
                </c:pt>
                <c:pt idx="453">
                  <c:v>75.5</c:v>
                </c:pt>
                <c:pt idx="454">
                  <c:v>75.666666666666671</c:v>
                </c:pt>
                <c:pt idx="455">
                  <c:v>75.833333333333329</c:v>
                </c:pt>
                <c:pt idx="456">
                  <c:v>76</c:v>
                </c:pt>
                <c:pt idx="457">
                  <c:v>76.166666666666671</c:v>
                </c:pt>
                <c:pt idx="458">
                  <c:v>76.333333333333329</c:v>
                </c:pt>
                <c:pt idx="459">
                  <c:v>76.5</c:v>
                </c:pt>
                <c:pt idx="460">
                  <c:v>76.666666666666671</c:v>
                </c:pt>
                <c:pt idx="461">
                  <c:v>76.833333333333329</c:v>
                </c:pt>
                <c:pt idx="462">
                  <c:v>77</c:v>
                </c:pt>
                <c:pt idx="463">
                  <c:v>77.166666666666671</c:v>
                </c:pt>
                <c:pt idx="464">
                  <c:v>77.333333333333329</c:v>
                </c:pt>
                <c:pt idx="465">
                  <c:v>77.5</c:v>
                </c:pt>
                <c:pt idx="466">
                  <c:v>77.666666666666671</c:v>
                </c:pt>
                <c:pt idx="467">
                  <c:v>77.833333333333329</c:v>
                </c:pt>
                <c:pt idx="468">
                  <c:v>78</c:v>
                </c:pt>
                <c:pt idx="469">
                  <c:v>78.166666666666671</c:v>
                </c:pt>
                <c:pt idx="470">
                  <c:v>78.333333333333329</c:v>
                </c:pt>
                <c:pt idx="471">
                  <c:v>78.5</c:v>
                </c:pt>
                <c:pt idx="472">
                  <c:v>78.666666666666671</c:v>
                </c:pt>
                <c:pt idx="473">
                  <c:v>78.833333333333329</c:v>
                </c:pt>
                <c:pt idx="474">
                  <c:v>79</c:v>
                </c:pt>
                <c:pt idx="475">
                  <c:v>79.166666666666671</c:v>
                </c:pt>
                <c:pt idx="476">
                  <c:v>79.333333333333329</c:v>
                </c:pt>
                <c:pt idx="477">
                  <c:v>79.5</c:v>
                </c:pt>
                <c:pt idx="478">
                  <c:v>79.666666666666671</c:v>
                </c:pt>
                <c:pt idx="479">
                  <c:v>79.833333333333329</c:v>
                </c:pt>
                <c:pt idx="480">
                  <c:v>80</c:v>
                </c:pt>
                <c:pt idx="481">
                  <c:v>80.166666666666671</c:v>
                </c:pt>
                <c:pt idx="482">
                  <c:v>80.333333333333329</c:v>
                </c:pt>
                <c:pt idx="483">
                  <c:v>80.5</c:v>
                </c:pt>
                <c:pt idx="484">
                  <c:v>80.666666666666671</c:v>
                </c:pt>
                <c:pt idx="485">
                  <c:v>80.833333333333329</c:v>
                </c:pt>
                <c:pt idx="486">
                  <c:v>81</c:v>
                </c:pt>
                <c:pt idx="487">
                  <c:v>81.166666666666671</c:v>
                </c:pt>
                <c:pt idx="488">
                  <c:v>81.333333333333329</c:v>
                </c:pt>
                <c:pt idx="489">
                  <c:v>81.5</c:v>
                </c:pt>
                <c:pt idx="490">
                  <c:v>81.666666666666671</c:v>
                </c:pt>
                <c:pt idx="491">
                  <c:v>81.833333333333329</c:v>
                </c:pt>
                <c:pt idx="492">
                  <c:v>82</c:v>
                </c:pt>
                <c:pt idx="493">
                  <c:v>82.166666666666671</c:v>
                </c:pt>
                <c:pt idx="494">
                  <c:v>82.333333333333329</c:v>
                </c:pt>
                <c:pt idx="495">
                  <c:v>82.5</c:v>
                </c:pt>
                <c:pt idx="496">
                  <c:v>82.666666666666671</c:v>
                </c:pt>
                <c:pt idx="497">
                  <c:v>82.833333333333329</c:v>
                </c:pt>
                <c:pt idx="498">
                  <c:v>83</c:v>
                </c:pt>
                <c:pt idx="499">
                  <c:v>83.166666666666671</c:v>
                </c:pt>
                <c:pt idx="500">
                  <c:v>83.333333333333329</c:v>
                </c:pt>
                <c:pt idx="501">
                  <c:v>83.5</c:v>
                </c:pt>
                <c:pt idx="502">
                  <c:v>83.666666666666671</c:v>
                </c:pt>
                <c:pt idx="503">
                  <c:v>83.833333333333329</c:v>
                </c:pt>
                <c:pt idx="504">
                  <c:v>84</c:v>
                </c:pt>
                <c:pt idx="505">
                  <c:v>84.166666666666671</c:v>
                </c:pt>
                <c:pt idx="506">
                  <c:v>84.333333333333329</c:v>
                </c:pt>
                <c:pt idx="507">
                  <c:v>84.5</c:v>
                </c:pt>
                <c:pt idx="508">
                  <c:v>84.666666666666671</c:v>
                </c:pt>
                <c:pt idx="509">
                  <c:v>84.833333333333329</c:v>
                </c:pt>
                <c:pt idx="510">
                  <c:v>85</c:v>
                </c:pt>
                <c:pt idx="511">
                  <c:v>85.166666666666671</c:v>
                </c:pt>
                <c:pt idx="512">
                  <c:v>85.333333333333329</c:v>
                </c:pt>
                <c:pt idx="513">
                  <c:v>85.5</c:v>
                </c:pt>
                <c:pt idx="514">
                  <c:v>85.666666666666671</c:v>
                </c:pt>
                <c:pt idx="515">
                  <c:v>85.833333333333329</c:v>
                </c:pt>
                <c:pt idx="516">
                  <c:v>86</c:v>
                </c:pt>
                <c:pt idx="517">
                  <c:v>86.166666666666671</c:v>
                </c:pt>
                <c:pt idx="518">
                  <c:v>86.333333333333329</c:v>
                </c:pt>
                <c:pt idx="519">
                  <c:v>86.5</c:v>
                </c:pt>
                <c:pt idx="520">
                  <c:v>86.666666666666671</c:v>
                </c:pt>
                <c:pt idx="521">
                  <c:v>86.833333333333329</c:v>
                </c:pt>
                <c:pt idx="522">
                  <c:v>87</c:v>
                </c:pt>
                <c:pt idx="523">
                  <c:v>87.166666666666671</c:v>
                </c:pt>
                <c:pt idx="524">
                  <c:v>87.333333333333329</c:v>
                </c:pt>
                <c:pt idx="525">
                  <c:v>87.5</c:v>
                </c:pt>
                <c:pt idx="526">
                  <c:v>87.666666666666671</c:v>
                </c:pt>
                <c:pt idx="527">
                  <c:v>87.833333333333329</c:v>
                </c:pt>
                <c:pt idx="528">
                  <c:v>88</c:v>
                </c:pt>
                <c:pt idx="529">
                  <c:v>88.166666666666671</c:v>
                </c:pt>
                <c:pt idx="530">
                  <c:v>88.333333333333329</c:v>
                </c:pt>
                <c:pt idx="531">
                  <c:v>88.5</c:v>
                </c:pt>
                <c:pt idx="532">
                  <c:v>88.666666666666671</c:v>
                </c:pt>
                <c:pt idx="533">
                  <c:v>88.833333333333329</c:v>
                </c:pt>
                <c:pt idx="534">
                  <c:v>89</c:v>
                </c:pt>
                <c:pt idx="535">
                  <c:v>89.166666666666671</c:v>
                </c:pt>
                <c:pt idx="536">
                  <c:v>89.333333333333329</c:v>
                </c:pt>
                <c:pt idx="537">
                  <c:v>89.5</c:v>
                </c:pt>
                <c:pt idx="538">
                  <c:v>89.666666666666671</c:v>
                </c:pt>
                <c:pt idx="539">
                  <c:v>89.833333333333329</c:v>
                </c:pt>
                <c:pt idx="540">
                  <c:v>90</c:v>
                </c:pt>
                <c:pt idx="541">
                  <c:v>90.166666666666671</c:v>
                </c:pt>
                <c:pt idx="542">
                  <c:v>90.333333333333329</c:v>
                </c:pt>
                <c:pt idx="543">
                  <c:v>90.5</c:v>
                </c:pt>
                <c:pt idx="544">
                  <c:v>90.666666666666671</c:v>
                </c:pt>
                <c:pt idx="545">
                  <c:v>90.833333333333329</c:v>
                </c:pt>
                <c:pt idx="546">
                  <c:v>91</c:v>
                </c:pt>
                <c:pt idx="547">
                  <c:v>91.166666666666671</c:v>
                </c:pt>
                <c:pt idx="548">
                  <c:v>91.333333333333329</c:v>
                </c:pt>
                <c:pt idx="549">
                  <c:v>91.5</c:v>
                </c:pt>
                <c:pt idx="550">
                  <c:v>91.666666666666671</c:v>
                </c:pt>
                <c:pt idx="551">
                  <c:v>91.833333333333329</c:v>
                </c:pt>
                <c:pt idx="552">
                  <c:v>92</c:v>
                </c:pt>
                <c:pt idx="553">
                  <c:v>92.166666666666671</c:v>
                </c:pt>
                <c:pt idx="554">
                  <c:v>92.333333333333329</c:v>
                </c:pt>
                <c:pt idx="555">
                  <c:v>92.5</c:v>
                </c:pt>
                <c:pt idx="556">
                  <c:v>92.666666666666671</c:v>
                </c:pt>
                <c:pt idx="557">
                  <c:v>92.833333333333329</c:v>
                </c:pt>
                <c:pt idx="558">
                  <c:v>93</c:v>
                </c:pt>
                <c:pt idx="559">
                  <c:v>93.166666666666671</c:v>
                </c:pt>
                <c:pt idx="560">
                  <c:v>93.333333333333329</c:v>
                </c:pt>
                <c:pt idx="561">
                  <c:v>93.5</c:v>
                </c:pt>
                <c:pt idx="562">
                  <c:v>93.666666666666671</c:v>
                </c:pt>
                <c:pt idx="563">
                  <c:v>93.833333333333329</c:v>
                </c:pt>
                <c:pt idx="564">
                  <c:v>94</c:v>
                </c:pt>
                <c:pt idx="565">
                  <c:v>94.166666666666671</c:v>
                </c:pt>
                <c:pt idx="566">
                  <c:v>94.333333333333329</c:v>
                </c:pt>
                <c:pt idx="567">
                  <c:v>94.5</c:v>
                </c:pt>
                <c:pt idx="568">
                  <c:v>94.666666666666671</c:v>
                </c:pt>
                <c:pt idx="569">
                  <c:v>94.833333333333329</c:v>
                </c:pt>
                <c:pt idx="570">
                  <c:v>95</c:v>
                </c:pt>
                <c:pt idx="571">
                  <c:v>95.166666666666671</c:v>
                </c:pt>
                <c:pt idx="572">
                  <c:v>95.333333333333329</c:v>
                </c:pt>
                <c:pt idx="573">
                  <c:v>95.5</c:v>
                </c:pt>
                <c:pt idx="574">
                  <c:v>95.666666666666671</c:v>
                </c:pt>
                <c:pt idx="575">
                  <c:v>95.833333333333329</c:v>
                </c:pt>
                <c:pt idx="576">
                  <c:v>96</c:v>
                </c:pt>
                <c:pt idx="577">
                  <c:v>96.166666666666671</c:v>
                </c:pt>
                <c:pt idx="578">
                  <c:v>96.333333333333329</c:v>
                </c:pt>
                <c:pt idx="579">
                  <c:v>96.5</c:v>
                </c:pt>
                <c:pt idx="580">
                  <c:v>96.666666666666671</c:v>
                </c:pt>
                <c:pt idx="581">
                  <c:v>96.833333333333329</c:v>
                </c:pt>
                <c:pt idx="582">
                  <c:v>97</c:v>
                </c:pt>
                <c:pt idx="583">
                  <c:v>97.166666666666671</c:v>
                </c:pt>
                <c:pt idx="584">
                  <c:v>97.333333333333329</c:v>
                </c:pt>
                <c:pt idx="585">
                  <c:v>97.5</c:v>
                </c:pt>
                <c:pt idx="586">
                  <c:v>97.666666666666671</c:v>
                </c:pt>
                <c:pt idx="587">
                  <c:v>97.833333333333329</c:v>
                </c:pt>
                <c:pt idx="588">
                  <c:v>98</c:v>
                </c:pt>
                <c:pt idx="589">
                  <c:v>98.166666666666671</c:v>
                </c:pt>
                <c:pt idx="590">
                  <c:v>98.333333333333329</c:v>
                </c:pt>
                <c:pt idx="591">
                  <c:v>98.5</c:v>
                </c:pt>
                <c:pt idx="592">
                  <c:v>98.666666666666671</c:v>
                </c:pt>
                <c:pt idx="593">
                  <c:v>98.833333333333329</c:v>
                </c:pt>
                <c:pt idx="594">
                  <c:v>99</c:v>
                </c:pt>
                <c:pt idx="595">
                  <c:v>99.166666666666671</c:v>
                </c:pt>
                <c:pt idx="596">
                  <c:v>99.333333333333329</c:v>
                </c:pt>
                <c:pt idx="597">
                  <c:v>99.5</c:v>
                </c:pt>
                <c:pt idx="598">
                  <c:v>99.666666666666671</c:v>
                </c:pt>
                <c:pt idx="599">
                  <c:v>99.833333333333329</c:v>
                </c:pt>
                <c:pt idx="600">
                  <c:v>100</c:v>
                </c:pt>
                <c:pt idx="601">
                  <c:v>100.16666666666667</c:v>
                </c:pt>
                <c:pt idx="602">
                  <c:v>100.33333333333333</c:v>
                </c:pt>
                <c:pt idx="603">
                  <c:v>100.5</c:v>
                </c:pt>
                <c:pt idx="604">
                  <c:v>100.66666666666667</c:v>
                </c:pt>
                <c:pt idx="605">
                  <c:v>100.83333333333333</c:v>
                </c:pt>
                <c:pt idx="606">
                  <c:v>101</c:v>
                </c:pt>
                <c:pt idx="607">
                  <c:v>101.16666666666667</c:v>
                </c:pt>
                <c:pt idx="608">
                  <c:v>101.33333333333333</c:v>
                </c:pt>
                <c:pt idx="609">
                  <c:v>101.5</c:v>
                </c:pt>
                <c:pt idx="610">
                  <c:v>101.66666666666667</c:v>
                </c:pt>
                <c:pt idx="611">
                  <c:v>101.83333333333333</c:v>
                </c:pt>
                <c:pt idx="612">
                  <c:v>102</c:v>
                </c:pt>
                <c:pt idx="613">
                  <c:v>102.16666666666667</c:v>
                </c:pt>
                <c:pt idx="614">
                  <c:v>102.33333333333333</c:v>
                </c:pt>
                <c:pt idx="615">
                  <c:v>102.5</c:v>
                </c:pt>
                <c:pt idx="616">
                  <c:v>102.66666666666667</c:v>
                </c:pt>
                <c:pt idx="617">
                  <c:v>102.83333333333333</c:v>
                </c:pt>
                <c:pt idx="618">
                  <c:v>103</c:v>
                </c:pt>
                <c:pt idx="619">
                  <c:v>103.16666666666667</c:v>
                </c:pt>
                <c:pt idx="620">
                  <c:v>103.33333333333333</c:v>
                </c:pt>
                <c:pt idx="621">
                  <c:v>103.5</c:v>
                </c:pt>
                <c:pt idx="622">
                  <c:v>103.66666666666667</c:v>
                </c:pt>
                <c:pt idx="623">
                  <c:v>103.83333333333333</c:v>
                </c:pt>
                <c:pt idx="624">
                  <c:v>104</c:v>
                </c:pt>
                <c:pt idx="625">
                  <c:v>104.16666666666667</c:v>
                </c:pt>
                <c:pt idx="626">
                  <c:v>104.33333333333333</c:v>
                </c:pt>
                <c:pt idx="627">
                  <c:v>104.5</c:v>
                </c:pt>
                <c:pt idx="628">
                  <c:v>104.66666666666667</c:v>
                </c:pt>
                <c:pt idx="629">
                  <c:v>104.83333333333333</c:v>
                </c:pt>
                <c:pt idx="630">
                  <c:v>105</c:v>
                </c:pt>
                <c:pt idx="631">
                  <c:v>105.16666666666667</c:v>
                </c:pt>
                <c:pt idx="632">
                  <c:v>105.33333333333333</c:v>
                </c:pt>
                <c:pt idx="633">
                  <c:v>105.5</c:v>
                </c:pt>
                <c:pt idx="634">
                  <c:v>105.66666666666667</c:v>
                </c:pt>
                <c:pt idx="635">
                  <c:v>105.83333333333333</c:v>
                </c:pt>
                <c:pt idx="636">
                  <c:v>106</c:v>
                </c:pt>
                <c:pt idx="637">
                  <c:v>106.16666666666667</c:v>
                </c:pt>
                <c:pt idx="638">
                  <c:v>106.33333333333333</c:v>
                </c:pt>
                <c:pt idx="639">
                  <c:v>106.5</c:v>
                </c:pt>
                <c:pt idx="640">
                  <c:v>106.66666666666667</c:v>
                </c:pt>
                <c:pt idx="641">
                  <c:v>106.83333333333333</c:v>
                </c:pt>
                <c:pt idx="642">
                  <c:v>107</c:v>
                </c:pt>
                <c:pt idx="643">
                  <c:v>107.16666666666667</c:v>
                </c:pt>
                <c:pt idx="644">
                  <c:v>107.33333333333333</c:v>
                </c:pt>
                <c:pt idx="645">
                  <c:v>107.5</c:v>
                </c:pt>
                <c:pt idx="646">
                  <c:v>107.66666666666667</c:v>
                </c:pt>
                <c:pt idx="647">
                  <c:v>107.83333333333333</c:v>
                </c:pt>
                <c:pt idx="648">
                  <c:v>108</c:v>
                </c:pt>
                <c:pt idx="649">
                  <c:v>108.16666666666667</c:v>
                </c:pt>
                <c:pt idx="650">
                  <c:v>108.33333333333333</c:v>
                </c:pt>
                <c:pt idx="651">
                  <c:v>108.5</c:v>
                </c:pt>
                <c:pt idx="652">
                  <c:v>108.66666666666667</c:v>
                </c:pt>
                <c:pt idx="653">
                  <c:v>108.83333333333333</c:v>
                </c:pt>
                <c:pt idx="654">
                  <c:v>109</c:v>
                </c:pt>
                <c:pt idx="655">
                  <c:v>109.16666666666667</c:v>
                </c:pt>
                <c:pt idx="656">
                  <c:v>109.33333333333333</c:v>
                </c:pt>
                <c:pt idx="657">
                  <c:v>109.5</c:v>
                </c:pt>
                <c:pt idx="658">
                  <c:v>109.66666666666667</c:v>
                </c:pt>
                <c:pt idx="659">
                  <c:v>109.83333333333333</c:v>
                </c:pt>
                <c:pt idx="660">
                  <c:v>110</c:v>
                </c:pt>
                <c:pt idx="661">
                  <c:v>110.16666666666667</c:v>
                </c:pt>
                <c:pt idx="662">
                  <c:v>110.33333333333333</c:v>
                </c:pt>
                <c:pt idx="663">
                  <c:v>110.5</c:v>
                </c:pt>
                <c:pt idx="664">
                  <c:v>110.66666666666667</c:v>
                </c:pt>
                <c:pt idx="665">
                  <c:v>110.83333333333333</c:v>
                </c:pt>
                <c:pt idx="666">
                  <c:v>111</c:v>
                </c:pt>
                <c:pt idx="667">
                  <c:v>111.16666666666667</c:v>
                </c:pt>
                <c:pt idx="668">
                  <c:v>111.33333333333333</c:v>
                </c:pt>
                <c:pt idx="669">
                  <c:v>111.5</c:v>
                </c:pt>
                <c:pt idx="670">
                  <c:v>111.66666666666667</c:v>
                </c:pt>
                <c:pt idx="671">
                  <c:v>111.83333333333333</c:v>
                </c:pt>
                <c:pt idx="672">
                  <c:v>112</c:v>
                </c:pt>
                <c:pt idx="673">
                  <c:v>112.16666666666667</c:v>
                </c:pt>
                <c:pt idx="674">
                  <c:v>112.33333333333333</c:v>
                </c:pt>
                <c:pt idx="675">
                  <c:v>112.5</c:v>
                </c:pt>
                <c:pt idx="676">
                  <c:v>112.66666666666667</c:v>
                </c:pt>
                <c:pt idx="677">
                  <c:v>112.83333333333333</c:v>
                </c:pt>
                <c:pt idx="678">
                  <c:v>113</c:v>
                </c:pt>
                <c:pt idx="679">
                  <c:v>113.16666666666667</c:v>
                </c:pt>
                <c:pt idx="680">
                  <c:v>113.33333333333333</c:v>
                </c:pt>
                <c:pt idx="681">
                  <c:v>113.5</c:v>
                </c:pt>
                <c:pt idx="682">
                  <c:v>113.66666666666667</c:v>
                </c:pt>
                <c:pt idx="683">
                  <c:v>113.83333333333333</c:v>
                </c:pt>
                <c:pt idx="684">
                  <c:v>114</c:v>
                </c:pt>
                <c:pt idx="685">
                  <c:v>114.16666666666667</c:v>
                </c:pt>
                <c:pt idx="686">
                  <c:v>114.33333333333333</c:v>
                </c:pt>
                <c:pt idx="687">
                  <c:v>114.5</c:v>
                </c:pt>
                <c:pt idx="688">
                  <c:v>114.66666666666667</c:v>
                </c:pt>
                <c:pt idx="689">
                  <c:v>114.83333333333333</c:v>
                </c:pt>
                <c:pt idx="690">
                  <c:v>115</c:v>
                </c:pt>
                <c:pt idx="691">
                  <c:v>115.16666666666667</c:v>
                </c:pt>
                <c:pt idx="692">
                  <c:v>115.33333333333333</c:v>
                </c:pt>
                <c:pt idx="693">
                  <c:v>115.5</c:v>
                </c:pt>
                <c:pt idx="694">
                  <c:v>115.66666666666667</c:v>
                </c:pt>
                <c:pt idx="695">
                  <c:v>115.83333333333333</c:v>
                </c:pt>
                <c:pt idx="696">
                  <c:v>116</c:v>
                </c:pt>
                <c:pt idx="697">
                  <c:v>116.16666666666667</c:v>
                </c:pt>
                <c:pt idx="698">
                  <c:v>116.33333333333333</c:v>
                </c:pt>
                <c:pt idx="699">
                  <c:v>116.5</c:v>
                </c:pt>
                <c:pt idx="700">
                  <c:v>116.66666666666667</c:v>
                </c:pt>
                <c:pt idx="701">
                  <c:v>116.83333333333333</c:v>
                </c:pt>
                <c:pt idx="702">
                  <c:v>117</c:v>
                </c:pt>
                <c:pt idx="703">
                  <c:v>117.16666666666667</c:v>
                </c:pt>
                <c:pt idx="704">
                  <c:v>117.33333333333333</c:v>
                </c:pt>
                <c:pt idx="705">
                  <c:v>117.5</c:v>
                </c:pt>
                <c:pt idx="706">
                  <c:v>117.66666666666667</c:v>
                </c:pt>
                <c:pt idx="707">
                  <c:v>117.83333333333333</c:v>
                </c:pt>
                <c:pt idx="708">
                  <c:v>118</c:v>
                </c:pt>
                <c:pt idx="709">
                  <c:v>118.16666666666667</c:v>
                </c:pt>
                <c:pt idx="710">
                  <c:v>118.33333333333333</c:v>
                </c:pt>
                <c:pt idx="711">
                  <c:v>118.5</c:v>
                </c:pt>
                <c:pt idx="712">
                  <c:v>118.66666666666667</c:v>
                </c:pt>
                <c:pt idx="713">
                  <c:v>118.83333333333333</c:v>
                </c:pt>
                <c:pt idx="714">
                  <c:v>119</c:v>
                </c:pt>
                <c:pt idx="715">
                  <c:v>119.16666666666667</c:v>
                </c:pt>
                <c:pt idx="716">
                  <c:v>119.33333333333333</c:v>
                </c:pt>
                <c:pt idx="717">
                  <c:v>119.5</c:v>
                </c:pt>
                <c:pt idx="718">
                  <c:v>119.66666666666667</c:v>
                </c:pt>
                <c:pt idx="719">
                  <c:v>119.83333333333333</c:v>
                </c:pt>
                <c:pt idx="720">
                  <c:v>120</c:v>
                </c:pt>
              </c:numCache>
            </c:numRef>
          </c:xVal>
          <c:yVal>
            <c:numRef>
              <c:f>Raum1_Kipplüftung!$G$59:$G$779</c:f>
              <c:numCache>
                <c:formatCode>0.0%</c:formatCode>
                <c:ptCount val="721"/>
                <c:pt idx="0" formatCode="0%">
                  <c:v>0</c:v>
                </c:pt>
                <c:pt idx="1">
                  <c:v>3.08641975308642E-6</c:v>
                </c:pt>
                <c:pt idx="2">
                  <c:v>9.2271044749793523E-6</c:v>
                </c:pt>
                <c:pt idx="3">
                  <c:v>1.8390234374768167E-5</c:v>
                </c:pt>
                <c:pt idx="4">
                  <c:v>3.0544321164900302E-5</c:v>
                </c:pt>
                <c:pt idx="5">
                  <c:v>4.565820460752953E-5</c:v>
                </c:pt>
                <c:pt idx="6">
                  <c:v>6.3701049096844854E-5</c:v>
                </c:pt>
                <c:pt idx="7">
                  <c:v>8.4642340277005256E-5</c:v>
                </c:pt>
                <c:pt idx="8">
                  <c:v>1.0845188169530926E-4</c:v>
                </c:pt>
                <c:pt idx="9">
                  <c:v>1.3509979149023234E-4</c:v>
                </c:pt>
                <c:pt idx="10">
                  <c:v>1.645564991139688E-4</c:v>
                </c:pt>
                <c:pt idx="11">
                  <c:v>1.9679274208911872E-4</c:v>
                </c:pt>
                <c:pt idx="12">
                  <c:v>2.3177956279916425E-4</c:v>
                </c:pt>
                <c:pt idx="13">
                  <c:v>2.6948830531238309E-4</c:v>
                </c:pt>
                <c:pt idx="14">
                  <c:v>3.0989061223885114E-4</c:v>
                </c:pt>
                <c:pt idx="15">
                  <c:v>3.5295842162018912E-4</c:v>
                </c:pt>
                <c:pt idx="16">
                  <c:v>3.9866396385171242E-4</c:v>
                </c:pt>
                <c:pt idx="17">
                  <c:v>4.4697975863664647E-4</c:v>
                </c:pt>
                <c:pt idx="18">
                  <c:v>4.9787861197207349E-4</c:v>
                </c:pt>
                <c:pt idx="19">
                  <c:v>5.5133361316628E-4</c:v>
                </c:pt>
                <c:pt idx="20">
                  <c:v>6.0731813188717851E-4</c:v>
                </c:pt>
                <c:pt idx="21">
                  <c:v>6.6580581524147827E-4</c:v>
                </c:pt>
                <c:pt idx="22">
                  <c:v>7.2677058488428679E-4</c:v>
                </c:pt>
                <c:pt idx="23">
                  <c:v>7.9018663415882323E-4</c:v>
                </c:pt>
                <c:pt idx="24">
                  <c:v>8.5602842526593076E-4</c:v>
                </c:pt>
                <c:pt idx="25">
                  <c:v>9.242706864630775E-4</c:v>
                </c:pt>
                <c:pt idx="26">
                  <c:v>9.9488840929253886E-4</c:v>
                </c:pt>
                <c:pt idx="27">
                  <c:v>1.0678568458384566E-3</c:v>
                </c:pt>
                <c:pt idx="28">
                  <c:v>1.143151506012475E-3</c:v>
                </c:pt>
                <c:pt idx="29">
                  <c:v>1.2207481548676547E-3</c:v>
                </c:pt>
                <c:pt idx="30">
                  <c:v>1.3006228099403715E-3</c:v>
                </c:pt>
                <c:pt idx="31">
                  <c:v>1.382751738619907E-3</c:v>
                </c:pt>
                <c:pt idx="32">
                  <c:v>1.4671114555454439E-3</c:v>
                </c:pt>
                <c:pt idx="33">
                  <c:v>1.5536787200301793E-3</c:v>
                </c:pt>
                <c:pt idx="34">
                  <c:v>1.6424305335122735E-3</c:v>
                </c:pt>
                <c:pt idx="35">
                  <c:v>1.7333441370323568E-3</c:v>
                </c:pt>
                <c:pt idx="36">
                  <c:v>1.826397008737314E-3</c:v>
                </c:pt>
                <c:pt idx="37">
                  <c:v>1.9215668614100769E-3</c:v>
                </c:pt>
                <c:pt idx="38">
                  <c:v>2.0188316400251501E-3</c:v>
                </c:pt>
                <c:pt idx="39">
                  <c:v>2.1181695193296037E-3</c:v>
                </c:pt>
                <c:pt idx="40">
                  <c:v>2.2195589014492698E-3</c:v>
                </c:pt>
                <c:pt idx="41">
                  <c:v>2.3229784135198749E-3</c:v>
                </c:pt>
                <c:pt idx="42">
                  <c:v>2.4284069053428542E-3</c:v>
                </c:pt>
                <c:pt idx="43">
                  <c:v>2.5358234470655864E-3</c:v>
                </c:pt>
                <c:pt idx="44">
                  <c:v>2.6452073268857959E-3</c:v>
                </c:pt>
                <c:pt idx="45">
                  <c:v>2.7565380487798732E-3</c:v>
                </c:pt>
                <c:pt idx="46">
                  <c:v>2.8697953302548578E-3</c:v>
                </c:pt>
                <c:pt idx="47">
                  <c:v>2.9849591001238473E-3</c:v>
                </c:pt>
                <c:pt idx="48">
                  <c:v>3.1020094963045758E-3</c:v>
                </c:pt>
                <c:pt idx="49">
                  <c:v>3.220926863640932E-3</c:v>
                </c:pt>
                <c:pt idx="50">
                  <c:v>3.3416917517471723E-3</c:v>
                </c:pt>
                <c:pt idx="51">
                  <c:v>3.4642849128745904E-3</c:v>
                </c:pt>
                <c:pt idx="52">
                  <c:v>3.588687299800416E-3</c:v>
                </c:pt>
                <c:pt idx="53">
                  <c:v>3.7148800637387043E-3</c:v>
                </c:pt>
                <c:pt idx="54">
                  <c:v>3.8428445522729919E-3</c:v>
                </c:pt>
                <c:pt idx="55">
                  <c:v>3.9725623073104902E-3</c:v>
                </c:pt>
                <c:pt idx="56">
                  <c:v>4.1040150630575912E-3</c:v>
                </c:pt>
                <c:pt idx="57">
                  <c:v>4.2371847440164671E-3</c:v>
                </c:pt>
                <c:pt idx="58">
                  <c:v>4.3720534630025398E-3</c:v>
                </c:pt>
                <c:pt idx="59">
                  <c:v>4.5086035191826057E-3</c:v>
                </c:pt>
                <c:pt idx="60">
                  <c:v>4.6468173961333971E-3</c:v>
                </c:pt>
                <c:pt idx="61">
                  <c:v>4.7866777599203736E-3</c:v>
                </c:pt>
                <c:pt idx="62">
                  <c:v>4.9281674571965278E-3</c:v>
                </c:pt>
                <c:pt idx="63">
                  <c:v>5.0712695133209949E-3</c:v>
                </c:pt>
                <c:pt idx="64">
                  <c:v>5.2159671304972677E-3</c:v>
                </c:pt>
                <c:pt idx="65">
                  <c:v>5.3622436859308044E-3</c:v>
                </c:pt>
                <c:pt idx="66">
                  <c:v>5.5100827300058313E-3</c:v>
                </c:pt>
                <c:pt idx="67">
                  <c:v>5.6594679844811421E-3</c:v>
                </c:pt>
                <c:pt idx="68">
                  <c:v>5.810383340704689E-3</c:v>
                </c:pt>
                <c:pt idx="69">
                  <c:v>5.9628128578467811E-3</c:v>
                </c:pt>
                <c:pt idx="70">
                  <c:v>6.1167407611516832E-3</c:v>
                </c:pt>
                <c:pt idx="71">
                  <c:v>6.2721514402074331E-3</c:v>
                </c:pt>
                <c:pt idx="72">
                  <c:v>6.4290294472336834E-3</c:v>
                </c:pt>
                <c:pt idx="73">
                  <c:v>6.5873594953873831E-3</c:v>
                </c:pt>
                <c:pt idx="74">
                  <c:v>6.7471264570861042E-3</c:v>
                </c:pt>
                <c:pt idx="75">
                  <c:v>6.9083153623488444E-3</c:v>
                </c:pt>
                <c:pt idx="76">
                  <c:v>7.0709113971541109E-3</c:v>
                </c:pt>
                <c:pt idx="77">
                  <c:v>7.2348999018151099E-3</c:v>
                </c:pt>
                <c:pt idx="78">
                  <c:v>7.4002663693718655E-3</c:v>
                </c:pt>
                <c:pt idx="79">
                  <c:v>7.5669964440000887E-3</c:v>
                </c:pt>
                <c:pt idx="80">
                  <c:v>7.7350759194366216E-3</c:v>
                </c:pt>
                <c:pt idx="81">
                  <c:v>7.9044907374212891E-3</c:v>
                </c:pt>
                <c:pt idx="82">
                  <c:v>8.0752269861549819E-3</c:v>
                </c:pt>
                <c:pt idx="83">
                  <c:v>8.2472708987737994E-3</c:v>
                </c:pt>
                <c:pt idx="84">
                  <c:v>8.4206088518390988E-3</c:v>
                </c:pt>
                <c:pt idx="85">
                  <c:v>8.595227363843265E-3</c:v>
                </c:pt>
                <c:pt idx="86">
                  <c:v>8.7711130937310512E-3</c:v>
                </c:pt>
                <c:pt idx="87">
                  <c:v>8.948252839436328E-3</c:v>
                </c:pt>
                <c:pt idx="88">
                  <c:v>9.1266335364340728E-3</c:v>
                </c:pt>
                <c:pt idx="89">
                  <c:v>9.306242256307445E-3</c:v>
                </c:pt>
                <c:pt idx="90">
                  <c:v>9.487066205329792E-3</c:v>
                </c:pt>
                <c:pt idx="91">
                  <c:v>9.6690927230614274E-3</c:v>
                </c:pt>
                <c:pt idx="92">
                  <c:v>9.8523092809610219E-3</c:v>
                </c:pt>
                <c:pt idx="93">
                  <c:v>1.0036703481011475E-2</c:v>
                </c:pt>
                <c:pt idx="94">
                  <c:v>1.0222263054360085E-2</c:v>
                </c:pt>
                <c:pt idx="95">
                  <c:v>1.0408975859972903E-2</c:v>
                </c:pt>
                <c:pt idx="96">
                  <c:v>1.0596829883303091E-2</c:v>
                </c:pt>
                <c:pt idx="97">
                  <c:v>1.0785813234973166E-2</c:v>
                </c:pt>
                <c:pt idx="98">
                  <c:v>1.0975914149470963E-2</c:v>
                </c:pt>
                <c:pt idx="99">
                  <c:v>1.1167120983859189E-2</c:v>
                </c:pt>
                <c:pt idx="100">
                  <c:v>1.1359422216498421E-2</c:v>
                </c:pt>
                <c:pt idx="101">
                  <c:v>1.1552806445783402E-2</c:v>
                </c:pt>
                <c:pt idx="102">
                  <c:v>1.1747262388892512E-2</c:v>
                </c:pt>
                <c:pt idx="103">
                  <c:v>1.1942778880550259E-2</c:v>
                </c:pt>
                <c:pt idx="104">
                  <c:v>1.213934487180267E-2</c:v>
                </c:pt>
                <c:pt idx="105">
                  <c:v>1.2336949428805428E-2</c:v>
                </c:pt>
                <c:pt idx="106">
                  <c:v>1.2535581731624654E-2</c:v>
                </c:pt>
                <c:pt idx="107">
                  <c:v>1.2735231073050156E-2</c:v>
                </c:pt>
                <c:pt idx="108">
                  <c:v>1.2935886857421072E-2</c:v>
                </c:pt>
                <c:pt idx="109">
                  <c:v>1.3137538599463724E-2</c:v>
                </c:pt>
                <c:pt idx="110">
                  <c:v>1.3340175923141587E-2</c:v>
                </c:pt>
                <c:pt idx="111">
                  <c:v>1.3543788560517241E-2</c:v>
                </c:pt>
                <c:pt idx="112">
                  <c:v>1.3748366350626184E-2</c:v>
                </c:pt>
                <c:pt idx="113">
                  <c:v>1.3953899238362363E-2</c:v>
                </c:pt>
                <c:pt idx="114">
                  <c:v>1.4160377273375331E-2</c:v>
                </c:pt>
                <c:pt idx="115">
                  <c:v>1.4367790608978886E-2</c:v>
                </c:pt>
                <c:pt idx="116">
                  <c:v>1.4576129501071081E-2</c:v>
                </c:pt>
                <c:pt idx="117">
                  <c:v>1.4785384307065485E-2</c:v>
                </c:pt>
                <c:pt idx="118">
                  <c:v>1.4995545484833579E-2</c:v>
                </c:pt>
                <c:pt idx="119">
                  <c:v>1.5206603591658171E-2</c:v>
                </c:pt>
                <c:pt idx="120">
                  <c:v>1.5418549283197719E-2</c:v>
                </c:pt>
                <c:pt idx="121">
                  <c:v>1.5631373312461429E-2</c:v>
                </c:pt>
                <c:pt idx="122">
                  <c:v>1.5845066528795044E-2</c:v>
                </c:pt>
                <c:pt idx="123">
                  <c:v>1.60596198768772E-2</c:v>
                </c:pt>
                <c:pt idx="124">
                  <c:v>1.6275024395726229E-2</c:v>
                </c:pt>
                <c:pt idx="125">
                  <c:v>1.6491271217717318E-2</c:v>
                </c:pt>
                <c:pt idx="126">
                  <c:v>1.6708351567609896E-2</c:v>
                </c:pt>
                <c:pt idx="127">
                  <c:v>1.6926256761585167E-2</c:v>
                </c:pt>
                <c:pt idx="128">
                  <c:v>1.7144978206293661E-2</c:v>
                </c:pt>
                <c:pt idx="129">
                  <c:v>1.7364507397912718E-2</c:v>
                </c:pt>
                <c:pt idx="130">
                  <c:v>1.7584835921213772E-2</c:v>
                </c:pt>
                <c:pt idx="131">
                  <c:v>1.7805955448639377E-2</c:v>
                </c:pt>
                <c:pt idx="132">
                  <c:v>1.8027857739389828E-2</c:v>
                </c:pt>
                <c:pt idx="133">
                  <c:v>1.8250534638519309E-2</c:v>
                </c:pt>
                <c:pt idx="134">
                  <c:v>1.8473978076041453E-2</c:v>
                </c:pt>
                <c:pt idx="135">
                  <c:v>1.8698180066044224E-2</c:v>
                </c:pt>
                <c:pt idx="136">
                  <c:v>1.8923132705814014E-2</c:v>
                </c:pt>
                <c:pt idx="137">
                  <c:v>1.9148828174968872E-2</c:v>
                </c:pt>
                <c:pt idx="138">
                  <c:v>1.9375258734600762E-2</c:v>
                </c:pt>
                <c:pt idx="139">
                  <c:v>1.960241672642675E-2</c:v>
                </c:pt>
                <c:pt idx="140">
                  <c:v>1.9830294571949049E-2</c:v>
                </c:pt>
                <c:pt idx="141">
                  <c:v>2.0058884771623792E-2</c:v>
                </c:pt>
                <c:pt idx="142">
                  <c:v>2.0288179904038493E-2</c:v>
                </c:pt>
                <c:pt idx="143">
                  <c:v>2.0518172625098051E-2</c:v>
                </c:pt>
                <c:pt idx="144">
                  <c:v>2.0748855667219249E-2</c:v>
                </c:pt>
                <c:pt idx="145">
                  <c:v>2.0980221838533649E-2</c:v>
                </c:pt>
                <c:pt idx="146">
                  <c:v>2.1212264022098772E-2</c:v>
                </c:pt>
                <c:pt idx="147">
                  <c:v>2.1444975175117516E-2</c:v>
                </c:pt>
                <c:pt idx="148">
                  <c:v>2.1678348328165696E-2</c:v>
                </c:pt>
                <c:pt idx="149">
                  <c:v>2.1912376584427636E-2</c:v>
                </c:pt>
                <c:pt idx="150">
                  <c:v>2.2147053118939716E-2</c:v>
                </c:pt>
                <c:pt idx="151">
                  <c:v>2.2382371177841819E-2</c:v>
                </c:pt>
                <c:pt idx="152">
                  <c:v>2.2618324077636552E-2</c:v>
                </c:pt>
                <c:pt idx="153">
                  <c:v>2.28549052044562E-2</c:v>
                </c:pt>
                <c:pt idx="154">
                  <c:v>2.3092108013337317E-2</c:v>
                </c:pt>
                <c:pt idx="155">
                  <c:v>2.3329926027502869E-2</c:v>
                </c:pt>
                <c:pt idx="156">
                  <c:v>2.3568352837651855E-2</c:v>
                </c:pt>
                <c:pt idx="157">
                  <c:v>2.3807382101256339E-2</c:v>
                </c:pt>
                <c:pt idx="158">
                  <c:v>2.4047007541865784E-2</c:v>
                </c:pt>
                <c:pt idx="159">
                  <c:v>2.4287222948418664E-2</c:v>
                </c:pt>
                <c:pt idx="160">
                  <c:v>2.4528022174561223E-2</c:v>
                </c:pt>
                <c:pt idx="161">
                  <c:v>2.4769399137973342E-2</c:v>
                </c:pt>
                <c:pt idx="162">
                  <c:v>2.5011347819701421E-2</c:v>
                </c:pt>
                <c:pt idx="163">
                  <c:v>2.5253862263498229E-2</c:v>
                </c:pt>
                <c:pt idx="164">
                  <c:v>2.5496936575169608E-2</c:v>
                </c:pt>
                <c:pt idx="165">
                  <c:v>2.5740564921928E-2</c:v>
                </c:pt>
                <c:pt idx="166">
                  <c:v>2.5984741531752707E-2</c:v>
                </c:pt>
                <c:pt idx="167">
                  <c:v>2.6229460692756803E-2</c:v>
                </c:pt>
                <c:pt idx="168">
                  <c:v>2.6474716752560662E-2</c:v>
                </c:pt>
                <c:pt idx="169">
                  <c:v>2.6720504117671993E-2</c:v>
                </c:pt>
                <c:pt idx="170">
                  <c:v>2.6966817252872352E-2</c:v>
                </c:pt>
                <c:pt idx="171">
                  <c:v>2.7213650680610033E-2</c:v>
                </c:pt>
                <c:pt idx="172">
                  <c:v>2.7460998980399279E-2</c:v>
                </c:pt>
                <c:pt idx="173">
                  <c:v>2.7708856788225773E-2</c:v>
                </c:pt>
                <c:pt idx="174">
                  <c:v>2.7957218795958302E-2</c:v>
                </c:pt>
                <c:pt idx="175">
                  <c:v>2.8206079750766562E-2</c:v>
                </c:pt>
                <c:pt idx="176">
                  <c:v>2.8455434454545021E-2</c:v>
                </c:pt>
                <c:pt idx="177">
                  <c:v>2.8705277763342793E-2</c:v>
                </c:pt>
                <c:pt idx="178">
                  <c:v>2.8955604586799445E-2</c:v>
                </c:pt>
                <c:pt idx="179">
                  <c:v>2.920640988758668E-2</c:v>
                </c:pt>
                <c:pt idx="180">
                  <c:v>2.9457688680855847E-2</c:v>
                </c:pt>
                <c:pt idx="181">
                  <c:v>2.9709436033691194E-2</c:v>
                </c:pt>
                <c:pt idx="182">
                  <c:v>2.9961647064568827E-2</c:v>
                </c:pt>
                <c:pt idx="183">
                  <c:v>3.0214316942821302E-2</c:v>
                </c:pt>
                <c:pt idx="184">
                  <c:v>3.0467440888107791E-2</c:v>
                </c:pt>
                <c:pt idx="185">
                  <c:v>3.0721014169889774E-2</c:v>
                </c:pt>
                <c:pt idx="186">
                  <c:v>3.097503210691219E-2</c:v>
                </c:pt>
                <c:pt idx="187">
                  <c:v>3.1229490066690003E-2</c:v>
                </c:pt>
                <c:pt idx="188">
                  <c:v>3.1484383465000092E-2</c:v>
                </c:pt>
                <c:pt idx="189">
                  <c:v>3.1739707765378468E-2</c:v>
                </c:pt>
                <c:pt idx="190">
                  <c:v>3.1995458478622708E-2</c:v>
                </c:pt>
                <c:pt idx="191">
                  <c:v>3.2251631162299559E-2</c:v>
                </c:pt>
                <c:pt idx="192">
                  <c:v>3.2508221420257721E-2</c:v>
                </c:pt>
                <c:pt idx="193">
                  <c:v>3.2765224902145645E-2</c:v>
                </c:pt>
                <c:pt idx="194">
                  <c:v>3.3022637302934407E-2</c:v>
                </c:pt>
                <c:pt idx="195">
                  <c:v>3.3280454362445512E-2</c:v>
                </c:pt>
                <c:pt idx="196">
                  <c:v>3.353867186488365E-2</c:v>
                </c:pt>
                <c:pt idx="197">
                  <c:v>3.3797285638374301E-2</c:v>
                </c:pt>
                <c:pt idx="198">
                  <c:v>3.4056291554506159E-2</c:v>
                </c:pt>
                <c:pt idx="199">
                  <c:v>3.4315685527878316E-2</c:v>
                </c:pt>
                <c:pt idx="200">
                  <c:v>3.4575463515652202E-2</c:v>
                </c:pt>
                <c:pt idx="201">
                  <c:v>3.4835621517108131E-2</c:v>
                </c:pt>
                <c:pt idx="202">
                  <c:v>3.5096155573206521E-2</c:v>
                </c:pt>
                <c:pt idx="203">
                  <c:v>3.5357061766153657E-2</c:v>
                </c:pt>
                <c:pt idx="204">
                  <c:v>3.5618336218971994E-2</c:v>
                </c:pt>
                <c:pt idx="205">
                  <c:v>3.5879975095074915E-2</c:v>
                </c:pt>
                <c:pt idx="206">
                  <c:v>3.6141974597845933E-2</c:v>
                </c:pt>
                <c:pt idx="207">
                  <c:v>3.640433097022229E-2</c:v>
                </c:pt>
                <c:pt idx="208">
                  <c:v>3.666704049428287E-2</c:v>
                </c:pt>
                <c:pt idx="209">
                  <c:v>3.6930099490840418E-2</c:v>
                </c:pt>
                <c:pt idx="210">
                  <c:v>3.7193504319038E-2</c:v>
                </c:pt>
                <c:pt idx="211">
                  <c:v>3.7457251375949678E-2</c:v>
                </c:pt>
                <c:pt idx="212">
                  <c:v>3.7721337096185338E-2</c:v>
                </c:pt>
                <c:pt idx="213">
                  <c:v>3.7985757951499638E-2</c:v>
                </c:pt>
                <c:pt idx="214">
                  <c:v>3.825051045040502E-2</c:v>
                </c:pt>
                <c:pt idx="215">
                  <c:v>3.8515591137788775E-2</c:v>
                </c:pt>
                <c:pt idx="216">
                  <c:v>3.8780996594534066E-2</c:v>
                </c:pt>
                <c:pt idx="217">
                  <c:v>3.9046723437144937E-2</c:v>
                </c:pt>
                <c:pt idx="218">
                  <c:v>3.9312768317375194E-2</c:v>
                </c:pt>
                <c:pt idx="219">
                  <c:v>3.9579127921861183E-2</c:v>
                </c:pt>
                <c:pt idx="220">
                  <c:v>3.984579897175837E-2</c:v>
                </c:pt>
                <c:pt idx="221">
                  <c:v>4.0112778222381705E-2</c:v>
                </c:pt>
                <c:pt idx="222">
                  <c:v>4.038006246284976E-2</c:v>
                </c:pt>
                <c:pt idx="223">
                  <c:v>4.0647648515732548E-2</c:v>
                </c:pt>
                <c:pt idx="224">
                  <c:v>4.0915533236703036E-2</c:v>
                </c:pt>
                <c:pt idx="225">
                  <c:v>4.1183713514192248E-2</c:v>
                </c:pt>
                <c:pt idx="226">
                  <c:v>4.1452186269048015E-2</c:v>
                </c:pt>
                <c:pt idx="227">
                  <c:v>4.1720948454197222E-2</c:v>
                </c:pt>
                <c:pt idx="228">
                  <c:v>4.1989997054311633E-2</c:v>
                </c:pt>
                <c:pt idx="229">
                  <c:v>4.2259329085477138E-2</c:v>
                </c:pt>
                <c:pt idx="230">
                  <c:v>4.2528941594866511E-2</c:v>
                </c:pt>
                <c:pt idx="231">
                  <c:v>4.2798831660415509E-2</c:v>
                </c:pt>
                <c:pt idx="232">
                  <c:v>4.30689963905024E-2</c:v>
                </c:pt>
                <c:pt idx="233">
                  <c:v>4.3339432923630801E-2</c:v>
                </c:pt>
                <c:pt idx="234">
                  <c:v>4.361013842811582E-2</c:v>
                </c:pt>
                <c:pt idx="235">
                  <c:v>4.3881110101773493E-2</c:v>
                </c:pt>
                <c:pt idx="236">
                  <c:v>4.4152345171613427E-2</c:v>
                </c:pt>
                <c:pt idx="237">
                  <c:v>4.4423840893534655E-2</c:v>
                </c:pt>
                <c:pt idx="238">
                  <c:v>4.4695594552024674E-2</c:v>
                </c:pt>
                <c:pt idx="239">
                  <c:v>4.4967603459861588E-2</c:v>
                </c:pt>
                <c:pt idx="240">
                  <c:v>4.5239864957819384E-2</c:v>
                </c:pt>
                <c:pt idx="241">
                  <c:v>4.551237641437627E-2</c:v>
                </c:pt>
                <c:pt idx="242">
                  <c:v>4.5785135225426044E-2</c:v>
                </c:pt>
                <c:pt idx="243">
                  <c:v>4.6058138813992462E-2</c:v>
                </c:pt>
                <c:pt idx="244">
                  <c:v>4.6331384629946619E-2</c:v>
                </c:pt>
                <c:pt idx="245">
                  <c:v>4.6604870149727223E-2</c:v>
                </c:pt>
                <c:pt idx="246">
                  <c:v>4.6878592876063836E-2</c:v>
                </c:pt>
                <c:pt idx="247">
                  <c:v>4.715255033770295E-2</c:v>
                </c:pt>
                <c:pt idx="248">
                  <c:v>4.7426740089136943E-2</c:v>
                </c:pt>
                <c:pt idx="249">
                  <c:v>4.7701159710335866E-2</c:v>
                </c:pt>
                <c:pt idx="250">
                  <c:v>4.7975806806482009E-2</c:v>
                </c:pt>
                <c:pt idx="251">
                  <c:v>4.8250679007707221E-2</c:v>
                </c:pt>
                <c:pt idx="252">
                  <c:v>4.8525773968832994E-2</c:v>
                </c:pt>
                <c:pt idx="253">
                  <c:v>4.8801089369113253E-2</c:v>
                </c:pt>
                <c:pt idx="254">
                  <c:v>4.9076622911979798E-2</c:v>
                </c:pt>
                <c:pt idx="255">
                  <c:v>4.9352372324790415E-2</c:v>
                </c:pt>
                <c:pt idx="256">
                  <c:v>4.9628335358579627E-2</c:v>
                </c:pt>
                <c:pt idx="257">
                  <c:v>4.990450978781201E-2</c:v>
                </c:pt>
                <c:pt idx="258">
                  <c:v>5.0180893410138108E-2</c:v>
                </c:pt>
                <c:pt idx="259">
                  <c:v>5.045748404615287E-2</c:v>
                </c:pt>
                <c:pt idx="260">
                  <c:v>5.0734279539156608E-2</c:v>
                </c:pt>
                <c:pt idx="261">
                  <c:v>5.1011277754918469E-2</c:v>
                </c:pt>
                <c:pt idx="262">
                  <c:v>5.1288476581442324E-2</c:v>
                </c:pt>
                <c:pt idx="263">
                  <c:v>5.1565873928735143E-2</c:v>
                </c:pt>
                <c:pt idx="264">
                  <c:v>5.1843467728577751E-2</c:v>
                </c:pt>
                <c:pt idx="265">
                  <c:v>5.2121255934297998E-2</c:v>
                </c:pt>
                <c:pt idx="266">
                  <c:v>5.2399236520546268E-2</c:v>
                </c:pt>
                <c:pt idx="267">
                  <c:v>5.2677407483073348E-2</c:v>
                </c:pt>
                <c:pt idx="268">
                  <c:v>5.2955766838510582E-2</c:v>
                </c:pt>
                <c:pt idx="269">
                  <c:v>5.3234312624152361E-2</c:v>
                </c:pt>
                <c:pt idx="270">
                  <c:v>5.3513042897740823E-2</c:v>
                </c:pt>
                <c:pt idx="271">
                  <c:v>5.3791955737252845E-2</c:v>
                </c:pt>
                <c:pt idx="272">
                  <c:v>5.4071049240689235E-2</c:v>
                </c:pt>
                <c:pt idx="273">
                  <c:v>5.4350321525866108E-2</c:v>
                </c:pt>
                <c:pt idx="274">
                  <c:v>5.4629770730208457E-2</c:v>
                </c:pt>
                <c:pt idx="275">
                  <c:v>5.4909395010545863E-2</c:v>
                </c:pt>
                <c:pt idx="276">
                  <c:v>5.5189192542910319E-2</c:v>
                </c:pt>
                <c:pt idx="277">
                  <c:v>5.5469161522336212E-2</c:v>
                </c:pt>
                <c:pt idx="278">
                  <c:v>5.5749300162662316E-2</c:v>
                </c:pt>
                <c:pt idx="279">
                  <c:v>5.6029606696335901E-2</c:v>
                </c:pt>
                <c:pt idx="280">
                  <c:v>5.6310079374218877E-2</c:v>
                </c:pt>
                <c:pt idx="281">
                  <c:v>5.6590716465395929E-2</c:v>
                </c:pt>
                <c:pt idx="282">
                  <c:v>5.687151625698468E-2</c:v>
                </c:pt>
                <c:pt idx="283">
                  <c:v>5.7152477053947819E-2</c:v>
                </c:pt>
                <c:pt idx="284">
                  <c:v>5.7433597178907184E-2</c:v>
                </c:pt>
                <c:pt idx="285">
                  <c:v>5.7714874971959797E-2</c:v>
                </c:pt>
                <c:pt idx="286">
                  <c:v>5.7996308790495797E-2</c:v>
                </c:pt>
                <c:pt idx="287">
                  <c:v>5.8277897009018281E-2</c:v>
                </c:pt>
                <c:pt idx="288">
                  <c:v>5.8559638018965007E-2</c:v>
                </c:pt>
                <c:pt idx="289">
                  <c:v>5.8841530228531981E-2</c:v>
                </c:pt>
                <c:pt idx="290">
                  <c:v>5.9123572062498866E-2</c:v>
                </c:pt>
                <c:pt idx="291">
                  <c:v>5.9405761962056207E-2</c:v>
                </c:pt>
                <c:pt idx="292">
                  <c:v>5.9688098384634451E-2</c:v>
                </c:pt>
                <c:pt idx="293">
                  <c:v>5.9970579803734776E-2</c:v>
                </c:pt>
                <c:pt idx="294">
                  <c:v>6.0253204708761651E-2</c:v>
                </c:pt>
                <c:pt idx="295">
                  <c:v>6.0535971604857158E-2</c:v>
                </c:pt>
                <c:pt idx="296">
                  <c:v>6.0818879012737026E-2</c:v>
                </c:pt>
                <c:pt idx="297">
                  <c:v>6.1101925468528391E-2</c:v>
                </c:pt>
                <c:pt idx="298">
                  <c:v>6.138510952360924E-2</c:v>
                </c:pt>
                <c:pt idx="299">
                  <c:v>6.166842974444952E-2</c:v>
                </c:pt>
                <c:pt idx="300">
                  <c:v>6.1951884712453914E-2</c:v>
                </c:pt>
                <c:pt idx="301">
                  <c:v>6.2235473023806241E-2</c:v>
                </c:pt>
                <c:pt idx="302">
                  <c:v>6.2519193289315475E-2</c:v>
                </c:pt>
                <c:pt idx="303">
                  <c:v>6.2803044134263422E-2</c:v>
                </c:pt>
                <c:pt idx="304">
                  <c:v>6.3087024198253877E-2</c:v>
                </c:pt>
                <c:pt idx="305">
                  <c:v>6.3371132135063457E-2</c:v>
                </c:pt>
                <c:pt idx="306">
                  <c:v>6.3655366612493935E-2</c:v>
                </c:pt>
                <c:pt idx="307">
                  <c:v>6.3939726312226136E-2</c:v>
                </c:pt>
                <c:pt idx="308">
                  <c:v>6.4224209929675313E-2</c:v>
                </c:pt>
                <c:pt idx="309">
                  <c:v>6.4508816173848099E-2</c:v>
                </c:pt>
                <c:pt idx="310">
                  <c:v>6.4793543767200881E-2</c:v>
                </c:pt>
                <c:pt idx="311">
                  <c:v>6.5078391445499678E-2</c:v>
                </c:pt>
                <c:pt idx="312">
                  <c:v>6.53633579576815E-2</c:v>
                </c:pt>
                <c:pt idx="313">
                  <c:v>6.5648442065717127E-2</c:v>
                </c:pt>
                <c:pt idx="314">
                  <c:v>6.5933642544475285E-2</c:v>
                </c:pt>
                <c:pt idx="315">
                  <c:v>6.6218958181588336E-2</c:v>
                </c:pt>
                <c:pt idx="316">
                  <c:v>6.6504387777319235E-2</c:v>
                </c:pt>
                <c:pt idx="317">
                  <c:v>6.6789930144430007E-2</c:v>
                </c:pt>
                <c:pt idx="318">
                  <c:v>6.7075584108051492E-2</c:v>
                </c:pt>
                <c:pt idx="319">
                  <c:v>6.7361348505554475E-2</c:v>
                </c:pt>
                <c:pt idx="320">
                  <c:v>6.7647222186422218E-2</c:v>
                </c:pt>
                <c:pt idx="321">
                  <c:v>6.7933204012124215E-2</c:v>
                </c:pt>
                <c:pt idx="322">
                  <c:v>6.8219292855991348E-2</c:v>
                </c:pt>
                <c:pt idx="323">
                  <c:v>6.8505487603092316E-2</c:v>
                </c:pt>
                <c:pt idx="324">
                  <c:v>6.8791787150111319E-2</c:v>
                </c:pt>
                <c:pt idx="325">
                  <c:v>6.9078190405227086E-2</c:v>
                </c:pt>
                <c:pt idx="326">
                  <c:v>6.9364696287993105E-2</c:v>
                </c:pt>
                <c:pt idx="327">
                  <c:v>6.96513037292191E-2</c:v>
                </c:pt>
                <c:pt idx="328">
                  <c:v>6.9938011670853797E-2</c:v>
                </c:pt>
                <c:pt idx="329">
                  <c:v>7.0224819065868846E-2</c:v>
                </c:pt>
                <c:pt idx="330">
                  <c:v>7.0511724878144014E-2</c:v>
                </c:pt>
                <c:pt idx="331">
                  <c:v>7.0798728082353504E-2</c:v>
                </c:pt>
                <c:pt idx="332">
                  <c:v>7.1085827663853518E-2</c:v>
                </c:pt>
                <c:pt idx="333">
                  <c:v>7.137302261857098E-2</c:v>
                </c:pt>
                <c:pt idx="334">
                  <c:v>7.1660311952893407E-2</c:v>
                </c:pt>
                <c:pt idx="335">
                  <c:v>7.1947694683559896E-2</c:v>
                </c:pt>
                <c:pt idx="336">
                  <c:v>7.223516983755332E-2</c:v>
                </c:pt>
                <c:pt idx="337">
                  <c:v>7.2522736451993586E-2</c:v>
                </c:pt>
                <c:pt idx="338">
                  <c:v>7.2810393574032017E-2</c:v>
                </c:pt>
                <c:pt idx="339">
                  <c:v>7.3098140260746888E-2</c:v>
                </c:pt>
                <c:pt idx="340">
                  <c:v>7.3385975579039947E-2</c:v>
                </c:pt>
                <c:pt idx="341">
                  <c:v>7.3673898605534111E-2</c:v>
                </c:pt>
                <c:pt idx="342">
                  <c:v>7.396190842647217E-2</c:v>
                </c:pt>
                <c:pt idx="343">
                  <c:v>7.4250004137616579E-2</c:v>
                </c:pt>
                <c:pt idx="344">
                  <c:v>7.4538184844150271E-2</c:v>
                </c:pt>
                <c:pt idx="345">
                  <c:v>7.482644966057854E-2</c:v>
                </c:pt>
                <c:pt idx="346">
                  <c:v>7.511479771063187E-2</c:v>
                </c:pt>
                <c:pt idx="347">
                  <c:v>7.5403228127169847E-2</c:v>
                </c:pt>
                <c:pt idx="348">
                  <c:v>7.5691740052086093E-2</c:v>
                </c:pt>
                <c:pt idx="349">
                  <c:v>7.5980332636214079E-2</c:v>
                </c:pt>
                <c:pt idx="350">
                  <c:v>7.626900503923402E-2</c:v>
                </c:pt>
                <c:pt idx="351">
                  <c:v>7.6557756429580723E-2</c:v>
                </c:pt>
                <c:pt idx="352">
                  <c:v>7.6846585984352372E-2</c:v>
                </c:pt>
                <c:pt idx="353">
                  <c:v>7.7135492889220253E-2</c:v>
                </c:pt>
                <c:pt idx="354">
                  <c:v>7.7424476338339446E-2</c:v>
                </c:pt>
                <c:pt idx="355">
                  <c:v>7.7713535534260456E-2</c:v>
                </c:pt>
                <c:pt idx="356">
                  <c:v>7.8002669687841725E-2</c:v>
                </c:pt>
                <c:pt idx="357">
                  <c:v>7.8291878018163091E-2</c:v>
                </c:pt>
                <c:pt idx="358">
                  <c:v>7.8581159752440163E-2</c:v>
                </c:pt>
                <c:pt idx="359">
                  <c:v>7.8870514125939498E-2</c:v>
                </c:pt>
                <c:pt idx="360">
                  <c:v>7.9159940381894764E-2</c:v>
                </c:pt>
                <c:pt idx="361">
                  <c:v>7.944943777142377E-2</c:v>
                </c:pt>
                <c:pt idx="362">
                  <c:v>7.9739005553446249E-2</c:v>
                </c:pt>
                <c:pt idx="363">
                  <c:v>8.0028642994602647E-2</c:v>
                </c:pt>
                <c:pt idx="364">
                  <c:v>8.0318349369173647E-2</c:v>
                </c:pt>
                <c:pt idx="365">
                  <c:v>8.0608123959000577E-2</c:v>
                </c:pt>
                <c:pt idx="366">
                  <c:v>8.0897966053406684E-2</c:v>
                </c:pt>
                <c:pt idx="367">
                  <c:v>8.118787494911911E-2</c:v>
                </c:pt>
                <c:pt idx="368">
                  <c:v>8.1477849950191833E-2</c:v>
                </c:pt>
                <c:pt idx="369">
                  <c:v>8.1767890367929266E-2</c:v>
                </c:pt>
                <c:pt idx="370">
                  <c:v>8.2057995520810792E-2</c:v>
                </c:pt>
                <c:pt idx="371">
                  <c:v>8.234816473441596E-2</c:v>
                </c:pt>
                <c:pt idx="372">
                  <c:v>8.2638397341350547E-2</c:v>
                </c:pt>
                <c:pt idx="373">
                  <c:v>8.292869268117331E-2</c:v>
                </c:pt>
                <c:pt idx="374">
                  <c:v>8.3219050100323613E-2</c:v>
                </c:pt>
                <c:pt idx="375">
                  <c:v>8.3509468952049706E-2</c:v>
                </c:pt>
                <c:pt idx="376">
                  <c:v>8.3799948596337798E-2</c:v>
                </c:pt>
                <c:pt idx="377">
                  <c:v>8.4090488399841845E-2</c:v>
                </c:pt>
                <c:pt idx="378">
                  <c:v>8.4381087735814098E-2</c:v>
                </c:pt>
                <c:pt idx="379">
                  <c:v>8.4671745984036373E-2</c:v>
                </c:pt>
                <c:pt idx="380">
                  <c:v>8.4962462530752014E-2</c:v>
                </c:pt>
                <c:pt idx="381">
                  <c:v>8.5253236768598556E-2</c:v>
                </c:pt>
                <c:pt idx="382">
                  <c:v>8.5544068096541137E-2</c:v>
                </c:pt>
                <c:pt idx="383">
                  <c:v>8.5834955919806569E-2</c:v>
                </c:pt>
                <c:pt idx="384">
                  <c:v>8.6125899649818108E-2</c:v>
                </c:pt>
                <c:pt idx="385">
                  <c:v>8.6416898704130871E-2</c:v>
                </c:pt>
                <c:pt idx="386">
                  <c:v>8.670795250636798E-2</c:v>
                </c:pt>
                <c:pt idx="387">
                  <c:v>8.6999060486157354E-2</c:v>
                </c:pt>
                <c:pt idx="388">
                  <c:v>8.7290222079069113E-2</c:v>
                </c:pt>
                <c:pt idx="389">
                  <c:v>8.7581436726553691E-2</c:v>
                </c:pt>
                <c:pt idx="390">
                  <c:v>8.7872703875880601E-2</c:v>
                </c:pt>
                <c:pt idx="391">
                  <c:v>8.8164022980077764E-2</c:v>
                </c:pt>
                <c:pt idx="392">
                  <c:v>8.8455393497871543E-2</c:v>
                </c:pt>
                <c:pt idx="393">
                  <c:v>8.874681489362736E-2</c:v>
                </c:pt>
                <c:pt idx="394">
                  <c:v>8.9038286637290978E-2</c:v>
                </c:pt>
                <c:pt idx="395">
                  <c:v>8.9329808204330341E-2</c:v>
                </c:pt>
                <c:pt idx="396">
                  <c:v>8.9621379075678034E-2</c:v>
                </c:pt>
                <c:pt idx="397">
                  <c:v>8.9912998737674374E-2</c:v>
                </c:pt>
                <c:pt idx="398">
                  <c:v>9.0204666682011062E-2</c:v>
                </c:pt>
                <c:pt idx="399">
                  <c:v>9.0496382405675424E-2</c:v>
                </c:pt>
                <c:pt idx="400">
                  <c:v>9.0788145410895263E-2</c:v>
                </c:pt>
                <c:pt idx="401">
                  <c:v>9.1079955205084231E-2</c:v>
                </c:pt>
                <c:pt idx="402">
                  <c:v>9.1371811300787822E-2</c:v>
                </c:pt>
                <c:pt idx="403">
                  <c:v>9.1663713215629897E-2</c:v>
                </c:pt>
                <c:pt idx="404">
                  <c:v>9.1955660472259809E-2</c:v>
                </c:pt>
                <c:pt idx="405">
                  <c:v>9.2247652598300006E-2</c:v>
                </c:pt>
                <c:pt idx="406">
                  <c:v>9.2539689126294233E-2</c:v>
                </c:pt>
                <c:pt idx="407">
                  <c:v>9.2831769593656258E-2</c:v>
                </c:pt>
                <c:pt idx="408">
                  <c:v>9.3123893542619157E-2</c:v>
                </c:pt>
                <c:pt idx="409">
                  <c:v>9.3416060520185099E-2</c:v>
                </c:pt>
                <c:pt idx="410">
                  <c:v>9.3708270078075626E-2</c:v>
                </c:pt>
                <c:pt idx="411">
                  <c:v>9.4000521772682519E-2</c:v>
                </c:pt>
                <c:pt idx="412">
                  <c:v>9.4292815165019153E-2</c:v>
                </c:pt>
                <c:pt idx="413">
                  <c:v>9.4585149820672315E-2</c:v>
                </c:pt>
                <c:pt idx="414">
                  <c:v>9.4877525309754587E-2</c:v>
                </c:pt>
                <c:pt idx="415">
                  <c:v>9.5169941206857164E-2</c:v>
                </c:pt>
                <c:pt idx="416">
                  <c:v>9.5462397091003237E-2</c:v>
                </c:pt>
                <c:pt idx="417">
                  <c:v>9.5754892545601766E-2</c:v>
                </c:pt>
                <c:pt idx="418">
                  <c:v>9.6047427158401852E-2</c:v>
                </c:pt>
                <c:pt idx="419">
                  <c:v>9.6340000521447477E-2</c:v>
                </c:pt>
                <c:pt idx="420">
                  <c:v>9.6632612231032755E-2</c:v>
                </c:pt>
                <c:pt idx="421">
                  <c:v>9.6925261887657682E-2</c:v>
                </c:pt>
                <c:pt idx="422">
                  <c:v>9.7217949095984316E-2</c:v>
                </c:pt>
                <c:pt idx="423">
                  <c:v>9.7510673464793376E-2</c:v>
                </c:pt>
                <c:pt idx="424">
                  <c:v>9.7803434606941381E-2</c:v>
                </c:pt>
                <c:pt idx="425">
                  <c:v>9.8096232139318174E-2</c:v>
                </c:pt>
                <c:pt idx="426">
                  <c:v>9.838906568280488E-2</c:v>
                </c:pt>
                <c:pt idx="427">
                  <c:v>9.8681934862232354E-2</c:v>
                </c:pt>
                <c:pt idx="428">
                  <c:v>9.8974839306340018E-2</c:v>
                </c:pt>
                <c:pt idx="429">
                  <c:v>9.926777864773513E-2</c:v>
                </c:pt>
                <c:pt idx="430">
                  <c:v>9.9560752522852528E-2</c:v>
                </c:pt>
                <c:pt idx="431">
                  <c:v>9.9853760571914696E-2</c:v>
                </c:pt>
                <c:pt idx="432">
                  <c:v>0.10014680243889236</c:v>
                </c:pt>
                <c:pt idx="433">
                  <c:v>0.10043987777146539</c:v>
                </c:pt>
                <c:pt idx="434">
                  <c:v>0.10073298622098419</c:v>
                </c:pt>
                <c:pt idx="435">
                  <c:v>0.10102612744243145</c:v>
                </c:pt>
                <c:pt idx="436">
                  <c:v>0.10131930109438429</c:v>
                </c:pt>
                <c:pt idx="437">
                  <c:v>0.10161250683897687</c:v>
                </c:pt>
                <c:pt idx="438">
                  <c:v>0.10190574434186321</c:v>
                </c:pt>
                <c:pt idx="439">
                  <c:v>0.10219901327218066</c:v>
                </c:pt>
                <c:pt idx="440">
                  <c:v>0.10249231330251352</c:v>
                </c:pt>
                <c:pt idx="441">
                  <c:v>0.10278564410885715</c:v>
                </c:pt>
                <c:pt idx="442">
                  <c:v>0.10307900537058248</c:v>
                </c:pt>
                <c:pt idx="443">
                  <c:v>0.10337239677040075</c:v>
                </c:pt>
                <c:pt idx="444">
                  <c:v>0.10366581799432878</c:v>
                </c:pt>
                <c:pt idx="445">
                  <c:v>0.10395926873165454</c:v>
                </c:pt>
                <c:pt idx="446">
                  <c:v>0.104252748674903</c:v>
                </c:pt>
                <c:pt idx="447">
                  <c:v>0.10454625751980248</c:v>
                </c:pt>
                <c:pt idx="448">
                  <c:v>0.10483979496525124</c:v>
                </c:pt>
                <c:pt idx="449">
                  <c:v>0.10513336071328447</c:v>
                </c:pt>
                <c:pt idx="450">
                  <c:v>0.10542695446904159</c:v>
                </c:pt>
                <c:pt idx="451">
                  <c:v>0.10572057594073393</c:v>
                </c:pt>
                <c:pt idx="452">
                  <c:v>0.10601422483961273</c:v>
                </c:pt>
                <c:pt idx="453">
                  <c:v>0.10630790087993743</c:v>
                </c:pt>
                <c:pt idx="454">
                  <c:v>0.10660160377894437</c:v>
                </c:pt>
                <c:pt idx="455">
                  <c:v>0.10689533325681577</c:v>
                </c:pt>
                <c:pt idx="456">
                  <c:v>0.10718908903664903</c:v>
                </c:pt>
                <c:pt idx="457">
                  <c:v>0.10748287084442637</c:v>
                </c:pt>
                <c:pt idx="458">
                  <c:v>0.10777667840898476</c:v>
                </c:pt>
                <c:pt idx="459">
                  <c:v>0.10807051146198619</c:v>
                </c:pt>
                <c:pt idx="460">
                  <c:v>0.10836436973788822</c:v>
                </c:pt>
                <c:pt idx="461">
                  <c:v>0.1086582529739149</c:v>
                </c:pt>
                <c:pt idx="462">
                  <c:v>0.10895216091002791</c:v>
                </c:pt>
                <c:pt idx="463">
                  <c:v>0.10924609328889802</c:v>
                </c:pt>
                <c:pt idx="464">
                  <c:v>0.10954004985587694</c:v>
                </c:pt>
                <c:pt idx="465">
                  <c:v>0.10983403035896931</c:v>
                </c:pt>
                <c:pt idx="466">
                  <c:v>0.11012803454880511</c:v>
                </c:pt>
                <c:pt idx="467">
                  <c:v>0.11042206217861229</c:v>
                </c:pt>
                <c:pt idx="468">
                  <c:v>0.11071611300418972</c:v>
                </c:pt>
                <c:pt idx="469">
                  <c:v>0.11101018678388037</c:v>
                </c:pt>
                <c:pt idx="470">
                  <c:v>0.11130428327854484</c:v>
                </c:pt>
                <c:pt idx="471">
                  <c:v>0.11159840225153514</c:v>
                </c:pt>
                <c:pt idx="472">
                  <c:v>0.11189254346866868</c:v>
                </c:pt>
                <c:pt idx="473">
                  <c:v>0.11218670669820266</c:v>
                </c:pt>
                <c:pt idx="474">
                  <c:v>0.11248089171080856</c:v>
                </c:pt>
                <c:pt idx="475">
                  <c:v>0.11277509827954708</c:v>
                </c:pt>
                <c:pt idx="476">
                  <c:v>0.11306932617984319</c:v>
                </c:pt>
                <c:pt idx="477">
                  <c:v>0.11336357518946154</c:v>
                </c:pt>
                <c:pt idx="478">
                  <c:v>0.11365784508848202</c:v>
                </c:pt>
                <c:pt idx="479">
                  <c:v>0.11395213565927571</c:v>
                </c:pt>
                <c:pt idx="480">
                  <c:v>0.11424644668648097</c:v>
                </c:pt>
                <c:pt idx="481">
                  <c:v>0.11454077795697984</c:v>
                </c:pt>
                <c:pt idx="482">
                  <c:v>0.11483512925987464</c:v>
                </c:pt>
                <c:pt idx="483">
                  <c:v>0.11512950038646488</c:v>
                </c:pt>
                <c:pt idx="484">
                  <c:v>0.11542389113022432</c:v>
                </c:pt>
                <c:pt idx="485">
                  <c:v>0.11571830128677833</c:v>
                </c:pt>
                <c:pt idx="486">
                  <c:v>0.11601273065388151</c:v>
                </c:pt>
                <c:pt idx="487">
                  <c:v>0.11630717903139548</c:v>
                </c:pt>
                <c:pt idx="488">
                  <c:v>0.11660164622126692</c:v>
                </c:pt>
                <c:pt idx="489">
                  <c:v>0.11689613202750589</c:v>
                </c:pt>
                <c:pt idx="490">
                  <c:v>0.11719063625616424</c:v>
                </c:pt>
                <c:pt idx="491">
                  <c:v>0.11748515871531447</c:v>
                </c:pt>
                <c:pt idx="492">
                  <c:v>0.11777969921502857</c:v>
                </c:pt>
                <c:pt idx="493">
                  <c:v>0.11807425756735722</c:v>
                </c:pt>
                <c:pt idx="494">
                  <c:v>0.11836883358630923</c:v>
                </c:pt>
                <c:pt idx="495">
                  <c:v>0.11866342708783105</c:v>
                </c:pt>
                <c:pt idx="496">
                  <c:v>0.11895803788978665</c:v>
                </c:pt>
                <c:pt idx="497">
                  <c:v>0.11925266581193751</c:v>
                </c:pt>
                <c:pt idx="498">
                  <c:v>0.11954731067592286</c:v>
                </c:pt>
                <c:pt idx="499">
                  <c:v>0.11984197230524014</c:v>
                </c:pt>
                <c:pt idx="500">
                  <c:v>0.1201366505252256</c:v>
                </c:pt>
                <c:pt idx="501">
                  <c:v>0.12043134516303515</c:v>
                </c:pt>
                <c:pt idx="502">
                  <c:v>0.12072605604762546</c:v>
                </c:pt>
                <c:pt idx="503">
                  <c:v>0.12102078300973511</c:v>
                </c:pt>
                <c:pt idx="504">
                  <c:v>0.1213155258818661</c:v>
                </c:pt>
                <c:pt idx="505">
                  <c:v>0.12161028449826544</c:v>
                </c:pt>
                <c:pt idx="506">
                  <c:v>0.12190505869490699</c:v>
                </c:pt>
                <c:pt idx="507">
                  <c:v>0.12219984830947343</c:v>
                </c:pt>
                <c:pt idx="508">
                  <c:v>0.12249465318133851</c:v>
                </c:pt>
                <c:pt idx="509">
                  <c:v>0.12278947315154939</c:v>
                </c:pt>
                <c:pt idx="510">
                  <c:v>0.12308430806280926</c:v>
                </c:pt>
                <c:pt idx="511">
                  <c:v>0.12337915775946003</c:v>
                </c:pt>
                <c:pt idx="512">
                  <c:v>0.12367402208746525</c:v>
                </c:pt>
                <c:pt idx="513">
                  <c:v>0.1239689008943933</c:v>
                </c:pt>
                <c:pt idx="514">
                  <c:v>0.12426379402940058</c:v>
                </c:pt>
                <c:pt idx="515">
                  <c:v>0.12455870134321499</c:v>
                </c:pt>
                <c:pt idx="516">
                  <c:v>0.12485362268811963</c:v>
                </c:pt>
                <c:pt idx="517">
                  <c:v>0.12514855791793647</c:v>
                </c:pt>
                <c:pt idx="518">
                  <c:v>0.1254435068880104</c:v>
                </c:pt>
                <c:pt idx="519">
                  <c:v>0.12573846945519337</c:v>
                </c:pt>
                <c:pt idx="520">
                  <c:v>0.12603344547782866</c:v>
                </c:pt>
                <c:pt idx="521">
                  <c:v>0.12632843481573536</c:v>
                </c:pt>
                <c:pt idx="522">
                  <c:v>0.12662343733019296</c:v>
                </c:pt>
                <c:pt idx="523">
                  <c:v>0.12691845288392617</c:v>
                </c:pt>
                <c:pt idx="524">
                  <c:v>0.12721348134108987</c:v>
                </c:pt>
                <c:pt idx="525">
                  <c:v>0.12750852256725417</c:v>
                </c:pt>
                <c:pt idx="526">
                  <c:v>0.12780357642938972</c:v>
                </c:pt>
                <c:pt idx="527">
                  <c:v>0.12809864279585306</c:v>
                </c:pt>
                <c:pt idx="528">
                  <c:v>0.12839372153637224</c:v>
                </c:pt>
                <c:pt idx="529">
                  <c:v>0.12868881252203249</c:v>
                </c:pt>
                <c:pt idx="530">
                  <c:v>0.1289839156252621</c:v>
                </c:pt>
                <c:pt idx="531">
                  <c:v>0.12927903071981839</c:v>
                </c:pt>
                <c:pt idx="532">
                  <c:v>0.12957415768077393</c:v>
                </c:pt>
                <c:pt idx="533">
                  <c:v>0.12986929638450279</c:v>
                </c:pt>
                <c:pt idx="534">
                  <c:v>0.130164446708667</c:v>
                </c:pt>
                <c:pt idx="535">
                  <c:v>0.13045960853220312</c:v>
                </c:pt>
                <c:pt idx="536">
                  <c:v>0.13075478173530897</c:v>
                </c:pt>
                <c:pt idx="537">
                  <c:v>0.13104996619943046</c:v>
                </c:pt>
                <c:pt idx="538">
                  <c:v>0.13134516180724867</c:v>
                </c:pt>
                <c:pt idx="539">
                  <c:v>0.13164036844266688</c:v>
                </c:pt>
                <c:pt idx="540">
                  <c:v>0.13193558599079788</c:v>
                </c:pt>
                <c:pt idx="541">
                  <c:v>0.13223081433795142</c:v>
                </c:pt>
                <c:pt idx="542">
                  <c:v>0.13252605337162165</c:v>
                </c:pt>
                <c:pt idx="543">
                  <c:v>0.13282130298047484</c:v>
                </c:pt>
                <c:pt idx="544">
                  <c:v>0.13311656305433714</c:v>
                </c:pt>
                <c:pt idx="545">
                  <c:v>0.13341183348418251</c:v>
                </c:pt>
                <c:pt idx="546">
                  <c:v>0.13370711416212078</c:v>
                </c:pt>
                <c:pt idx="547">
                  <c:v>0.13400240498138577</c:v>
                </c:pt>
                <c:pt idx="548">
                  <c:v>0.13429770583632361</c:v>
                </c:pt>
                <c:pt idx="549">
                  <c:v>0.13459301662238116</c:v>
                </c:pt>
                <c:pt idx="550">
                  <c:v>0.13488833723609453</c:v>
                </c:pt>
                <c:pt idx="551">
                  <c:v>0.13518366757507772</c:v>
                </c:pt>
                <c:pt idx="552">
                  <c:v>0.1354790075380114</c:v>
                </c:pt>
                <c:pt idx="553">
                  <c:v>0.13577435702463181</c:v>
                </c:pt>
                <c:pt idx="554">
                  <c:v>0.13606971593571979</c:v>
                </c:pt>
                <c:pt idx="555">
                  <c:v>0.13636508417308976</c:v>
                </c:pt>
                <c:pt idx="556">
                  <c:v>0.13666046163957918</c:v>
                </c:pt>
                <c:pt idx="557">
                  <c:v>0.13695584823903764</c:v>
                </c:pt>
                <c:pt idx="558">
                  <c:v>0.13725124387631654</c:v>
                </c:pt>
                <c:pt idx="559">
                  <c:v>0.1375466484572585</c:v>
                </c:pt>
                <c:pt idx="560">
                  <c:v>0.13784206188868708</c:v>
                </c:pt>
                <c:pt idx="561">
                  <c:v>0.1381374840783966</c:v>
                </c:pt>
                <c:pt idx="562">
                  <c:v>0.13843291493514195</c:v>
                </c:pt>
                <c:pt idx="563">
                  <c:v>0.13872835436862868</c:v>
                </c:pt>
                <c:pt idx="564">
                  <c:v>0.13902380228950298</c:v>
                </c:pt>
                <c:pt idx="565">
                  <c:v>0.13931925860934199</c:v>
                </c:pt>
                <c:pt idx="566">
                  <c:v>0.13961472324064406</c:v>
                </c:pt>
                <c:pt idx="567">
                  <c:v>0.13991019609681907</c:v>
                </c:pt>
                <c:pt idx="568">
                  <c:v>0.14020567709217907</c:v>
                </c:pt>
                <c:pt idx="569">
                  <c:v>0.14050116614192884</c:v>
                </c:pt>
                <c:pt idx="570">
                  <c:v>0.14079666316215653</c:v>
                </c:pt>
                <c:pt idx="571">
                  <c:v>0.14109216806982447</c:v>
                </c:pt>
                <c:pt idx="572">
                  <c:v>0.14138768078276015</c:v>
                </c:pt>
                <c:pt idx="573">
                  <c:v>0.14168320121964711</c:v>
                </c:pt>
                <c:pt idx="574">
                  <c:v>0.14197872930001609</c:v>
                </c:pt>
                <c:pt idx="575">
                  <c:v>0.14227426494423615</c:v>
                </c:pt>
                <c:pt idx="576">
                  <c:v>0.14256980807350592</c:v>
                </c:pt>
                <c:pt idx="577">
                  <c:v>0.14286535860984503</c:v>
                </c:pt>
                <c:pt idx="578">
                  <c:v>0.14316091647608556</c:v>
                </c:pt>
                <c:pt idx="579">
                  <c:v>0.14345648159586344</c:v>
                </c:pt>
                <c:pt idx="580">
                  <c:v>0.14375205389361026</c:v>
                </c:pt>
                <c:pt idx="581">
                  <c:v>0.14404763329454487</c:v>
                </c:pt>
                <c:pt idx="582">
                  <c:v>0.14434321972466518</c:v>
                </c:pt>
                <c:pt idx="583">
                  <c:v>0.14463881311074009</c:v>
                </c:pt>
                <c:pt idx="584">
                  <c:v>0.14493441338030141</c:v>
                </c:pt>
                <c:pt idx="585">
                  <c:v>0.14523002046163594</c:v>
                </c:pt>
                <c:pt idx="586">
                  <c:v>0.14552563428377763</c:v>
                </c:pt>
                <c:pt idx="587">
                  <c:v>0.14582125477649971</c:v>
                </c:pt>
                <c:pt idx="588">
                  <c:v>0.14611688187030708</c:v>
                </c:pt>
                <c:pt idx="589">
                  <c:v>0.14641251549642867</c:v>
                </c:pt>
                <c:pt idx="590">
                  <c:v>0.1467081555868098</c:v>
                </c:pt>
                <c:pt idx="591">
                  <c:v>0.14700380207410488</c:v>
                </c:pt>
                <c:pt idx="592">
                  <c:v>0.1472994548916699</c:v>
                </c:pt>
                <c:pt idx="593">
                  <c:v>0.14759511397355515</c:v>
                </c:pt>
                <c:pt idx="594">
                  <c:v>0.14789077925449801</c:v>
                </c:pt>
                <c:pt idx="595">
                  <c:v>0.14818645066991573</c:v>
                </c:pt>
                <c:pt idx="596">
                  <c:v>0.14848212815589848</c:v>
                </c:pt>
                <c:pt idx="597">
                  <c:v>0.14877781164920217</c:v>
                </c:pt>
                <c:pt idx="598">
                  <c:v>0.14907350108724163</c:v>
                </c:pt>
                <c:pt idx="599">
                  <c:v>0.14936919640808372</c:v>
                </c:pt>
                <c:pt idx="600">
                  <c:v>0.14966489755044052</c:v>
                </c:pt>
                <c:pt idx="601">
                  <c:v>0.1499606044536626</c:v>
                </c:pt>
                <c:pt idx="602">
                  <c:v>0.15025631705773243</c:v>
                </c:pt>
                <c:pt idx="603">
                  <c:v>0.1505520353032577</c:v>
                </c:pt>
                <c:pt idx="604">
                  <c:v>0.15084775913146489</c:v>
                </c:pt>
                <c:pt idx="605">
                  <c:v>0.15114348848419279</c:v>
                </c:pt>
                <c:pt idx="606">
                  <c:v>0.15143922330388609</c:v>
                </c:pt>
                <c:pt idx="607">
                  <c:v>0.15173496353358915</c:v>
                </c:pt>
                <c:pt idx="608">
                  <c:v>0.15203070911693964</c:v>
                </c:pt>
                <c:pt idx="609">
                  <c:v>0.15232645999816249</c:v>
                </c:pt>
                <c:pt idx="610">
                  <c:v>0.15262221612206367</c:v>
                </c:pt>
                <c:pt idx="611">
                  <c:v>0.15291797743402416</c:v>
                </c:pt>
                <c:pt idx="612">
                  <c:v>0.15321374387999398</c:v>
                </c:pt>
                <c:pt idx="613">
                  <c:v>0.15350951540648625</c:v>
                </c:pt>
                <c:pt idx="614">
                  <c:v>0.15380529196057133</c:v>
                </c:pt>
                <c:pt idx="615">
                  <c:v>0.15410107348987098</c:v>
                </c:pt>
                <c:pt idx="616">
                  <c:v>0.1543968599425527</c:v>
                </c:pt>
                <c:pt idx="617">
                  <c:v>0.15469265126732393</c:v>
                </c:pt>
                <c:pt idx="618">
                  <c:v>0.15498844741342652</c:v>
                </c:pt>
                <c:pt idx="619">
                  <c:v>0.15528424833063112</c:v>
                </c:pt>
                <c:pt idx="620">
                  <c:v>0.15558005396923169</c:v>
                </c:pt>
                <c:pt idx="621">
                  <c:v>0.15587586428003999</c:v>
                </c:pt>
                <c:pt idx="622">
                  <c:v>0.15617167921438027</c:v>
                </c:pt>
                <c:pt idx="623">
                  <c:v>0.15646749872408389</c:v>
                </c:pt>
                <c:pt idx="624">
                  <c:v>0.156763322761484</c:v>
                </c:pt>
                <c:pt idx="625">
                  <c:v>0.15705915127941039</c:v>
                </c:pt>
                <c:pt idx="626">
                  <c:v>0.1573549842311843</c:v>
                </c:pt>
                <c:pt idx="627">
                  <c:v>0.15765082157061319</c:v>
                </c:pt>
                <c:pt idx="628">
                  <c:v>0.15794666325198584</c:v>
                </c:pt>
                <c:pt idx="629">
                  <c:v>0.15824250923006722</c:v>
                </c:pt>
                <c:pt idx="630">
                  <c:v>0.15853835946009356</c:v>
                </c:pt>
                <c:pt idx="631">
                  <c:v>0.1588342138977675</c:v>
                </c:pt>
                <c:pt idx="632">
                  <c:v>0.15913007249925309</c:v>
                </c:pt>
                <c:pt idx="633">
                  <c:v>0.15942593522117116</c:v>
                </c:pt>
                <c:pt idx="634">
                  <c:v>0.15972180202059438</c:v>
                </c:pt>
                <c:pt idx="635">
                  <c:v>0.1600176728550427</c:v>
                </c:pt>
                <c:pt idx="636">
                  <c:v>0.16031354768247863</c:v>
                </c:pt>
                <c:pt idx="637">
                  <c:v>0.16060942646130263</c:v>
                </c:pt>
                <c:pt idx="638">
                  <c:v>0.16090530915034856</c:v>
                </c:pt>
                <c:pt idx="639">
                  <c:v>0.16120119570887911</c:v>
                </c:pt>
                <c:pt idx="640">
                  <c:v>0.16149708609658142</c:v>
                </c:pt>
                <c:pt idx="641">
                  <c:v>0.16179298027356262</c:v>
                </c:pt>
                <c:pt idx="642">
                  <c:v>0.16208887820034543</c:v>
                </c:pt>
                <c:pt idx="643">
                  <c:v>0.16238477983786384</c:v>
                </c:pt>
                <c:pt idx="644">
                  <c:v>0.16268068514745884</c:v>
                </c:pt>
                <c:pt idx="645">
                  <c:v>0.1629765940908742</c:v>
                </c:pt>
                <c:pt idx="646">
                  <c:v>0.16327250663025225</c:v>
                </c:pt>
                <c:pt idx="647">
                  <c:v>0.16356842272812969</c:v>
                </c:pt>
                <c:pt idx="648">
                  <c:v>0.16386434234743352</c:v>
                </c:pt>
                <c:pt idx="649">
                  <c:v>0.16416026545147702</c:v>
                </c:pt>
                <c:pt idx="650">
                  <c:v>0.16445619200395567</c:v>
                </c:pt>
                <c:pt idx="651">
                  <c:v>0.16475212196894312</c:v>
                </c:pt>
                <c:pt idx="652">
                  <c:v>0.16504805531088734</c:v>
                </c:pt>
                <c:pt idx="653">
                  <c:v>0.1653439919946067</c:v>
                </c:pt>
                <c:pt idx="654">
                  <c:v>0.16563993198528609</c:v>
                </c:pt>
                <c:pt idx="655">
                  <c:v>0.16593587524847309</c:v>
                </c:pt>
                <c:pt idx="656">
                  <c:v>0.16623182175007423</c:v>
                </c:pt>
                <c:pt idx="657">
                  <c:v>0.16652777145635123</c:v>
                </c:pt>
                <c:pt idx="658">
                  <c:v>0.16682372433391729</c:v>
                </c:pt>
                <c:pt idx="659">
                  <c:v>0.16711968034973346</c:v>
                </c:pt>
                <c:pt idx="660">
                  <c:v>0.16741563947110494</c:v>
                </c:pt>
                <c:pt idx="661">
                  <c:v>0.16771160166567761</c:v>
                </c:pt>
                <c:pt idx="662">
                  <c:v>0.16800756690143442</c:v>
                </c:pt>
                <c:pt idx="663">
                  <c:v>0.16830353514669183</c:v>
                </c:pt>
                <c:pt idx="664">
                  <c:v>0.16859950637009644</c:v>
                </c:pt>
                <c:pt idx="665">
                  <c:v>0.16889548054062142</c:v>
                </c:pt>
                <c:pt idx="666">
                  <c:v>0.16919145762756327</c:v>
                </c:pt>
                <c:pt idx="667">
                  <c:v>0.1694874376005383</c:v>
                </c:pt>
                <c:pt idx="668">
                  <c:v>0.16978342042947939</c:v>
                </c:pt>
                <c:pt idx="669">
                  <c:v>0.17007940608463265</c:v>
                </c:pt>
                <c:pt idx="670">
                  <c:v>0.1703753945365542</c:v>
                </c:pt>
                <c:pt idx="671">
                  <c:v>0.17067138575610685</c:v>
                </c:pt>
                <c:pt idx="672">
                  <c:v>0.17096737971445705</c:v>
                </c:pt>
                <c:pt idx="673">
                  <c:v>0.17126337638307157</c:v>
                </c:pt>
                <c:pt idx="674">
                  <c:v>0.17155937573371446</c:v>
                </c:pt>
                <c:pt idx="675">
                  <c:v>0.17185537773844395</c:v>
                </c:pt>
                <c:pt idx="676">
                  <c:v>0.17215138236960936</c:v>
                </c:pt>
                <c:pt idx="677">
                  <c:v>0.17244738959984812</c:v>
                </c:pt>
                <c:pt idx="678">
                  <c:v>0.17274339940208266</c:v>
                </c:pt>
                <c:pt idx="679">
                  <c:v>0.17303941174951756</c:v>
                </c:pt>
                <c:pt idx="680">
                  <c:v>0.17333542661563656</c:v>
                </c:pt>
                <c:pt idx="681">
                  <c:v>0.17363144397419958</c:v>
                </c:pt>
                <c:pt idx="682">
                  <c:v>0.17392746379924001</c:v>
                </c:pt>
                <c:pt idx="683">
                  <c:v>0.17422348606506169</c:v>
                </c:pt>
                <c:pt idx="684">
                  <c:v>0.1745195107462362</c:v>
                </c:pt>
                <c:pt idx="685">
                  <c:v>0.17481553781760004</c:v>
                </c:pt>
                <c:pt idx="686">
                  <c:v>0.17511156725425184</c:v>
                </c:pt>
                <c:pt idx="687">
                  <c:v>0.1754075990315497</c:v>
                </c:pt>
                <c:pt idx="688">
                  <c:v>0.17570363312510842</c:v>
                </c:pt>
                <c:pt idx="689">
                  <c:v>0.17599966951079682</c:v>
                </c:pt>
                <c:pt idx="690">
                  <c:v>0.17629570816473517</c:v>
                </c:pt>
                <c:pt idx="691">
                  <c:v>0.17659174906329247</c:v>
                </c:pt>
                <c:pt idx="692">
                  <c:v>0.17688779218308398</c:v>
                </c:pt>
                <c:pt idx="693">
                  <c:v>0.17718383750096856</c:v>
                </c:pt>
                <c:pt idx="694">
                  <c:v>0.1774798849940461</c:v>
                </c:pt>
                <c:pt idx="695">
                  <c:v>0.17777593463965513</c:v>
                </c:pt>
                <c:pt idx="696">
                  <c:v>0.17807198641537028</c:v>
                </c:pt>
                <c:pt idx="697">
                  <c:v>0.17836804029899975</c:v>
                </c:pt>
                <c:pt idx="698">
                  <c:v>0.17866409626858298</c:v>
                </c:pt>
                <c:pt idx="699">
                  <c:v>0.17896015430238821</c:v>
                </c:pt>
                <c:pt idx="700">
                  <c:v>0.17925621437891004</c:v>
                </c:pt>
                <c:pt idx="701">
                  <c:v>0.17955227647686717</c:v>
                </c:pt>
                <c:pt idx="702">
                  <c:v>0.17984834057519997</c:v>
                </c:pt>
                <c:pt idx="703">
                  <c:v>0.18014440665306822</c:v>
                </c:pt>
                <c:pt idx="704">
                  <c:v>0.18044047468984881</c:v>
                </c:pt>
                <c:pt idx="705">
                  <c:v>0.18073654466513353</c:v>
                </c:pt>
                <c:pt idx="706">
                  <c:v>0.18103261655872674</c:v>
                </c:pt>
                <c:pt idx="707">
                  <c:v>0.1813286903506432</c:v>
                </c:pt>
                <c:pt idx="708">
                  <c:v>0.18162476602110589</c:v>
                </c:pt>
                <c:pt idx="709">
                  <c:v>0.18192084355054386</c:v>
                </c:pt>
                <c:pt idx="710">
                  <c:v>0.18221692291959002</c:v>
                </c:pt>
                <c:pt idx="711">
                  <c:v>0.18251300410907903</c:v>
                </c:pt>
                <c:pt idx="712">
                  <c:v>0.18280908710004529</c:v>
                </c:pt>
                <c:pt idx="713">
                  <c:v>0.18310517187372069</c:v>
                </c:pt>
                <c:pt idx="714">
                  <c:v>0.18340125841153274</c:v>
                </c:pt>
                <c:pt idx="715">
                  <c:v>0.18369734669510238</c:v>
                </c:pt>
                <c:pt idx="716">
                  <c:v>0.18399343670624202</c:v>
                </c:pt>
                <c:pt idx="717">
                  <c:v>0.18428952842695362</c:v>
                </c:pt>
                <c:pt idx="718">
                  <c:v>0.18458562183942659</c:v>
                </c:pt>
                <c:pt idx="719">
                  <c:v>0.18488171692603589</c:v>
                </c:pt>
                <c:pt idx="720">
                  <c:v>0.18517781366934014</c:v>
                </c:pt>
              </c:numCache>
            </c:numRef>
          </c:yVal>
          <c:smooth val="1"/>
          <c:extLst>
            <c:ext xmlns:c16="http://schemas.microsoft.com/office/drawing/2014/chart" uri="{C3380CC4-5D6E-409C-BE32-E72D297353CC}">
              <c16:uniqueId val="{00000007-E906-2543-9DC1-000B3FE64CDB}"/>
            </c:ext>
          </c:extLst>
        </c:ser>
        <c:ser>
          <c:idx val="7"/>
          <c:order val="8"/>
          <c:tx>
            <c:v>Risio Filter1</c:v>
          </c:tx>
          <c:spPr>
            <a:ln w="38100" cap="rnd">
              <a:solidFill>
                <a:srgbClr val="FFC000"/>
              </a:solidFill>
              <a:prstDash val="lgDashDot"/>
              <a:round/>
            </a:ln>
            <a:effectLst/>
          </c:spPr>
          <c:marker>
            <c:symbol val="none"/>
          </c:marker>
          <c:xVal>
            <c:numRef>
              <c:f>'Raum1_technische Lüftung'!$A$58:$A$778</c:f>
              <c:numCache>
                <c:formatCode>0.00</c:formatCode>
                <c:ptCount val="72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pt idx="361">
                  <c:v>60.166666666666664</c:v>
                </c:pt>
                <c:pt idx="362">
                  <c:v>60.333333333333336</c:v>
                </c:pt>
                <c:pt idx="363">
                  <c:v>60.5</c:v>
                </c:pt>
                <c:pt idx="364">
                  <c:v>60.666666666666664</c:v>
                </c:pt>
                <c:pt idx="365">
                  <c:v>60.833333333333336</c:v>
                </c:pt>
                <c:pt idx="366">
                  <c:v>61</c:v>
                </c:pt>
                <c:pt idx="367">
                  <c:v>61.166666666666664</c:v>
                </c:pt>
                <c:pt idx="368">
                  <c:v>61.333333333333336</c:v>
                </c:pt>
                <c:pt idx="369">
                  <c:v>61.5</c:v>
                </c:pt>
                <c:pt idx="370">
                  <c:v>61.666666666666664</c:v>
                </c:pt>
                <c:pt idx="371">
                  <c:v>61.833333333333336</c:v>
                </c:pt>
                <c:pt idx="372">
                  <c:v>62</c:v>
                </c:pt>
                <c:pt idx="373">
                  <c:v>62.166666666666664</c:v>
                </c:pt>
                <c:pt idx="374">
                  <c:v>62.333333333333336</c:v>
                </c:pt>
                <c:pt idx="375">
                  <c:v>62.5</c:v>
                </c:pt>
                <c:pt idx="376">
                  <c:v>62.666666666666664</c:v>
                </c:pt>
                <c:pt idx="377">
                  <c:v>62.833333333333336</c:v>
                </c:pt>
                <c:pt idx="378">
                  <c:v>63</c:v>
                </c:pt>
                <c:pt idx="379">
                  <c:v>63.166666666666664</c:v>
                </c:pt>
                <c:pt idx="380">
                  <c:v>63.333333333333336</c:v>
                </c:pt>
                <c:pt idx="381">
                  <c:v>63.5</c:v>
                </c:pt>
                <c:pt idx="382">
                  <c:v>63.666666666666664</c:v>
                </c:pt>
                <c:pt idx="383">
                  <c:v>63.833333333333336</c:v>
                </c:pt>
                <c:pt idx="384">
                  <c:v>64</c:v>
                </c:pt>
                <c:pt idx="385">
                  <c:v>64.166666666666671</c:v>
                </c:pt>
                <c:pt idx="386">
                  <c:v>64.333333333333329</c:v>
                </c:pt>
                <c:pt idx="387">
                  <c:v>64.5</c:v>
                </c:pt>
                <c:pt idx="388">
                  <c:v>64.666666666666671</c:v>
                </c:pt>
                <c:pt idx="389">
                  <c:v>64.833333333333329</c:v>
                </c:pt>
                <c:pt idx="390">
                  <c:v>65</c:v>
                </c:pt>
                <c:pt idx="391">
                  <c:v>65.166666666666671</c:v>
                </c:pt>
                <c:pt idx="392">
                  <c:v>65.333333333333329</c:v>
                </c:pt>
                <c:pt idx="393">
                  <c:v>65.5</c:v>
                </c:pt>
                <c:pt idx="394">
                  <c:v>65.666666666666671</c:v>
                </c:pt>
                <c:pt idx="395">
                  <c:v>65.833333333333329</c:v>
                </c:pt>
                <c:pt idx="396">
                  <c:v>66</c:v>
                </c:pt>
                <c:pt idx="397">
                  <c:v>66.166666666666671</c:v>
                </c:pt>
                <c:pt idx="398">
                  <c:v>66.333333333333329</c:v>
                </c:pt>
                <c:pt idx="399">
                  <c:v>66.5</c:v>
                </c:pt>
                <c:pt idx="400">
                  <c:v>66.666666666666671</c:v>
                </c:pt>
                <c:pt idx="401">
                  <c:v>66.833333333333329</c:v>
                </c:pt>
                <c:pt idx="402">
                  <c:v>67</c:v>
                </c:pt>
                <c:pt idx="403">
                  <c:v>67.166666666666671</c:v>
                </c:pt>
                <c:pt idx="404">
                  <c:v>67.333333333333329</c:v>
                </c:pt>
                <c:pt idx="405">
                  <c:v>67.5</c:v>
                </c:pt>
                <c:pt idx="406">
                  <c:v>67.666666666666671</c:v>
                </c:pt>
                <c:pt idx="407">
                  <c:v>67.833333333333329</c:v>
                </c:pt>
                <c:pt idx="408">
                  <c:v>68</c:v>
                </c:pt>
                <c:pt idx="409">
                  <c:v>68.166666666666671</c:v>
                </c:pt>
                <c:pt idx="410">
                  <c:v>68.333333333333329</c:v>
                </c:pt>
                <c:pt idx="411">
                  <c:v>68.5</c:v>
                </c:pt>
                <c:pt idx="412">
                  <c:v>68.666666666666671</c:v>
                </c:pt>
                <c:pt idx="413">
                  <c:v>68.833333333333329</c:v>
                </c:pt>
                <c:pt idx="414">
                  <c:v>69</c:v>
                </c:pt>
                <c:pt idx="415">
                  <c:v>69.166666666666671</c:v>
                </c:pt>
                <c:pt idx="416">
                  <c:v>69.333333333333329</c:v>
                </c:pt>
                <c:pt idx="417">
                  <c:v>69.5</c:v>
                </c:pt>
                <c:pt idx="418">
                  <c:v>69.666666666666671</c:v>
                </c:pt>
                <c:pt idx="419">
                  <c:v>69.833333333333329</c:v>
                </c:pt>
                <c:pt idx="420">
                  <c:v>70</c:v>
                </c:pt>
                <c:pt idx="421">
                  <c:v>70.166666666666671</c:v>
                </c:pt>
                <c:pt idx="422">
                  <c:v>70.333333333333329</c:v>
                </c:pt>
                <c:pt idx="423">
                  <c:v>70.5</c:v>
                </c:pt>
                <c:pt idx="424">
                  <c:v>70.666666666666671</c:v>
                </c:pt>
                <c:pt idx="425">
                  <c:v>70.833333333333329</c:v>
                </c:pt>
                <c:pt idx="426">
                  <c:v>71</c:v>
                </c:pt>
                <c:pt idx="427">
                  <c:v>71.166666666666671</c:v>
                </c:pt>
                <c:pt idx="428">
                  <c:v>71.333333333333329</c:v>
                </c:pt>
                <c:pt idx="429">
                  <c:v>71.5</c:v>
                </c:pt>
                <c:pt idx="430">
                  <c:v>71.666666666666671</c:v>
                </c:pt>
                <c:pt idx="431">
                  <c:v>71.833333333333329</c:v>
                </c:pt>
                <c:pt idx="432">
                  <c:v>72</c:v>
                </c:pt>
                <c:pt idx="433">
                  <c:v>72.166666666666671</c:v>
                </c:pt>
                <c:pt idx="434">
                  <c:v>72.333333333333329</c:v>
                </c:pt>
                <c:pt idx="435">
                  <c:v>72.5</c:v>
                </c:pt>
                <c:pt idx="436">
                  <c:v>72.666666666666671</c:v>
                </c:pt>
                <c:pt idx="437">
                  <c:v>72.833333333333329</c:v>
                </c:pt>
                <c:pt idx="438">
                  <c:v>73</c:v>
                </c:pt>
                <c:pt idx="439">
                  <c:v>73.166666666666671</c:v>
                </c:pt>
                <c:pt idx="440">
                  <c:v>73.333333333333329</c:v>
                </c:pt>
                <c:pt idx="441">
                  <c:v>73.5</c:v>
                </c:pt>
                <c:pt idx="442">
                  <c:v>73.666666666666671</c:v>
                </c:pt>
                <c:pt idx="443">
                  <c:v>73.833333333333329</c:v>
                </c:pt>
                <c:pt idx="444">
                  <c:v>74</c:v>
                </c:pt>
                <c:pt idx="445">
                  <c:v>74.166666666666671</c:v>
                </c:pt>
                <c:pt idx="446">
                  <c:v>74.333333333333329</c:v>
                </c:pt>
                <c:pt idx="447">
                  <c:v>74.5</c:v>
                </c:pt>
                <c:pt idx="448">
                  <c:v>74.666666666666671</c:v>
                </c:pt>
                <c:pt idx="449">
                  <c:v>74.833333333333329</c:v>
                </c:pt>
                <c:pt idx="450">
                  <c:v>75</c:v>
                </c:pt>
                <c:pt idx="451">
                  <c:v>75.166666666666671</c:v>
                </c:pt>
                <c:pt idx="452">
                  <c:v>75.333333333333329</c:v>
                </c:pt>
                <c:pt idx="453">
                  <c:v>75.5</c:v>
                </c:pt>
                <c:pt idx="454">
                  <c:v>75.666666666666671</c:v>
                </c:pt>
                <c:pt idx="455">
                  <c:v>75.833333333333329</c:v>
                </c:pt>
                <c:pt idx="456">
                  <c:v>76</c:v>
                </c:pt>
                <c:pt idx="457">
                  <c:v>76.166666666666671</c:v>
                </c:pt>
                <c:pt idx="458">
                  <c:v>76.333333333333329</c:v>
                </c:pt>
                <c:pt idx="459">
                  <c:v>76.5</c:v>
                </c:pt>
                <c:pt idx="460">
                  <c:v>76.666666666666671</c:v>
                </c:pt>
                <c:pt idx="461">
                  <c:v>76.833333333333329</c:v>
                </c:pt>
                <c:pt idx="462">
                  <c:v>77</c:v>
                </c:pt>
                <c:pt idx="463">
                  <c:v>77.166666666666671</c:v>
                </c:pt>
                <c:pt idx="464">
                  <c:v>77.333333333333329</c:v>
                </c:pt>
                <c:pt idx="465">
                  <c:v>77.5</c:v>
                </c:pt>
                <c:pt idx="466">
                  <c:v>77.666666666666671</c:v>
                </c:pt>
                <c:pt idx="467">
                  <c:v>77.833333333333329</c:v>
                </c:pt>
                <c:pt idx="468">
                  <c:v>78</c:v>
                </c:pt>
                <c:pt idx="469">
                  <c:v>78.166666666666671</c:v>
                </c:pt>
                <c:pt idx="470">
                  <c:v>78.333333333333329</c:v>
                </c:pt>
                <c:pt idx="471">
                  <c:v>78.5</c:v>
                </c:pt>
                <c:pt idx="472">
                  <c:v>78.666666666666671</c:v>
                </c:pt>
                <c:pt idx="473">
                  <c:v>78.833333333333329</c:v>
                </c:pt>
                <c:pt idx="474">
                  <c:v>79</c:v>
                </c:pt>
                <c:pt idx="475">
                  <c:v>79.166666666666671</c:v>
                </c:pt>
                <c:pt idx="476">
                  <c:v>79.333333333333329</c:v>
                </c:pt>
                <c:pt idx="477">
                  <c:v>79.5</c:v>
                </c:pt>
                <c:pt idx="478">
                  <c:v>79.666666666666671</c:v>
                </c:pt>
                <c:pt idx="479">
                  <c:v>79.833333333333329</c:v>
                </c:pt>
                <c:pt idx="480">
                  <c:v>80</c:v>
                </c:pt>
                <c:pt idx="481">
                  <c:v>80.166666666666671</c:v>
                </c:pt>
                <c:pt idx="482">
                  <c:v>80.333333333333329</c:v>
                </c:pt>
                <c:pt idx="483">
                  <c:v>80.5</c:v>
                </c:pt>
                <c:pt idx="484">
                  <c:v>80.666666666666671</c:v>
                </c:pt>
                <c:pt idx="485">
                  <c:v>80.833333333333329</c:v>
                </c:pt>
                <c:pt idx="486">
                  <c:v>81</c:v>
                </c:pt>
                <c:pt idx="487">
                  <c:v>81.166666666666671</c:v>
                </c:pt>
                <c:pt idx="488">
                  <c:v>81.333333333333329</c:v>
                </c:pt>
                <c:pt idx="489">
                  <c:v>81.5</c:v>
                </c:pt>
                <c:pt idx="490">
                  <c:v>81.666666666666671</c:v>
                </c:pt>
                <c:pt idx="491">
                  <c:v>81.833333333333329</c:v>
                </c:pt>
                <c:pt idx="492">
                  <c:v>82</c:v>
                </c:pt>
                <c:pt idx="493">
                  <c:v>82.166666666666671</c:v>
                </c:pt>
                <c:pt idx="494">
                  <c:v>82.333333333333329</c:v>
                </c:pt>
                <c:pt idx="495">
                  <c:v>82.5</c:v>
                </c:pt>
                <c:pt idx="496">
                  <c:v>82.666666666666671</c:v>
                </c:pt>
                <c:pt idx="497">
                  <c:v>82.833333333333329</c:v>
                </c:pt>
                <c:pt idx="498">
                  <c:v>83</c:v>
                </c:pt>
                <c:pt idx="499">
                  <c:v>83.166666666666671</c:v>
                </c:pt>
                <c:pt idx="500">
                  <c:v>83.333333333333329</c:v>
                </c:pt>
                <c:pt idx="501">
                  <c:v>83.5</c:v>
                </c:pt>
                <c:pt idx="502">
                  <c:v>83.666666666666671</c:v>
                </c:pt>
                <c:pt idx="503">
                  <c:v>83.833333333333329</c:v>
                </c:pt>
                <c:pt idx="504">
                  <c:v>84</c:v>
                </c:pt>
                <c:pt idx="505">
                  <c:v>84.166666666666671</c:v>
                </c:pt>
                <c:pt idx="506">
                  <c:v>84.333333333333329</c:v>
                </c:pt>
                <c:pt idx="507">
                  <c:v>84.5</c:v>
                </c:pt>
                <c:pt idx="508">
                  <c:v>84.666666666666671</c:v>
                </c:pt>
                <c:pt idx="509">
                  <c:v>84.833333333333329</c:v>
                </c:pt>
                <c:pt idx="510">
                  <c:v>85</c:v>
                </c:pt>
                <c:pt idx="511">
                  <c:v>85.166666666666671</c:v>
                </c:pt>
                <c:pt idx="512">
                  <c:v>85.333333333333329</c:v>
                </c:pt>
                <c:pt idx="513">
                  <c:v>85.5</c:v>
                </c:pt>
                <c:pt idx="514">
                  <c:v>85.666666666666671</c:v>
                </c:pt>
                <c:pt idx="515">
                  <c:v>85.833333333333329</c:v>
                </c:pt>
                <c:pt idx="516">
                  <c:v>86</c:v>
                </c:pt>
                <c:pt idx="517">
                  <c:v>86.166666666666671</c:v>
                </c:pt>
                <c:pt idx="518">
                  <c:v>86.333333333333329</c:v>
                </c:pt>
                <c:pt idx="519">
                  <c:v>86.5</c:v>
                </c:pt>
                <c:pt idx="520">
                  <c:v>86.666666666666671</c:v>
                </c:pt>
                <c:pt idx="521">
                  <c:v>86.833333333333329</c:v>
                </c:pt>
                <c:pt idx="522">
                  <c:v>87</c:v>
                </c:pt>
                <c:pt idx="523">
                  <c:v>87.166666666666671</c:v>
                </c:pt>
                <c:pt idx="524">
                  <c:v>87.333333333333329</c:v>
                </c:pt>
                <c:pt idx="525">
                  <c:v>87.5</c:v>
                </c:pt>
                <c:pt idx="526">
                  <c:v>87.666666666666671</c:v>
                </c:pt>
                <c:pt idx="527">
                  <c:v>87.833333333333329</c:v>
                </c:pt>
                <c:pt idx="528">
                  <c:v>88</c:v>
                </c:pt>
                <c:pt idx="529">
                  <c:v>88.166666666666671</c:v>
                </c:pt>
                <c:pt idx="530">
                  <c:v>88.333333333333329</c:v>
                </c:pt>
                <c:pt idx="531">
                  <c:v>88.5</c:v>
                </c:pt>
                <c:pt idx="532">
                  <c:v>88.666666666666671</c:v>
                </c:pt>
                <c:pt idx="533">
                  <c:v>88.833333333333329</c:v>
                </c:pt>
                <c:pt idx="534">
                  <c:v>89</c:v>
                </c:pt>
                <c:pt idx="535">
                  <c:v>89.166666666666671</c:v>
                </c:pt>
                <c:pt idx="536">
                  <c:v>89.333333333333329</c:v>
                </c:pt>
                <c:pt idx="537">
                  <c:v>89.5</c:v>
                </c:pt>
                <c:pt idx="538">
                  <c:v>89.666666666666671</c:v>
                </c:pt>
                <c:pt idx="539">
                  <c:v>89.833333333333329</c:v>
                </c:pt>
                <c:pt idx="540">
                  <c:v>90</c:v>
                </c:pt>
                <c:pt idx="541">
                  <c:v>90.166666666666671</c:v>
                </c:pt>
                <c:pt idx="542">
                  <c:v>90.333333333333329</c:v>
                </c:pt>
                <c:pt idx="543">
                  <c:v>90.5</c:v>
                </c:pt>
                <c:pt idx="544">
                  <c:v>90.666666666666671</c:v>
                </c:pt>
                <c:pt idx="545">
                  <c:v>90.833333333333329</c:v>
                </c:pt>
                <c:pt idx="546">
                  <c:v>91</c:v>
                </c:pt>
                <c:pt idx="547">
                  <c:v>91.166666666666671</c:v>
                </c:pt>
                <c:pt idx="548">
                  <c:v>91.333333333333329</c:v>
                </c:pt>
                <c:pt idx="549">
                  <c:v>91.5</c:v>
                </c:pt>
                <c:pt idx="550">
                  <c:v>91.666666666666671</c:v>
                </c:pt>
                <c:pt idx="551">
                  <c:v>91.833333333333329</c:v>
                </c:pt>
                <c:pt idx="552">
                  <c:v>92</c:v>
                </c:pt>
                <c:pt idx="553">
                  <c:v>92.166666666666671</c:v>
                </c:pt>
                <c:pt idx="554">
                  <c:v>92.333333333333329</c:v>
                </c:pt>
                <c:pt idx="555">
                  <c:v>92.5</c:v>
                </c:pt>
                <c:pt idx="556">
                  <c:v>92.666666666666671</c:v>
                </c:pt>
                <c:pt idx="557">
                  <c:v>92.833333333333329</c:v>
                </c:pt>
                <c:pt idx="558">
                  <c:v>93</c:v>
                </c:pt>
                <c:pt idx="559">
                  <c:v>93.166666666666671</c:v>
                </c:pt>
                <c:pt idx="560">
                  <c:v>93.333333333333329</c:v>
                </c:pt>
                <c:pt idx="561">
                  <c:v>93.5</c:v>
                </c:pt>
                <c:pt idx="562">
                  <c:v>93.666666666666671</c:v>
                </c:pt>
                <c:pt idx="563">
                  <c:v>93.833333333333329</c:v>
                </c:pt>
                <c:pt idx="564">
                  <c:v>94</c:v>
                </c:pt>
                <c:pt idx="565">
                  <c:v>94.166666666666671</c:v>
                </c:pt>
                <c:pt idx="566">
                  <c:v>94.333333333333329</c:v>
                </c:pt>
                <c:pt idx="567">
                  <c:v>94.5</c:v>
                </c:pt>
                <c:pt idx="568">
                  <c:v>94.666666666666671</c:v>
                </c:pt>
                <c:pt idx="569">
                  <c:v>94.833333333333329</c:v>
                </c:pt>
                <c:pt idx="570">
                  <c:v>95</c:v>
                </c:pt>
                <c:pt idx="571">
                  <c:v>95.166666666666671</c:v>
                </c:pt>
                <c:pt idx="572">
                  <c:v>95.333333333333329</c:v>
                </c:pt>
                <c:pt idx="573">
                  <c:v>95.5</c:v>
                </c:pt>
                <c:pt idx="574">
                  <c:v>95.666666666666671</c:v>
                </c:pt>
                <c:pt idx="575">
                  <c:v>95.833333333333329</c:v>
                </c:pt>
                <c:pt idx="576">
                  <c:v>96</c:v>
                </c:pt>
                <c:pt idx="577">
                  <c:v>96.166666666666671</c:v>
                </c:pt>
                <c:pt idx="578">
                  <c:v>96.333333333333329</c:v>
                </c:pt>
                <c:pt idx="579">
                  <c:v>96.5</c:v>
                </c:pt>
                <c:pt idx="580">
                  <c:v>96.666666666666671</c:v>
                </c:pt>
                <c:pt idx="581">
                  <c:v>96.833333333333329</c:v>
                </c:pt>
                <c:pt idx="582">
                  <c:v>97</c:v>
                </c:pt>
                <c:pt idx="583">
                  <c:v>97.166666666666671</c:v>
                </c:pt>
                <c:pt idx="584">
                  <c:v>97.333333333333329</c:v>
                </c:pt>
                <c:pt idx="585">
                  <c:v>97.5</c:v>
                </c:pt>
                <c:pt idx="586">
                  <c:v>97.666666666666671</c:v>
                </c:pt>
                <c:pt idx="587">
                  <c:v>97.833333333333329</c:v>
                </c:pt>
                <c:pt idx="588">
                  <c:v>98</c:v>
                </c:pt>
                <c:pt idx="589">
                  <c:v>98.166666666666671</c:v>
                </c:pt>
                <c:pt idx="590">
                  <c:v>98.333333333333329</c:v>
                </c:pt>
                <c:pt idx="591">
                  <c:v>98.5</c:v>
                </c:pt>
                <c:pt idx="592">
                  <c:v>98.666666666666671</c:v>
                </c:pt>
                <c:pt idx="593">
                  <c:v>98.833333333333329</c:v>
                </c:pt>
                <c:pt idx="594">
                  <c:v>99</c:v>
                </c:pt>
                <c:pt idx="595">
                  <c:v>99.166666666666671</c:v>
                </c:pt>
                <c:pt idx="596">
                  <c:v>99.333333333333329</c:v>
                </c:pt>
                <c:pt idx="597">
                  <c:v>99.5</c:v>
                </c:pt>
                <c:pt idx="598">
                  <c:v>99.666666666666671</c:v>
                </c:pt>
                <c:pt idx="599">
                  <c:v>99.833333333333329</c:v>
                </c:pt>
                <c:pt idx="600">
                  <c:v>100</c:v>
                </c:pt>
                <c:pt idx="601">
                  <c:v>100.16666666666667</c:v>
                </c:pt>
                <c:pt idx="602">
                  <c:v>100.33333333333333</c:v>
                </c:pt>
                <c:pt idx="603">
                  <c:v>100.5</c:v>
                </c:pt>
                <c:pt idx="604">
                  <c:v>100.66666666666667</c:v>
                </c:pt>
                <c:pt idx="605">
                  <c:v>100.83333333333333</c:v>
                </c:pt>
                <c:pt idx="606">
                  <c:v>101</c:v>
                </c:pt>
                <c:pt idx="607">
                  <c:v>101.16666666666667</c:v>
                </c:pt>
                <c:pt idx="608">
                  <c:v>101.33333333333333</c:v>
                </c:pt>
                <c:pt idx="609">
                  <c:v>101.5</c:v>
                </c:pt>
                <c:pt idx="610">
                  <c:v>101.66666666666667</c:v>
                </c:pt>
                <c:pt idx="611">
                  <c:v>101.83333333333333</c:v>
                </c:pt>
                <c:pt idx="612">
                  <c:v>102</c:v>
                </c:pt>
                <c:pt idx="613">
                  <c:v>102.16666666666667</c:v>
                </c:pt>
                <c:pt idx="614">
                  <c:v>102.33333333333333</c:v>
                </c:pt>
                <c:pt idx="615">
                  <c:v>102.5</c:v>
                </c:pt>
                <c:pt idx="616">
                  <c:v>102.66666666666667</c:v>
                </c:pt>
                <c:pt idx="617">
                  <c:v>102.83333333333333</c:v>
                </c:pt>
                <c:pt idx="618">
                  <c:v>103</c:v>
                </c:pt>
                <c:pt idx="619">
                  <c:v>103.16666666666667</c:v>
                </c:pt>
                <c:pt idx="620">
                  <c:v>103.33333333333333</c:v>
                </c:pt>
                <c:pt idx="621">
                  <c:v>103.5</c:v>
                </c:pt>
                <c:pt idx="622">
                  <c:v>103.66666666666667</c:v>
                </c:pt>
                <c:pt idx="623">
                  <c:v>103.83333333333333</c:v>
                </c:pt>
                <c:pt idx="624">
                  <c:v>104</c:v>
                </c:pt>
                <c:pt idx="625">
                  <c:v>104.16666666666667</c:v>
                </c:pt>
                <c:pt idx="626">
                  <c:v>104.33333333333333</c:v>
                </c:pt>
                <c:pt idx="627">
                  <c:v>104.5</c:v>
                </c:pt>
                <c:pt idx="628">
                  <c:v>104.66666666666667</c:v>
                </c:pt>
                <c:pt idx="629">
                  <c:v>104.83333333333333</c:v>
                </c:pt>
                <c:pt idx="630">
                  <c:v>105</c:v>
                </c:pt>
                <c:pt idx="631">
                  <c:v>105.16666666666667</c:v>
                </c:pt>
                <c:pt idx="632">
                  <c:v>105.33333333333333</c:v>
                </c:pt>
                <c:pt idx="633">
                  <c:v>105.5</c:v>
                </c:pt>
                <c:pt idx="634">
                  <c:v>105.66666666666667</c:v>
                </c:pt>
                <c:pt idx="635">
                  <c:v>105.83333333333333</c:v>
                </c:pt>
                <c:pt idx="636">
                  <c:v>106</c:v>
                </c:pt>
                <c:pt idx="637">
                  <c:v>106.16666666666667</c:v>
                </c:pt>
                <c:pt idx="638">
                  <c:v>106.33333333333333</c:v>
                </c:pt>
                <c:pt idx="639">
                  <c:v>106.5</c:v>
                </c:pt>
                <c:pt idx="640">
                  <c:v>106.66666666666667</c:v>
                </c:pt>
                <c:pt idx="641">
                  <c:v>106.83333333333333</c:v>
                </c:pt>
                <c:pt idx="642">
                  <c:v>107</c:v>
                </c:pt>
                <c:pt idx="643">
                  <c:v>107.16666666666667</c:v>
                </c:pt>
                <c:pt idx="644">
                  <c:v>107.33333333333333</c:v>
                </c:pt>
                <c:pt idx="645">
                  <c:v>107.5</c:v>
                </c:pt>
                <c:pt idx="646">
                  <c:v>107.66666666666667</c:v>
                </c:pt>
                <c:pt idx="647">
                  <c:v>107.83333333333333</c:v>
                </c:pt>
                <c:pt idx="648">
                  <c:v>108</c:v>
                </c:pt>
                <c:pt idx="649">
                  <c:v>108.16666666666667</c:v>
                </c:pt>
                <c:pt idx="650">
                  <c:v>108.33333333333333</c:v>
                </c:pt>
                <c:pt idx="651">
                  <c:v>108.5</c:v>
                </c:pt>
                <c:pt idx="652">
                  <c:v>108.66666666666667</c:v>
                </c:pt>
                <c:pt idx="653">
                  <c:v>108.83333333333333</c:v>
                </c:pt>
                <c:pt idx="654">
                  <c:v>109</c:v>
                </c:pt>
                <c:pt idx="655">
                  <c:v>109.16666666666667</c:v>
                </c:pt>
                <c:pt idx="656">
                  <c:v>109.33333333333333</c:v>
                </c:pt>
                <c:pt idx="657">
                  <c:v>109.5</c:v>
                </c:pt>
                <c:pt idx="658">
                  <c:v>109.66666666666667</c:v>
                </c:pt>
                <c:pt idx="659">
                  <c:v>109.83333333333333</c:v>
                </c:pt>
                <c:pt idx="660">
                  <c:v>110</c:v>
                </c:pt>
                <c:pt idx="661">
                  <c:v>110.16666666666667</c:v>
                </c:pt>
                <c:pt idx="662">
                  <c:v>110.33333333333333</c:v>
                </c:pt>
                <c:pt idx="663">
                  <c:v>110.5</c:v>
                </c:pt>
                <c:pt idx="664">
                  <c:v>110.66666666666667</c:v>
                </c:pt>
                <c:pt idx="665">
                  <c:v>110.83333333333333</c:v>
                </c:pt>
                <c:pt idx="666">
                  <c:v>111</c:v>
                </c:pt>
                <c:pt idx="667">
                  <c:v>111.16666666666667</c:v>
                </c:pt>
                <c:pt idx="668">
                  <c:v>111.33333333333333</c:v>
                </c:pt>
                <c:pt idx="669">
                  <c:v>111.5</c:v>
                </c:pt>
                <c:pt idx="670">
                  <c:v>111.66666666666667</c:v>
                </c:pt>
                <c:pt idx="671">
                  <c:v>111.83333333333333</c:v>
                </c:pt>
                <c:pt idx="672">
                  <c:v>112</c:v>
                </c:pt>
                <c:pt idx="673">
                  <c:v>112.16666666666667</c:v>
                </c:pt>
                <c:pt idx="674">
                  <c:v>112.33333333333333</c:v>
                </c:pt>
                <c:pt idx="675">
                  <c:v>112.5</c:v>
                </c:pt>
                <c:pt idx="676">
                  <c:v>112.66666666666667</c:v>
                </c:pt>
                <c:pt idx="677">
                  <c:v>112.83333333333333</c:v>
                </c:pt>
                <c:pt idx="678">
                  <c:v>113</c:v>
                </c:pt>
                <c:pt idx="679">
                  <c:v>113.16666666666667</c:v>
                </c:pt>
                <c:pt idx="680">
                  <c:v>113.33333333333333</c:v>
                </c:pt>
                <c:pt idx="681">
                  <c:v>113.5</c:v>
                </c:pt>
                <c:pt idx="682">
                  <c:v>113.66666666666667</c:v>
                </c:pt>
                <c:pt idx="683">
                  <c:v>113.83333333333333</c:v>
                </c:pt>
                <c:pt idx="684">
                  <c:v>114</c:v>
                </c:pt>
                <c:pt idx="685">
                  <c:v>114.16666666666667</c:v>
                </c:pt>
                <c:pt idx="686">
                  <c:v>114.33333333333333</c:v>
                </c:pt>
                <c:pt idx="687">
                  <c:v>114.5</c:v>
                </c:pt>
                <c:pt idx="688">
                  <c:v>114.66666666666667</c:v>
                </c:pt>
                <c:pt idx="689">
                  <c:v>114.83333333333333</c:v>
                </c:pt>
                <c:pt idx="690">
                  <c:v>115</c:v>
                </c:pt>
                <c:pt idx="691">
                  <c:v>115.16666666666667</c:v>
                </c:pt>
                <c:pt idx="692">
                  <c:v>115.33333333333333</c:v>
                </c:pt>
                <c:pt idx="693">
                  <c:v>115.5</c:v>
                </c:pt>
                <c:pt idx="694">
                  <c:v>115.66666666666667</c:v>
                </c:pt>
                <c:pt idx="695">
                  <c:v>115.83333333333333</c:v>
                </c:pt>
                <c:pt idx="696">
                  <c:v>116</c:v>
                </c:pt>
                <c:pt idx="697">
                  <c:v>116.16666666666667</c:v>
                </c:pt>
                <c:pt idx="698">
                  <c:v>116.33333333333333</c:v>
                </c:pt>
                <c:pt idx="699">
                  <c:v>116.5</c:v>
                </c:pt>
                <c:pt idx="700">
                  <c:v>116.66666666666667</c:v>
                </c:pt>
                <c:pt idx="701">
                  <c:v>116.83333333333333</c:v>
                </c:pt>
                <c:pt idx="702">
                  <c:v>117</c:v>
                </c:pt>
                <c:pt idx="703">
                  <c:v>117.16666666666667</c:v>
                </c:pt>
                <c:pt idx="704">
                  <c:v>117.33333333333333</c:v>
                </c:pt>
                <c:pt idx="705">
                  <c:v>117.5</c:v>
                </c:pt>
                <c:pt idx="706">
                  <c:v>117.66666666666667</c:v>
                </c:pt>
                <c:pt idx="707">
                  <c:v>117.83333333333333</c:v>
                </c:pt>
                <c:pt idx="708">
                  <c:v>118</c:v>
                </c:pt>
                <c:pt idx="709">
                  <c:v>118.16666666666667</c:v>
                </c:pt>
                <c:pt idx="710">
                  <c:v>118.33333333333333</c:v>
                </c:pt>
                <c:pt idx="711">
                  <c:v>118.5</c:v>
                </c:pt>
                <c:pt idx="712">
                  <c:v>118.66666666666667</c:v>
                </c:pt>
                <c:pt idx="713">
                  <c:v>118.83333333333333</c:v>
                </c:pt>
                <c:pt idx="714">
                  <c:v>119</c:v>
                </c:pt>
                <c:pt idx="715">
                  <c:v>119.16666666666667</c:v>
                </c:pt>
                <c:pt idx="716">
                  <c:v>119.33333333333333</c:v>
                </c:pt>
                <c:pt idx="717">
                  <c:v>119.5</c:v>
                </c:pt>
                <c:pt idx="718">
                  <c:v>119.66666666666667</c:v>
                </c:pt>
                <c:pt idx="719">
                  <c:v>119.83333333333333</c:v>
                </c:pt>
                <c:pt idx="720">
                  <c:v>120</c:v>
                </c:pt>
              </c:numCache>
            </c:numRef>
          </c:xVal>
          <c:yVal>
            <c:numRef>
              <c:f>'Raum1_technische Lüftung'!$K$58:$K$778</c:f>
              <c:numCache>
                <c:formatCode>0.00%</c:formatCode>
                <c:ptCount val="721"/>
                <c:pt idx="0">
                  <c:v>0</c:v>
                </c:pt>
                <c:pt idx="1">
                  <c:v>3.08641975308642E-6</c:v>
                </c:pt>
                <c:pt idx="2">
                  <c:v>9.2140905529412019E-6</c:v>
                </c:pt>
                <c:pt idx="3">
                  <c:v>1.8338504721944153E-5</c:v>
                </c:pt>
                <c:pt idx="4">
                  <c:v>3.0415805937242147E-5</c:v>
                </c:pt>
                <c:pt idx="5">
                  <c:v>4.5402779698392998E-5</c:v>
                </c:pt>
                <c:pt idx="6">
                  <c:v>6.3256843934512177E-5</c:v>
                </c:pt>
                <c:pt idx="7">
                  <c:v>8.3936039748880718E-5</c:v>
                </c:pt>
                <c:pt idx="8">
                  <c:v>1.0739902229900266E-4</c:v>
                </c:pt>
                <c:pt idx="9">
                  <c:v>1.3360505181012972E-4</c:v>
                </c:pt>
                <c:pt idx="10">
                  <c:v>1.6251398472030005E-4</c:v>
                </c:pt>
                <c:pt idx="11">
                  <c:v>1.9408626495496633E-4</c:v>
                </c:pt>
                <c:pt idx="12">
                  <c:v>2.2828291532931664E-4</c:v>
                </c:pt>
                <c:pt idx="13">
                  <c:v>2.6506552907641959E-4</c:v>
                </c:pt>
                <c:pt idx="14">
                  <c:v>3.0439626149935208E-4</c:v>
                </c:pt>
                <c:pt idx="15">
                  <c:v>3.4623782174549527E-4</c:v>
                </c:pt>
                <c:pt idx="16">
                  <c:v>3.9055346470121113E-4</c:v>
                </c:pt>
                <c:pt idx="17">
                  <c:v>4.3730698300513751E-4</c:v>
                </c:pt>
                <c:pt idx="18">
                  <c:v>4.8646269917836598E-4</c:v>
                </c:pt>
                <c:pt idx="19">
                  <c:v>5.3798545786979182E-4</c:v>
                </c:pt>
                <c:pt idx="20">
                  <c:v>5.9184061821495064E-4</c:v>
                </c:pt>
                <c:pt idx="21">
                  <c:v>6.4799404630668097E-4</c:v>
                </c:pt>
                <c:pt idx="22">
                  <c:v>7.0641210777597598E-4</c:v>
                </c:pt>
                <c:pt idx="23">
                  <c:v>7.6706166048141216E-4</c:v>
                </c:pt>
                <c:pt idx="24">
                  <c:v>8.2991004730556539E-4</c:v>
                </c:pt>
                <c:pt idx="25">
                  <c:v>8.9492508905684933E-4</c:v>
                </c:pt>
                <c:pt idx="26">
                  <c:v>9.6207507747523278E-4</c:v>
                </c:pt>
                <c:pt idx="27">
                  <c:v>1.0313287683403163E-3</c:v>
                </c:pt>
                <c:pt idx="28">
                  <c:v>1.1026553746802691E-3</c:v>
                </c:pt>
                <c:pt idx="29">
                  <c:v>1.1760245600801521E-3</c:v>
                </c:pt>
                <c:pt idx="30">
                  <c:v>1.2514064320881698E-3</c:v>
                </c:pt>
                <c:pt idx="31">
                  <c:v>1.3287715357184209E-3</c:v>
                </c:pt>
                <c:pt idx="32">
                  <c:v>1.4080908470487327E-3</c:v>
                </c:pt>
                <c:pt idx="33">
                  <c:v>1.4893357669121903E-3</c:v>
                </c:pt>
                <c:pt idx="34">
                  <c:v>1.5724781146809867E-3</c:v>
                </c:pt>
                <c:pt idx="35">
                  <c:v>1.6574901221412456E-3</c:v>
                </c:pt>
                <c:pt idx="36">
                  <c:v>1.7443444274574831E-3</c:v>
                </c:pt>
                <c:pt idx="37">
                  <c:v>1.8330140692253978E-3</c:v>
                </c:pt>
                <c:pt idx="38">
                  <c:v>1.9234724806116959E-3</c:v>
                </c:pt>
                <c:pt idx="39">
                  <c:v>2.0156934835796792E-3</c:v>
                </c:pt>
                <c:pt idx="40">
                  <c:v>2.1096512831993374E-3</c:v>
                </c:pt>
                <c:pt idx="41">
                  <c:v>2.2053204620407132E-3</c:v>
                </c:pt>
                <c:pt idx="42">
                  <c:v>2.3026759746493162E-3</c:v>
                </c:pt>
                <c:pt idx="43">
                  <c:v>2.4016931421023879E-3</c:v>
                </c:pt>
                <c:pt idx="44">
                  <c:v>2.5023476466448347E-3</c:v>
                </c:pt>
                <c:pt idx="45">
                  <c:v>2.6046155264036613E-3</c:v>
                </c:pt>
                <c:pt idx="46">
                  <c:v>2.7084731701797569E-3</c:v>
                </c:pt>
                <c:pt idx="47">
                  <c:v>2.813897312315902E-3</c:v>
                </c:pt>
                <c:pt idx="48">
                  <c:v>2.9208650276398799E-3</c:v>
                </c:pt>
                <c:pt idx="49">
                  <c:v>3.0293537264815939E-3</c:v>
                </c:pt>
                <c:pt idx="50">
                  <c:v>3.1393411497631081E-3</c:v>
                </c:pt>
                <c:pt idx="51">
                  <c:v>3.2508053641605427E-3</c:v>
                </c:pt>
                <c:pt idx="52">
                  <c:v>3.3637247573367743E-3</c:v>
                </c:pt>
                <c:pt idx="53">
                  <c:v>3.4780780332439032E-3</c:v>
                </c:pt>
                <c:pt idx="54">
                  <c:v>3.5938442074944688E-3</c:v>
                </c:pt>
                <c:pt idx="55">
                  <c:v>3.711002602800403E-3</c:v>
                </c:pt>
                <c:pt idx="56">
                  <c:v>3.8295328444787366E-3</c:v>
                </c:pt>
                <c:pt idx="57">
                  <c:v>3.9494148560230754E-3</c:v>
                </c:pt>
                <c:pt idx="58">
                  <c:v>4.0706288547398871E-3</c:v>
                </c:pt>
                <c:pt idx="59">
                  <c:v>4.1931553474486502E-3</c:v>
                </c:pt>
                <c:pt idx="60">
                  <c:v>4.3169751262449284E-3</c:v>
                </c:pt>
                <c:pt idx="61">
                  <c:v>4.442069264325452E-3</c:v>
                </c:pt>
                <c:pt idx="62">
                  <c:v>4.5684191118742995E-3</c:v>
                </c:pt>
                <c:pt idx="63">
                  <c:v>4.6960062920092796E-3</c:v>
                </c:pt>
                <c:pt idx="64">
                  <c:v>4.8248126967876392E-3</c:v>
                </c:pt>
                <c:pt idx="65">
                  <c:v>4.9548204832702263E-3</c:v>
                </c:pt>
                <c:pt idx="66">
                  <c:v>5.0860120696432512E-3</c:v>
                </c:pt>
                <c:pt idx="67">
                  <c:v>5.2183701313968066E-3</c:v>
                </c:pt>
                <c:pt idx="68">
                  <c:v>5.3518775975593125E-3</c:v>
                </c:pt>
                <c:pt idx="69">
                  <c:v>5.486517646987067E-3</c:v>
                </c:pt>
                <c:pt idx="70">
                  <c:v>5.6222737047081032E-3</c:v>
                </c:pt>
                <c:pt idx="71">
                  <c:v>5.7591294383195456E-3</c:v>
                </c:pt>
                <c:pt idx="72">
                  <c:v>5.8970687544376964E-3</c:v>
                </c:pt>
                <c:pt idx="73">
                  <c:v>6.0360757952000708E-3</c:v>
                </c:pt>
                <c:pt idx="74">
                  <c:v>6.1761349348186216E-3</c:v>
                </c:pt>
                <c:pt idx="75">
                  <c:v>6.3172307761834119E-3</c:v>
                </c:pt>
                <c:pt idx="76">
                  <c:v>6.4593481475159857E-3</c:v>
                </c:pt>
                <c:pt idx="77">
                  <c:v>6.6024720990717194E-3</c:v>
                </c:pt>
                <c:pt idx="78">
                  <c:v>6.7465878998904313E-3</c:v>
                </c:pt>
                <c:pt idx="79">
                  <c:v>6.891681034594547E-3</c:v>
                </c:pt>
                <c:pt idx="80">
                  <c:v>7.0377372002341189E-3</c:v>
                </c:pt>
                <c:pt idx="81">
                  <c:v>7.1847423031780218E-3</c:v>
                </c:pt>
                <c:pt idx="82">
                  <c:v>7.3326824560506409E-3</c:v>
                </c:pt>
                <c:pt idx="83">
                  <c:v>7.4815439747133953E-3</c:v>
                </c:pt>
                <c:pt idx="84">
                  <c:v>7.6313133752904296E-3</c:v>
                </c:pt>
                <c:pt idx="85">
                  <c:v>7.7819773712378389E-3</c:v>
                </c:pt>
                <c:pt idx="86">
                  <c:v>7.933522870455784E-3</c:v>
                </c:pt>
                <c:pt idx="87">
                  <c:v>8.0859369724428625E-3</c:v>
                </c:pt>
                <c:pt idx="88">
                  <c:v>8.23920696549214E-3</c:v>
                </c:pt>
                <c:pt idx="89">
                  <c:v>8.3933203239281978E-3</c:v>
                </c:pt>
                <c:pt idx="90">
                  <c:v>8.548264705384629E-3</c:v>
                </c:pt>
                <c:pt idx="91">
                  <c:v>8.7040279481213761E-3</c:v>
                </c:pt>
                <c:pt idx="92">
                  <c:v>8.8605980683813205E-3</c:v>
                </c:pt>
                <c:pt idx="93">
                  <c:v>9.0179632577855658E-3</c:v>
                </c:pt>
                <c:pt idx="94">
                  <c:v>9.1761118807668351E-3</c:v>
                </c:pt>
                <c:pt idx="95">
                  <c:v>9.3350324720404311E-3</c:v>
                </c:pt>
                <c:pt idx="96">
                  <c:v>9.4947137341122121E-3</c:v>
                </c:pt>
                <c:pt idx="97">
                  <c:v>9.6551445348230288E-3</c:v>
                </c:pt>
                <c:pt idx="98">
                  <c:v>9.8163139049291092E-3</c:v>
                </c:pt>
                <c:pt idx="99">
                  <c:v>9.9782110357178409E-3</c:v>
                </c:pt>
                <c:pt idx="100">
                  <c:v>1.0140825276658456E-2</c:v>
                </c:pt>
                <c:pt idx="101">
                  <c:v>1.030414613308709E-2</c:v>
                </c:pt>
                <c:pt idx="102">
                  <c:v>1.0468163263925728E-2</c:v>
                </c:pt>
                <c:pt idx="103">
                  <c:v>1.0632866479434523E-2</c:v>
                </c:pt>
                <c:pt idx="104">
                  <c:v>1.0798245738997014E-2</c:v>
                </c:pt>
                <c:pt idx="105">
                  <c:v>1.0964291148937759E-2</c:v>
                </c:pt>
                <c:pt idx="106">
                  <c:v>1.1130992960371898E-2</c:v>
                </c:pt>
                <c:pt idx="107">
                  <c:v>1.1298341567086194E-2</c:v>
                </c:pt>
                <c:pt idx="108">
                  <c:v>1.1466327503451086E-2</c:v>
                </c:pt>
                <c:pt idx="109">
                  <c:v>1.1634941442363291E-2</c:v>
                </c:pt>
                <c:pt idx="110">
                  <c:v>1.1804174193218518E-2</c:v>
                </c:pt>
                <c:pt idx="111">
                  <c:v>1.1974016699913851E-2</c:v>
                </c:pt>
                <c:pt idx="112">
                  <c:v>1.2144460038879371E-2</c:v>
                </c:pt>
                <c:pt idx="113">
                  <c:v>1.2315495417138578E-2</c:v>
                </c:pt>
                <c:pt idx="114">
                  <c:v>1.2487114170397202E-2</c:v>
                </c:pt>
                <c:pt idx="115">
                  <c:v>1.2659307761159979E-2</c:v>
                </c:pt>
                <c:pt idx="116">
                  <c:v>1.2832067776874992E-2</c:v>
                </c:pt>
                <c:pt idx="117">
                  <c:v>1.3005385928105172E-2</c:v>
                </c:pt>
                <c:pt idx="118">
                  <c:v>1.3179254046726546E-2</c:v>
                </c:pt>
                <c:pt idx="119">
                  <c:v>1.3353664084152868E-2</c:v>
                </c:pt>
                <c:pt idx="120">
                  <c:v>1.3528608109586221E-2</c:v>
                </c:pt>
                <c:pt idx="121">
                  <c:v>1.3704078308293226E-2</c:v>
                </c:pt>
                <c:pt idx="122">
                  <c:v>1.3880066979906475E-2</c:v>
                </c:pt>
                <c:pt idx="123">
                  <c:v>1.4056566536750829E-2</c:v>
                </c:pt>
                <c:pt idx="124">
                  <c:v>1.4233569502194197E-2</c:v>
                </c:pt>
                <c:pt idx="125">
                  <c:v>1.4411068509022466E-2</c:v>
                </c:pt>
                <c:pt idx="126">
                  <c:v>1.45890562978382E-2</c:v>
                </c:pt>
                <c:pt idx="127">
                  <c:v>1.4767525715482786E-2</c:v>
                </c:pt>
                <c:pt idx="128">
                  <c:v>1.494646971348166E-2</c:v>
                </c:pt>
                <c:pt idx="129">
                  <c:v>1.512588134651229E-2</c:v>
                </c:pt>
                <c:pt idx="130">
                  <c:v>1.530575377089459E-2</c:v>
                </c:pt>
                <c:pt idx="131">
                  <c:v>1.5486080243103403E-2</c:v>
                </c:pt>
                <c:pt idx="132">
                  <c:v>1.5666854118302782E-2</c:v>
                </c:pt>
                <c:pt idx="133">
                  <c:v>1.5848068848901695E-2</c:v>
                </c:pt>
                <c:pt idx="134">
                  <c:v>1.6029717983130892E-2</c:v>
                </c:pt>
                <c:pt idx="135">
                  <c:v>1.6211795163640571E-2</c:v>
                </c:pt>
                <c:pt idx="136">
                  <c:v>1.6394294126118588E-2</c:v>
                </c:pt>
                <c:pt idx="137">
                  <c:v>1.6577208697928888E-2</c:v>
                </c:pt>
                <c:pt idx="138">
                  <c:v>1.6760532796769846E-2</c:v>
                </c:pt>
                <c:pt idx="139">
                  <c:v>1.6944260429352265E-2</c:v>
                </c:pt>
                <c:pt idx="140">
                  <c:v>1.7128385690096695E-2</c:v>
                </c:pt>
                <c:pt idx="141">
                  <c:v>1.7312902759849841E-2</c:v>
                </c:pt>
                <c:pt idx="142">
                  <c:v>1.7497805904619745E-2</c:v>
                </c:pt>
                <c:pt idx="143">
                  <c:v>1.7683089474329474E-2</c:v>
                </c:pt>
                <c:pt idx="144">
                  <c:v>1.7868747901589058E-2</c:v>
                </c:pt>
                <c:pt idx="145">
                  <c:v>1.8054775700485387E-2</c:v>
                </c:pt>
                <c:pt idx="146">
                  <c:v>1.824116746538983E-2</c:v>
                </c:pt>
                <c:pt idx="147">
                  <c:v>1.8427917869783299E-2</c:v>
                </c:pt>
                <c:pt idx="148">
                  <c:v>1.8615021665098506E-2</c:v>
                </c:pt>
                <c:pt idx="149">
                  <c:v>1.8802473679579167E-2</c:v>
                </c:pt>
                <c:pt idx="150">
                  <c:v>1.8990268817155893E-2</c:v>
                </c:pt>
                <c:pt idx="151">
                  <c:v>1.9178402056338546E-2</c:v>
                </c:pt>
                <c:pt idx="152">
                  <c:v>1.9366868449124788E-2</c:v>
                </c:pt>
                <c:pt idx="153">
                  <c:v>1.9555663119924623E-2</c:v>
                </c:pt>
                <c:pt idx="154">
                  <c:v>1.974478126450066E-2</c:v>
                </c:pt>
                <c:pt idx="155">
                  <c:v>1.9934218148923891E-2</c:v>
                </c:pt>
                <c:pt idx="156">
                  <c:v>2.0123969108544752E-2</c:v>
                </c:pt>
                <c:pt idx="157">
                  <c:v>2.0314029546979244E-2</c:v>
                </c:pt>
                <c:pt idx="158">
                  <c:v>2.0504394935109891E-2</c:v>
                </c:pt>
                <c:pt idx="159">
                  <c:v>2.0695060810101317E-2</c:v>
                </c:pt>
                <c:pt idx="160">
                  <c:v>2.0886022774430222E-2</c:v>
                </c:pt>
                <c:pt idx="161">
                  <c:v>2.1077276494929575E-2</c:v>
                </c:pt>
                <c:pt idx="162">
                  <c:v>2.1268817701846771E-2</c:v>
                </c:pt>
                <c:pt idx="163">
                  <c:v>2.1460642187915584E-2</c:v>
                </c:pt>
                <c:pt idx="164">
                  <c:v>2.1652745807441708E-2</c:v>
                </c:pt>
                <c:pt idx="165">
                  <c:v>2.1845124475401663E-2</c:v>
                </c:pt>
                <c:pt idx="166">
                  <c:v>2.2037774166554901E-2</c:v>
                </c:pt>
                <c:pt idx="167">
                  <c:v>2.2230690914568911E-2</c:v>
                </c:pt>
                <c:pt idx="168">
                  <c:v>2.2423870811157105E-2</c:v>
                </c:pt>
                <c:pt idx="169">
                  <c:v>2.261731000522935E-2</c:v>
                </c:pt>
                <c:pt idx="170">
                  <c:v>2.2811004702054907E-2</c:v>
                </c:pt>
                <c:pt idx="171">
                  <c:v>2.3004951162437635E-2</c:v>
                </c:pt>
                <c:pt idx="172">
                  <c:v>2.3199145701903262E-2</c:v>
                </c:pt>
                <c:pt idx="173">
                  <c:v>2.3393584689898547E-2</c:v>
                </c:pt>
                <c:pt idx="174">
                  <c:v>2.3588264549002164E-2</c:v>
                </c:pt>
                <c:pt idx="175">
                  <c:v>2.3783181754147134E-2</c:v>
                </c:pt>
                <c:pt idx="176">
                  <c:v>2.3978332831854639E-2</c:v>
                </c:pt>
                <c:pt idx="177">
                  <c:v>2.4173714359479043E-2</c:v>
                </c:pt>
                <c:pt idx="178">
                  <c:v>2.4369322964463973E-2</c:v>
                </c:pt>
                <c:pt idx="179">
                  <c:v>2.456515532360927E-2</c:v>
                </c:pt>
                <c:pt idx="180">
                  <c:v>2.4761208162348683E-2</c:v>
                </c:pt>
                <c:pt idx="181">
                  <c:v>2.4957478254038132E-2</c:v>
                </c:pt>
                <c:pt idx="182">
                  <c:v>2.5153962419254373E-2</c:v>
                </c:pt>
                <c:pt idx="183">
                  <c:v>2.5350657525103945E-2</c:v>
                </c:pt>
                <c:pt idx="184">
                  <c:v>2.5547560484542219E-2</c:v>
                </c:pt>
                <c:pt idx="185">
                  <c:v>2.5744668255702419E-2</c:v>
                </c:pt>
                <c:pt idx="186">
                  <c:v>2.5941977841234459E-2</c:v>
                </c:pt>
                <c:pt idx="187">
                  <c:v>2.613948628765345E-2</c:v>
                </c:pt>
                <c:pt idx="188">
                  <c:v>2.633719068469776E-2</c:v>
                </c:pt>
                <c:pt idx="189">
                  <c:v>2.6535088164696442E-2</c:v>
                </c:pt>
                <c:pt idx="190">
                  <c:v>2.6733175901945943E-2</c:v>
                </c:pt>
                <c:pt idx="191">
                  <c:v>2.6931451112095925E-2</c:v>
                </c:pt>
                <c:pt idx="192">
                  <c:v>2.7129911051544071E-2</c:v>
                </c:pt>
                <c:pt idx="193">
                  <c:v>2.7328553016839754E-2</c:v>
                </c:pt>
                <c:pt idx="194">
                  <c:v>2.7527374344096429E-2</c:v>
                </c:pt>
                <c:pt idx="195">
                  <c:v>2.7726372408412626E-2</c:v>
                </c:pt>
                <c:pt idx="196">
                  <c:v>2.7925544623301424E-2</c:v>
                </c:pt>
                <c:pt idx="197">
                  <c:v>2.8124888440128254E-2</c:v>
                </c:pt>
                <c:pt idx="198">
                  <c:v>2.8324401347556954E-2</c:v>
                </c:pt>
                <c:pt idx="199">
                  <c:v>2.8524080871003912E-2</c:v>
                </c:pt>
                <c:pt idx="200">
                  <c:v>2.8723924572100209E-2</c:v>
                </c:pt>
                <c:pt idx="201">
                  <c:v>2.8923930048161628E-2</c:v>
                </c:pt>
                <c:pt idx="202">
                  <c:v>2.9124094931666424E-2</c:v>
                </c:pt>
                <c:pt idx="203">
                  <c:v>2.9324416889740725E-2</c:v>
                </c:pt>
                <c:pt idx="204">
                  <c:v>2.9524893623651478E-2</c:v>
                </c:pt>
                <c:pt idx="205">
                  <c:v>2.9725522868306806E-2</c:v>
                </c:pt>
                <c:pt idx="206">
                  <c:v>2.9926302391763689E-2</c:v>
                </c:pt>
                <c:pt idx="207">
                  <c:v>3.0127229994742839E-2</c:v>
                </c:pt>
                <c:pt idx="208">
                  <c:v>3.0328303510150662E-2</c:v>
                </c:pt>
                <c:pt idx="209">
                  <c:v>3.0529520802608255E-2</c:v>
                </c:pt>
                <c:pt idx="210">
                  <c:v>3.0730879767987256E-2</c:v>
                </c:pt>
                <c:pt idx="211">
                  <c:v>3.0932378332952509E-2</c:v>
                </c:pt>
                <c:pt idx="212">
                  <c:v>3.1134014454511413E-2</c:v>
                </c:pt>
                <c:pt idx="213">
                  <c:v>3.1335786119569872E-2</c:v>
                </c:pt>
                <c:pt idx="214">
                  <c:v>3.1537691344494745E-2</c:v>
                </c:pt>
                <c:pt idx="215">
                  <c:v>3.173972817468268E-2</c:v>
                </c:pt>
                <c:pt idx="216">
                  <c:v>3.1941894684135289E-2</c:v>
                </c:pt>
                <c:pt idx="217">
                  <c:v>3.2144188975040511E-2</c:v>
                </c:pt>
                <c:pt idx="218">
                  <c:v>3.2346609177360132E-2</c:v>
                </c:pt>
                <c:pt idx="219">
                  <c:v>3.2549153448423296E-2</c:v>
                </c:pt>
                <c:pt idx="220">
                  <c:v>3.2751819972526026E-2</c:v>
                </c:pt>
                <c:pt idx="221">
                  <c:v>3.295460696053655E-2</c:v>
                </c:pt>
                <c:pt idx="222">
                  <c:v>3.3157512649506428E-2</c:v>
                </c:pt>
                <c:pt idx="223">
                  <c:v>3.3360535302287379E-2</c:v>
                </c:pt>
                <c:pt idx="224">
                  <c:v>3.3563673207153699E-2</c:v>
                </c:pt>
                <c:pt idx="225">
                  <c:v>3.3766924677430213E-2</c:v>
                </c:pt>
                <c:pt idx="226">
                  <c:v>3.3970288051125647E-2</c:v>
                </c:pt>
                <c:pt idx="227">
                  <c:v>3.4173761690571423E-2</c:v>
                </c:pt>
                <c:pt idx="228">
                  <c:v>3.4377343982065683E-2</c:v>
                </c:pt>
                <c:pt idx="229">
                  <c:v>3.4581033335522544E-2</c:v>
                </c:pt>
                <c:pt idx="230">
                  <c:v>3.4784828184126496E-2</c:v>
                </c:pt>
                <c:pt idx="231">
                  <c:v>3.4988726983991837E-2</c:v>
                </c:pt>
                <c:pt idx="232">
                  <c:v>3.5192728213827115E-2</c:v>
                </c:pt>
                <c:pt idx="233">
                  <c:v>3.5396830374604463E-2</c:v>
                </c:pt>
                <c:pt idx="234">
                  <c:v>3.560103198923377E-2</c:v>
                </c:pt>
                <c:pt idx="235">
                  <c:v>3.5805331602241641E-2</c:v>
                </c:pt>
                <c:pt idx="236">
                  <c:v>3.6009727779455047E-2</c:v>
                </c:pt>
                <c:pt idx="237">
                  <c:v>3.6214219107689585E-2</c:v>
                </c:pt>
                <c:pt idx="238">
                  <c:v>3.6418804194442336E-2</c:v>
                </c:pt>
                <c:pt idx="239">
                  <c:v>3.6623481667589185E-2</c:v>
                </c:pt>
                <c:pt idx="240">
                  <c:v>3.6828250175086584E-2</c:v>
                </c:pt>
                <c:pt idx="241">
                  <c:v>3.7033108384677688E-2</c:v>
                </c:pt>
                <c:pt idx="242">
                  <c:v>3.7238054983602775E-2</c:v>
                </c:pt>
                <c:pt idx="243">
                  <c:v>3.7443088678313925E-2</c:v>
                </c:pt>
                <c:pt idx="244">
                  <c:v>3.7648208194193844E-2</c:v>
                </c:pt>
                <c:pt idx="245">
                  <c:v>3.7853412275278837E-2</c:v>
                </c:pt>
                <c:pt idx="246">
                  <c:v>3.8058699683985807E-2</c:v>
                </c:pt>
                <c:pt idx="247">
                  <c:v>3.826406920084327E-2</c:v>
                </c:pt>
                <c:pt idx="248">
                  <c:v>3.8469519624226282E-2</c:v>
                </c:pt>
                <c:pt idx="249">
                  <c:v>3.8675049770095289E-2</c:v>
                </c:pt>
                <c:pt idx="250">
                  <c:v>3.8880658471738744E-2</c:v>
                </c:pt>
                <c:pt idx="251">
                  <c:v>3.9086344579519532E-2</c:v>
                </c:pt>
                <c:pt idx="252">
                  <c:v>3.9292106960625087E-2</c:v>
                </c:pt>
                <c:pt idx="253">
                  <c:v>3.9497944498821165E-2</c:v>
                </c:pt>
                <c:pt idx="254">
                  <c:v>3.970385609420924E-2</c:v>
                </c:pt>
                <c:pt idx="255">
                  <c:v>3.9909840662987424E-2</c:v>
                </c:pt>
                <c:pt idx="256">
                  <c:v>4.0115897137214897E-2</c:v>
                </c:pt>
                <c:pt idx="257">
                  <c:v>4.0322024464579796E-2</c:v>
                </c:pt>
                <c:pt idx="258">
                  <c:v>4.0528221608170489E-2</c:v>
                </c:pt>
                <c:pt idx="259">
                  <c:v>4.0734487546250191E-2</c:v>
                </c:pt>
                <c:pt idx="260">
                  <c:v>4.0940821272034883E-2</c:v>
                </c:pt>
                <c:pt idx="261">
                  <c:v>4.1147221793474492E-2</c:v>
                </c:pt>
                <c:pt idx="262">
                  <c:v>4.1353688133037261E-2</c:v>
                </c:pt>
                <c:pt idx="263">
                  <c:v>4.1560219327497289E-2</c:v>
                </c:pt>
                <c:pt idx="264">
                  <c:v>4.1766814427725139E-2</c:v>
                </c:pt>
                <c:pt idx="265">
                  <c:v>4.197347249848158E-2</c:v>
                </c:pt>
                <c:pt idx="266">
                  <c:v>4.2180192618214284E-2</c:v>
                </c:pt>
                <c:pt idx="267">
                  <c:v>4.2386973878857523E-2</c:v>
                </c:pt>
                <c:pt idx="268">
                  <c:v>4.2593815385634809E-2</c:v>
                </c:pt>
                <c:pt idx="269">
                  <c:v>4.28007162568644E-2</c:v>
                </c:pt>
                <c:pt idx="270">
                  <c:v>4.3007675623767679E-2</c:v>
                </c:pt>
                <c:pt idx="271">
                  <c:v>4.3214692630280292E-2</c:v>
                </c:pt>
                <c:pt idx="272">
                  <c:v>4.3421766432866105E-2</c:v>
                </c:pt>
                <c:pt idx="273">
                  <c:v>4.3628896200333854E-2</c:v>
                </c:pt>
                <c:pt idx="274">
                  <c:v>4.3836081113656472E-2</c:v>
                </c:pt>
                <c:pt idx="275">
                  <c:v>4.4043320365793073E-2</c:v>
                </c:pt>
                <c:pt idx="276">
                  <c:v>4.4250613161513547E-2</c:v>
                </c:pt>
                <c:pt idx="277">
                  <c:v>4.4457958717225701E-2</c:v>
                </c:pt>
                <c:pt idx="278">
                  <c:v>4.466535626080495E-2</c:v>
                </c:pt>
                <c:pt idx="279">
                  <c:v>4.4872805031426488E-2</c:v>
                </c:pt>
                <c:pt idx="280">
                  <c:v>4.5080304279399935E-2</c:v>
                </c:pt>
                <c:pt idx="281">
                  <c:v>4.5287853266006359E-2</c:v>
                </c:pt>
                <c:pt idx="282">
                  <c:v>4.5495451263337733E-2</c:v>
                </c:pt>
                <c:pt idx="283">
                  <c:v>4.5703097554138719E-2</c:v>
                </c:pt>
                <c:pt idx="284">
                  <c:v>4.591079143165077E-2</c:v>
                </c:pt>
                <c:pt idx="285">
                  <c:v>4.6118532199458516E-2</c:v>
                </c:pt>
                <c:pt idx="286">
                  <c:v>4.6326319171338372E-2</c:v>
                </c:pt>
                <c:pt idx="287">
                  <c:v>4.6534151671109421E-2</c:v>
                </c:pt>
                <c:pt idx="288">
                  <c:v>4.6742029032486407E-2</c:v>
                </c:pt>
                <c:pt idx="289">
                  <c:v>4.6949950598934947E-2</c:v>
                </c:pt>
                <c:pt idx="290">
                  <c:v>4.7157915723528815E-2</c:v>
                </c:pt>
                <c:pt idx="291">
                  <c:v>4.7365923768809326E-2</c:v>
                </c:pt>
                <c:pt idx="292">
                  <c:v>4.757397410664678E-2</c:v>
                </c:pt>
                <c:pt idx="293">
                  <c:v>4.7782066118103955E-2</c:v>
                </c:pt>
                <c:pt idx="294">
                  <c:v>4.799019919330156E-2</c:v>
                </c:pt>
                <c:pt idx="295">
                  <c:v>4.8198372731285681E-2</c:v>
                </c:pt>
                <c:pt idx="296">
                  <c:v>4.8406586139897165E-2</c:v>
                </c:pt>
                <c:pt idx="297">
                  <c:v>4.8614838835642896E-2</c:v>
                </c:pt>
                <c:pt idx="298">
                  <c:v>4.8823130243568991E-2</c:v>
                </c:pt>
                <c:pt idx="299">
                  <c:v>4.9031459797135815E-2</c:v>
                </c:pt>
                <c:pt idx="300">
                  <c:v>4.9239826938094859E-2</c:v>
                </c:pt>
                <c:pt idx="301">
                  <c:v>4.9448231116367383E-2</c:v>
                </c:pt>
                <c:pt idx="302">
                  <c:v>4.9656671789924868E-2</c:v>
                </c:pt>
                <c:pt idx="303">
                  <c:v>4.9865148424671199E-2</c:v>
                </c:pt>
                <c:pt idx="304">
                  <c:v>5.0073660494326565E-2</c:v>
                </c:pt>
                <c:pt idx="305">
                  <c:v>5.0282207480313097E-2</c:v>
                </c:pt>
                <c:pt idx="306">
                  <c:v>5.0490788871642128E-2</c:v>
                </c:pt>
                <c:pt idx="307">
                  <c:v>5.069940416480314E-2</c:v>
                </c:pt>
                <c:pt idx="308">
                  <c:v>5.0908052863654317E-2</c:v>
                </c:pt>
                <c:pt idx="309">
                  <c:v>5.1116734479314717E-2</c:v>
                </c:pt>
                <c:pt idx="310">
                  <c:v>5.1325448530058E-2</c:v>
                </c:pt>
                <c:pt idx="311">
                  <c:v>5.1534194541207723E-2</c:v>
                </c:pt>
                <c:pt idx="312">
                  <c:v>5.1742972045034183E-2</c:v>
                </c:pt>
                <c:pt idx="313">
                  <c:v>5.1951780580652737E-2</c:v>
                </c:pt>
                <c:pt idx="314">
                  <c:v>5.2160619693923632E-2</c:v>
                </c:pt>
                <c:pt idx="315">
                  <c:v>5.2369488937353291E-2</c:v>
                </c:pt>
                <c:pt idx="316">
                  <c:v>5.2578387869997065E-2</c:v>
                </c:pt>
                <c:pt idx="317">
                  <c:v>5.2787316057363372E-2</c:v>
                </c:pt>
                <c:pt idx="318">
                  <c:v>5.2996273071319273E-2</c:v>
                </c:pt>
                <c:pt idx="319">
                  <c:v>5.3205258489997402E-2</c:v>
                </c:pt>
                <c:pt idx="320">
                  <c:v>5.3414271897704285E-2</c:v>
                </c:pt>
                <c:pt idx="321">
                  <c:v>5.3623312884829979E-2</c:v>
                </c:pt>
                <c:pt idx="322">
                  <c:v>5.3832381047759038E-2</c:v>
                </c:pt>
                <c:pt idx="323">
                  <c:v>5.4041475988782804E-2</c:v>
                </c:pt>
                <c:pt idx="324">
                  <c:v>5.4250597316012936E-2</c:v>
                </c:pt>
                <c:pt idx="325">
                  <c:v>5.4459744643296261E-2</c:v>
                </c:pt>
                <c:pt idx="326">
                  <c:v>5.466891759013081E-2</c:v>
                </c:pt>
                <c:pt idx="327">
                  <c:v>5.4878115781583144E-2</c:v>
                </c:pt>
                <c:pt idx="328">
                  <c:v>5.5087338848206845E-2</c:v>
                </c:pt>
                <c:pt idx="329">
                  <c:v>5.5296586425962212E-2</c:v>
                </c:pt>
                <c:pt idx="330">
                  <c:v>5.550585815613715E-2</c:v>
                </c:pt>
                <c:pt idx="331">
                  <c:v>5.5715153685269192E-2</c:v>
                </c:pt>
                <c:pt idx="332">
                  <c:v>5.5924472665068663E-2</c:v>
                </c:pt>
                <c:pt idx="333">
                  <c:v>5.6133814752343004E-2</c:v>
                </c:pt>
                <c:pt idx="334">
                  <c:v>5.6343179608922163E-2</c:v>
                </c:pt>
                <c:pt idx="335">
                  <c:v>5.6552566901585076E-2</c:v>
                </c:pt>
                <c:pt idx="336">
                  <c:v>5.6761976301987274E-2</c:v>
                </c:pt>
                <c:pt idx="337">
                  <c:v>5.6971407486589486E-2</c:v>
                </c:pt>
                <c:pt idx="338">
                  <c:v>5.7180860136587339E-2</c:v>
                </c:pt>
                <c:pt idx="339">
                  <c:v>5.7390333937842042E-2</c:v>
                </c:pt>
                <c:pt idx="340">
                  <c:v>5.7599828580812126E-2</c:v>
                </c:pt>
                <c:pt idx="341">
                  <c:v>5.7809343760486159E-2</c:v>
                </c:pt>
                <c:pt idx="342">
                  <c:v>5.8018879176316436E-2</c:v>
                </c:pt>
                <c:pt idx="343">
                  <c:v>5.8228434532153678E-2</c:v>
                </c:pt>
                <c:pt idx="344">
                  <c:v>5.8438009536182646E-2</c:v>
                </c:pt>
                <c:pt idx="345">
                  <c:v>5.864760390085872E-2</c:v>
                </c:pt>
                <c:pt idx="346">
                  <c:v>5.8857217342845387E-2</c:v>
                </c:pt>
                <c:pt idx="347">
                  <c:v>5.9066849582952684E-2</c:v>
                </c:pt>
                <c:pt idx="348">
                  <c:v>5.927650034607649E-2</c:v>
                </c:pt>
                <c:pt idx="349">
                  <c:v>5.9486169361138742E-2</c:v>
                </c:pt>
                <c:pt idx="350">
                  <c:v>5.9695856361028511E-2</c:v>
                </c:pt>
                <c:pt idx="351">
                  <c:v>5.990556108254394E-2</c:v>
                </c:pt>
                <c:pt idx="352">
                  <c:v>6.0115283266335057E-2</c:v>
                </c:pt>
                <c:pt idx="353">
                  <c:v>6.0325022656847374E-2</c:v>
                </c:pt>
                <c:pt idx="354">
                  <c:v>6.0534779002266358E-2</c:v>
                </c:pt>
                <c:pt idx="355">
                  <c:v>6.0744552054462705E-2</c:v>
                </c:pt>
                <c:pt idx="356">
                  <c:v>6.0954341568938399E-2</c:v>
                </c:pt>
                <c:pt idx="357">
                  <c:v>6.1164147304773556E-2</c:v>
                </c:pt>
                <c:pt idx="358">
                  <c:v>6.1373969024574086E-2</c:v>
                </c:pt>
                <c:pt idx="359">
                  <c:v>6.1583806494420079E-2</c:v>
                </c:pt>
                <c:pt idx="360">
                  <c:v>6.1793659483814961E-2</c:v>
                </c:pt>
                <c:pt idx="361">
                  <c:v>6.2003527765635391E-2</c:v>
                </c:pt>
                <c:pt idx="362">
                  <c:v>6.2213411116081911E-2</c:v>
                </c:pt>
                <c:pt idx="363">
                  <c:v>6.242330931463029E-2</c:v>
                </c:pt>
                <c:pt idx="364">
                  <c:v>6.2633222143983591E-2</c:v>
                </c:pt>
                <c:pt idx="365">
                  <c:v>6.2843149390024958E-2</c:v>
                </c:pt>
                <c:pt idx="366">
                  <c:v>6.3053090841771034E-2</c:v>
                </c:pt>
                <c:pt idx="367">
                  <c:v>6.3263046291326161E-2</c:v>
                </c:pt>
                <c:pt idx="368">
                  <c:v>6.3473015533837135E-2</c:v>
                </c:pt>
                <c:pt idx="369">
                  <c:v>6.3682998367448743E-2</c:v>
                </c:pt>
                <c:pt idx="370">
                  <c:v>6.3892994593259825E-2</c:v>
                </c:pt>
                <c:pt idx="371">
                  <c:v>6.4103004015280088E-2</c:v>
                </c:pt>
                <c:pt idx="372">
                  <c:v>6.4313026440387486E-2</c:v>
                </c:pt>
                <c:pt idx="373">
                  <c:v>6.4523061678286253E-2</c:v>
                </c:pt>
                <c:pt idx="374">
                  <c:v>6.4733109541465522E-2</c:v>
                </c:pt>
                <c:pt idx="375">
                  <c:v>6.4943169845158605E-2</c:v>
                </c:pt>
                <c:pt idx="376">
                  <c:v>6.5153242407302803E-2</c:v>
                </c:pt>
                <c:pt idx="377">
                  <c:v>6.5363327048499828E-2</c:v>
                </c:pt>
                <c:pt idx="378">
                  <c:v>6.5573423591976848E-2</c:v>
                </c:pt>
                <c:pt idx="379">
                  <c:v>6.5783531863548031E-2</c:v>
                </c:pt>
                <c:pt idx="380">
                  <c:v>6.5993651691576699E-2</c:v>
                </c:pt>
                <c:pt idx="381">
                  <c:v>6.6203782906938013E-2</c:v>
                </c:pt>
                <c:pt idx="382">
                  <c:v>6.6413925342982225E-2</c:v>
                </c:pt>
                <c:pt idx="383">
                  <c:v>6.6624078835498438E-2</c:v>
                </c:pt>
                <c:pt idx="384">
                  <c:v>6.6834243222678932E-2</c:v>
                </c:pt>
                <c:pt idx="385">
                  <c:v>6.7044418345084011E-2</c:v>
                </c:pt>
                <c:pt idx="386">
                  <c:v>6.7254604045607291E-2</c:v>
                </c:pt>
                <c:pt idx="387">
                  <c:v>6.7464800169441591E-2</c:v>
                </c:pt>
                <c:pt idx="388">
                  <c:v>6.7675006564045306E-2</c:v>
                </c:pt>
                <c:pt idx="389">
                  <c:v>6.78852230791092E-2</c:v>
                </c:pt>
                <c:pt idx="390">
                  <c:v>6.8095449566523761E-2</c:v>
                </c:pt>
                <c:pt idx="391">
                  <c:v>6.8305685880347036E-2</c:v>
                </c:pt>
                <c:pt idx="392">
                  <c:v>6.8515931876772865E-2</c:v>
                </c:pt>
                <c:pt idx="393">
                  <c:v>6.8726187414099638E-2</c:v>
                </c:pt>
                <c:pt idx="394">
                  <c:v>6.8936452352699504E-2</c:v>
                </c:pt>
                <c:pt idx="395">
                  <c:v>6.9146726554988019E-2</c:v>
                </c:pt>
                <c:pt idx="396">
                  <c:v>6.9357009885394241E-2</c:v>
                </c:pt>
                <c:pt idx="397">
                  <c:v>6.9567302210331264E-2</c:v>
                </c:pt>
                <c:pt idx="398">
                  <c:v>6.9777603398167187E-2</c:v>
                </c:pt>
                <c:pt idx="399">
                  <c:v>6.9987913319196488E-2</c:v>
                </c:pt>
                <c:pt idx="400">
                  <c:v>7.0198231845611844E-2</c:v>
                </c:pt>
                <c:pt idx="401">
                  <c:v>7.0408558851476344E-2</c:v>
                </c:pt>
                <c:pt idx="402">
                  <c:v>7.0618894212696126E-2</c:v>
                </c:pt>
                <c:pt idx="403">
                  <c:v>7.0829237806993406E-2</c:v>
                </c:pt>
                <c:pt idx="404">
                  <c:v>7.1039589513879869E-2</c:v>
                </c:pt>
                <c:pt idx="405">
                  <c:v>7.1249949214630542E-2</c:v>
                </c:pt>
                <c:pt idx="406">
                  <c:v>7.1460316792257936E-2</c:v>
                </c:pt>
                <c:pt idx="407">
                  <c:v>7.1670692131486621E-2</c:v>
                </c:pt>
                <c:pt idx="408">
                  <c:v>7.1881075118728197E-2</c:v>
                </c:pt>
                <c:pt idx="409">
                  <c:v>7.2091465642056582E-2</c:v>
                </c:pt>
                <c:pt idx="410">
                  <c:v>7.2301863591183707E-2</c:v>
                </c:pt>
                <c:pt idx="411">
                  <c:v>7.251226885743553E-2</c:v>
                </c:pt>
                <c:pt idx="412">
                  <c:v>7.2722681333728417E-2</c:v>
                </c:pt>
                <c:pt idx="413">
                  <c:v>7.2933100914545856E-2</c:v>
                </c:pt>
                <c:pt idx="414">
                  <c:v>7.3143527495915545E-2</c:v>
                </c:pt>
                <c:pt idx="415">
                  <c:v>7.3353960975386767E-2</c:v>
                </c:pt>
                <c:pt idx="416">
                  <c:v>7.3564401252008152E-2</c:v>
                </c:pt>
                <c:pt idx="417">
                  <c:v>7.37748482263057E-2</c:v>
                </c:pt>
                <c:pt idx="418">
                  <c:v>7.3985301800261208E-2</c:v>
                </c:pt>
                <c:pt idx="419">
                  <c:v>7.4195761877290906E-2</c:v>
                </c:pt>
                <c:pt idx="420">
                  <c:v>7.4406228362224519E-2</c:v>
                </c:pt>
                <c:pt idx="421">
                  <c:v>7.4616701161284549E-2</c:v>
                </c:pt>
                <c:pt idx="422">
                  <c:v>7.4827180182065883E-2</c:v>
                </c:pt>
                <c:pt idx="423">
                  <c:v>7.503766533351576E-2</c:v>
                </c:pt>
                <c:pt idx="424">
                  <c:v>7.5248156525913906E-2</c:v>
                </c:pt>
                <c:pt idx="425">
                  <c:v>7.545865367085311E-2</c:v>
                </c:pt>
                <c:pt idx="426">
                  <c:v>7.5669156681219943E-2</c:v>
                </c:pt>
                <c:pt idx="427">
                  <c:v>7.5879665471175861E-2</c:v>
                </c:pt>
                <c:pt idx="428">
                  <c:v>7.6090179956138537E-2</c:v>
                </c:pt>
                <c:pt idx="429">
                  <c:v>7.6300700052763473E-2</c:v>
                </c:pt>
                <c:pt idx="430">
                  <c:v>7.6511225678925904E-2</c:v>
                </c:pt>
                <c:pt idx="431">
                  <c:v>7.6721756753702922E-2</c:v>
                </c:pt>
                <c:pt idx="432">
                  <c:v>7.6932293197355894E-2</c:v>
                </c:pt>
                <c:pt idx="433">
                  <c:v>7.7142834931313145E-2</c:v>
                </c:pt>
                <c:pt idx="434">
                  <c:v>7.7353381878152869E-2</c:v>
                </c:pt>
                <c:pt idx="435">
                  <c:v>7.7563933961586298E-2</c:v>
                </c:pt>
                <c:pt idx="436">
                  <c:v>7.7774491106441135E-2</c:v>
                </c:pt>
                <c:pt idx="437">
                  <c:v>7.7985053238645186E-2</c:v>
                </c:pt>
                <c:pt idx="438">
                  <c:v>7.8195620285210279E-2</c:v>
                </c:pt>
                <c:pt idx="439">
                  <c:v>7.8406192174216419E-2</c:v>
                </c:pt>
                <c:pt idx="440">
                  <c:v>7.8616768834796111E-2</c:v>
                </c:pt>
                <c:pt idx="441">
                  <c:v>7.8827350197119006E-2</c:v>
                </c:pt>
                <c:pt idx="442">
                  <c:v>7.9037936192376673E-2</c:v>
                </c:pt>
                <c:pt idx="443">
                  <c:v>7.9248526752767695E-2</c:v>
                </c:pt>
                <c:pt idx="444">
                  <c:v>7.9459121811482888E-2</c:v>
                </c:pt>
                <c:pt idx="445">
                  <c:v>7.9669721302690816E-2</c:v>
                </c:pt>
                <c:pt idx="446">
                  <c:v>7.9880325161523436E-2</c:v>
                </c:pt>
                <c:pt idx="447">
                  <c:v>8.0090933324062044E-2</c:v>
                </c:pt>
                <c:pt idx="448">
                  <c:v>8.030154572732337E-2</c:v>
                </c:pt>
                <c:pt idx="449">
                  <c:v>8.0512162309245863E-2</c:v>
                </c:pt>
                <c:pt idx="450">
                  <c:v>8.0722783008676247E-2</c:v>
                </c:pt>
                <c:pt idx="451">
                  <c:v>8.093340776535618E-2</c:v>
                </c:pt>
                <c:pt idx="452">
                  <c:v>8.1144036519909202E-2</c:v>
                </c:pt>
                <c:pt idx="453">
                  <c:v>8.1354669213827793E-2</c:v>
                </c:pt>
                <c:pt idx="454">
                  <c:v>8.1565305789460668E-2</c:v>
                </c:pt>
                <c:pt idx="455">
                  <c:v>8.1775946190000254E-2</c:v>
                </c:pt>
                <c:pt idx="456">
                  <c:v>8.198659035947034E-2</c:v>
                </c:pt>
                <c:pt idx="457">
                  <c:v>8.219723824271391E-2</c:v>
                </c:pt>
                <c:pt idx="458">
                  <c:v>8.2407889785381147E-2</c:v>
                </c:pt>
                <c:pt idx="459">
                  <c:v>8.261854493391764E-2</c:v>
                </c:pt>
                <c:pt idx="460">
                  <c:v>8.2829203635552698E-2</c:v>
                </c:pt>
                <c:pt idx="461">
                  <c:v>8.303986583828793E-2</c:v>
                </c:pt>
                <c:pt idx="462">
                  <c:v>8.3250531490885932E-2</c:v>
                </c:pt>
                <c:pt idx="463">
                  <c:v>8.3461200542859118E-2</c:v>
                </c:pt>
                <c:pt idx="464">
                  <c:v>8.3671872944458797E-2</c:v>
                </c:pt>
                <c:pt idx="465">
                  <c:v>8.3882548646664321E-2</c:v>
                </c:pt>
                <c:pt idx="466">
                  <c:v>8.4093227601172438E-2</c:v>
                </c:pt>
                <c:pt idx="467">
                  <c:v>8.4303909760386805E-2</c:v>
                </c:pt>
                <c:pt idx="468">
                  <c:v>8.4514595077407634E-2</c:v>
                </c:pt>
                <c:pt idx="469">
                  <c:v>8.4725283506021487E-2</c:v>
                </c:pt>
                <c:pt idx="470">
                  <c:v>8.4935975000691263E-2</c:v>
                </c:pt>
                <c:pt idx="471">
                  <c:v>8.5146669516546286E-2</c:v>
                </c:pt>
                <c:pt idx="472">
                  <c:v>8.535736700937252E-2</c:v>
                </c:pt>
                <c:pt idx="473">
                  <c:v>8.5568067435602996E-2</c:v>
                </c:pt>
                <c:pt idx="474">
                  <c:v>8.5778770752308359E-2</c:v>
                </c:pt>
                <c:pt idx="475">
                  <c:v>8.5989476917187474E-2</c:v>
                </c:pt>
                <c:pt idx="476">
                  <c:v>8.6200185888558281E-2</c:v>
                </c:pt>
                <c:pt idx="477">
                  <c:v>8.6410897625348732E-2</c:v>
                </c:pt>
                <c:pt idx="478">
                  <c:v>8.6621612087087851E-2</c:v>
                </c:pt>
                <c:pt idx="479">
                  <c:v>8.6832329233896929E-2</c:v>
                </c:pt>
                <c:pt idx="480">
                  <c:v>8.7043049026480884E-2</c:v>
                </c:pt>
                <c:pt idx="481">
                  <c:v>8.7253771426119703E-2</c:v>
                </c:pt>
                <c:pt idx="482">
                  <c:v>8.7464496394660016E-2</c:v>
                </c:pt>
                <c:pt idx="483">
                  <c:v>8.7675223894506826E-2</c:v>
                </c:pt>
                <c:pt idx="484">
                  <c:v>8.7885953888615323E-2</c:v>
                </c:pt>
                <c:pt idx="485">
                  <c:v>8.8096686340482816E-2</c:v>
                </c:pt>
                <c:pt idx="486">
                  <c:v>8.8307421214140855E-2</c:v>
                </c:pt>
                <c:pt idx="487">
                  <c:v>8.8518158474147346E-2</c:v>
                </c:pt>
                <c:pt idx="488">
                  <c:v>8.8728898085578892E-2</c:v>
                </c:pt>
                <c:pt idx="489">
                  <c:v>8.8939640014023186E-2</c:v>
                </c:pt>
                <c:pt idx="490">
                  <c:v>8.9150384225571533E-2</c:v>
                </c:pt>
                <c:pt idx="491">
                  <c:v>8.936113068681148E-2</c:v>
                </c:pt>
                <c:pt idx="492">
                  <c:v>8.9571879364819543E-2</c:v>
                </c:pt>
                <c:pt idx="493">
                  <c:v>8.9782630227154075E-2</c:v>
                </c:pt>
                <c:pt idx="494">
                  <c:v>8.9993383241848204E-2</c:v>
                </c:pt>
                <c:pt idx="495">
                  <c:v>9.020413837740289E-2</c:v>
                </c:pt>
                <c:pt idx="496">
                  <c:v>9.0414895602780043E-2</c:v>
                </c:pt>
                <c:pt idx="497">
                  <c:v>9.0625654887395823E-2</c:v>
                </c:pt>
                <c:pt idx="498">
                  <c:v>9.0836416201113962E-2</c:v>
                </c:pt>
                <c:pt idx="499">
                  <c:v>9.1047179514239254E-2</c:v>
                </c:pt>
                <c:pt idx="500">
                  <c:v>9.1257944797511037E-2</c:v>
                </c:pt>
                <c:pt idx="501">
                  <c:v>9.1468712022096887E-2</c:v>
                </c:pt>
                <c:pt idx="502">
                  <c:v>9.1679481159586337E-2</c:v>
                </c:pt>
                <c:pt idx="503">
                  <c:v>9.1890252181984697E-2</c:v>
                </c:pt>
                <c:pt idx="504">
                  <c:v>9.2101025061706948E-2</c:v>
                </c:pt>
                <c:pt idx="505">
                  <c:v>9.2311799771571793E-2</c:v>
                </c:pt>
                <c:pt idx="506">
                  <c:v>9.2522576284795724E-2</c:v>
                </c:pt>
                <c:pt idx="507">
                  <c:v>9.2733354574987187E-2</c:v>
                </c:pt>
                <c:pt idx="508">
                  <c:v>9.2944134616140858E-2</c:v>
                </c:pt>
                <c:pt idx="509">
                  <c:v>9.3154916382632E-2</c:v>
                </c:pt>
                <c:pt idx="510">
                  <c:v>9.3365699849210892E-2</c:v>
                </c:pt>
                <c:pt idx="511">
                  <c:v>9.3576484990997327E-2</c:v>
                </c:pt>
                <c:pt idx="512">
                  <c:v>9.3787271783475207E-2</c:v>
                </c:pt>
                <c:pt idx="513">
                  <c:v>9.3998060202487216E-2</c:v>
                </c:pt>
                <c:pt idx="514">
                  <c:v>9.420885022422959E-2</c:v>
                </c:pt>
                <c:pt idx="515">
                  <c:v>9.4419641825246911E-2</c:v>
                </c:pt>
                <c:pt idx="516">
                  <c:v>9.4630434982427014E-2</c:v>
                </c:pt>
                <c:pt idx="517">
                  <c:v>9.4841229672996005E-2</c:v>
                </c:pt>
                <c:pt idx="518">
                  <c:v>9.5052025874513238E-2</c:v>
                </c:pt>
                <c:pt idx="519">
                  <c:v>9.5262823564866511E-2</c:v>
                </c:pt>
                <c:pt idx="520">
                  <c:v>9.5473622722267212E-2</c:v>
                </c:pt>
                <c:pt idx="521">
                  <c:v>9.5684423325245585E-2</c:v>
                </c:pt>
                <c:pt idx="522">
                  <c:v>9.5895225352646107E-2</c:v>
                </c:pt>
                <c:pt idx="523">
                  <c:v>9.6106028783622843E-2</c:v>
                </c:pt>
                <c:pt idx="524">
                  <c:v>9.6316833597634918E-2</c:v>
                </c:pt>
                <c:pt idx="525">
                  <c:v>9.6527639774442092E-2</c:v>
                </c:pt>
                <c:pt idx="526">
                  <c:v>9.6738447294100319E-2</c:v>
                </c:pt>
                <c:pt idx="527">
                  <c:v>9.6949256136957415E-2</c:v>
                </c:pt>
                <c:pt idx="528">
                  <c:v>9.716006628364883E-2</c:v>
                </c:pt>
                <c:pt idx="529">
                  <c:v>9.7370877715093382E-2</c:v>
                </c:pt>
                <c:pt idx="530">
                  <c:v>9.7581690412489153E-2</c:v>
                </c:pt>
                <c:pt idx="531">
                  <c:v>9.7792504357309365E-2</c:v>
                </c:pt>
                <c:pt idx="532">
                  <c:v>9.80033195312984E-2</c:v>
                </c:pt>
                <c:pt idx="533">
                  <c:v>9.8214135916467771E-2</c:v>
                </c:pt>
                <c:pt idx="534">
                  <c:v>9.8424953495092282E-2</c:v>
                </c:pt>
                <c:pt idx="535">
                  <c:v>9.8635772249706113E-2</c:v>
                </c:pt>
                <c:pt idx="536">
                  <c:v>9.8846592163099059E-2</c:v>
                </c:pt>
                <c:pt idx="537">
                  <c:v>9.9057413218312781E-2</c:v>
                </c:pt>
                <c:pt idx="538">
                  <c:v>9.926823539863712E-2</c:v>
                </c:pt>
                <c:pt idx="539">
                  <c:v>9.9479058687606467E-2</c:v>
                </c:pt>
                <c:pt idx="540">
                  <c:v>9.9689883068996163E-2</c:v>
                </c:pt>
                <c:pt idx="541">
                  <c:v>9.9900708526819024E-2</c:v>
                </c:pt>
                <c:pt idx="542">
                  <c:v>0.1001115350453218</c:v>
                </c:pt>
                <c:pt idx="543">
                  <c:v>0.10032236260898182</c:v>
                </c:pt>
                <c:pt idx="544">
                  <c:v>0.10053319120250355</c:v>
                </c:pt>
                <c:pt idx="545">
                  <c:v>0.10074402081081532</c:v>
                </c:pt>
                <c:pt idx="546">
                  <c:v>0.10095485141906602</c:v>
                </c:pt>
                <c:pt idx="547">
                  <c:v>0.10116568301262187</c:v>
                </c:pt>
                <c:pt idx="548">
                  <c:v>0.10137651557706327</c:v>
                </c:pt>
                <c:pt idx="549">
                  <c:v>0.10158734909818165</c:v>
                </c:pt>
                <c:pt idx="550">
                  <c:v>0.10179818356197635</c:v>
                </c:pt>
                <c:pt idx="551">
                  <c:v>0.10200901895465164</c:v>
                </c:pt>
                <c:pt idx="552">
                  <c:v>0.10221985526261367</c:v>
                </c:pt>
                <c:pt idx="553">
                  <c:v>0.1024306924724675</c:v>
                </c:pt>
                <c:pt idx="554">
                  <c:v>0.10264153057101427</c:v>
                </c:pt>
                <c:pt idx="555">
                  <c:v>0.10285236954524826</c:v>
                </c:pt>
                <c:pt idx="556">
                  <c:v>0.10306320938235408</c:v>
                </c:pt>
                <c:pt idx="557">
                  <c:v>0.1032740500697039</c:v>
                </c:pt>
                <c:pt idx="558">
                  <c:v>0.10348489159485469</c:v>
                </c:pt>
                <c:pt idx="559">
                  <c:v>0.1036957339455455</c:v>
                </c:pt>
                <c:pt idx="560">
                  <c:v>0.10390657710969484</c:v>
                </c:pt>
                <c:pt idx="561">
                  <c:v>0.10411742107539802</c:v>
                </c:pt>
                <c:pt idx="562">
                  <c:v>0.10432826583092458</c:v>
                </c:pt>
                <c:pt idx="563">
                  <c:v>0.10453911136471572</c:v>
                </c:pt>
                <c:pt idx="564">
                  <c:v>0.1047499576653818</c:v>
                </c:pt>
                <c:pt idx="565">
                  <c:v>0.10496080472169984</c:v>
                </c:pt>
                <c:pt idx="566">
                  <c:v>0.10517165252261117</c:v>
                </c:pt>
                <c:pt idx="567">
                  <c:v>0.1053825010572189</c:v>
                </c:pt>
                <c:pt idx="568">
                  <c:v>0.10559335031478563</c:v>
                </c:pt>
                <c:pt idx="569">
                  <c:v>0.10580420028473111</c:v>
                </c:pt>
                <c:pt idx="570">
                  <c:v>0.10601505095662991</c:v>
                </c:pt>
                <c:pt idx="571">
                  <c:v>0.10622590232020919</c:v>
                </c:pt>
                <c:pt idx="572">
                  <c:v>0.10643675436534643</c:v>
                </c:pt>
                <c:pt idx="573">
                  <c:v>0.10664760708206726</c:v>
                </c:pt>
                <c:pt idx="574">
                  <c:v>0.1068584604605433</c:v>
                </c:pt>
                <c:pt idx="575">
                  <c:v>0.10706931449108997</c:v>
                </c:pt>
                <c:pt idx="576">
                  <c:v>0.10728016916416444</c:v>
                </c:pt>
                <c:pt idx="577">
                  <c:v>0.10749102447036354</c:v>
                </c:pt>
                <c:pt idx="578">
                  <c:v>0.10770188040042171</c:v>
                </c:pt>
                <c:pt idx="579">
                  <c:v>0.10791273694520896</c:v>
                </c:pt>
                <c:pt idx="580">
                  <c:v>0.10812359409572896</c:v>
                </c:pt>
                <c:pt idx="581">
                  <c:v>0.10833445184311701</c:v>
                </c:pt>
                <c:pt idx="582">
                  <c:v>0.10854531017863815</c:v>
                </c:pt>
                <c:pt idx="583">
                  <c:v>0.10875616909368525</c:v>
                </c:pt>
                <c:pt idx="584">
                  <c:v>0.10896702857977715</c:v>
                </c:pt>
                <c:pt idx="585">
                  <c:v>0.10917788862855679</c:v>
                </c:pt>
                <c:pt idx="586">
                  <c:v>0.10938874923178944</c:v>
                </c:pt>
                <c:pt idx="587">
                  <c:v>0.10959961038136086</c:v>
                </c:pt>
                <c:pt idx="588">
                  <c:v>0.10981047206927556</c:v>
                </c:pt>
                <c:pt idx="589">
                  <c:v>0.11002133428765509</c:v>
                </c:pt>
                <c:pt idx="590">
                  <c:v>0.11023219702873627</c:v>
                </c:pt>
                <c:pt idx="591">
                  <c:v>0.11044306028486953</c:v>
                </c:pt>
                <c:pt idx="592">
                  <c:v>0.11065392404851726</c:v>
                </c:pt>
                <c:pt idx="593">
                  <c:v>0.11086478831225216</c:v>
                </c:pt>
                <c:pt idx="594">
                  <c:v>0.11107565306875562</c:v>
                </c:pt>
                <c:pt idx="595">
                  <c:v>0.11128651831081615</c:v>
                </c:pt>
                <c:pt idx="596">
                  <c:v>0.11149738403132778</c:v>
                </c:pt>
                <c:pt idx="597">
                  <c:v>0.11170825022328854</c:v>
                </c:pt>
                <c:pt idx="598">
                  <c:v>0.11191911687979891</c:v>
                </c:pt>
                <c:pt idx="599">
                  <c:v>0.11212998399406041</c:v>
                </c:pt>
                <c:pt idx="600">
                  <c:v>0.11234085155937397</c:v>
                </c:pt>
                <c:pt idx="601">
                  <c:v>0.11255171956913861</c:v>
                </c:pt>
                <c:pt idx="602">
                  <c:v>0.11276258801684994</c:v>
                </c:pt>
                <c:pt idx="603">
                  <c:v>0.11297345689609875</c:v>
                </c:pt>
                <c:pt idx="604">
                  <c:v>0.11318432620056965</c:v>
                </c:pt>
                <c:pt idx="605">
                  <c:v>0.11339519592403964</c:v>
                </c:pt>
                <c:pt idx="606">
                  <c:v>0.11360606606037683</c:v>
                </c:pt>
                <c:pt idx="607">
                  <c:v>0.11381693660353905</c:v>
                </c:pt>
                <c:pt idx="608">
                  <c:v>0.11402780754757254</c:v>
                </c:pt>
                <c:pt idx="609">
                  <c:v>0.11423867888661068</c:v>
                </c:pt>
                <c:pt idx="610">
                  <c:v>0.11444955061487273</c:v>
                </c:pt>
                <c:pt idx="611">
                  <c:v>0.11466042272666252</c:v>
                </c:pt>
                <c:pt idx="612">
                  <c:v>0.11487129521636724</c:v>
                </c:pt>
                <c:pt idx="613">
                  <c:v>0.11508216807845625</c:v>
                </c:pt>
                <c:pt idx="614">
                  <c:v>0.11529304130747983</c:v>
                </c:pt>
                <c:pt idx="615">
                  <c:v>0.11550391489806801</c:v>
                </c:pt>
                <c:pt idx="616">
                  <c:v>0.11571478884492942</c:v>
                </c:pt>
                <c:pt idx="617">
                  <c:v>0.11592566314285012</c:v>
                </c:pt>
                <c:pt idx="618">
                  <c:v>0.11613653778669247</c:v>
                </c:pt>
                <c:pt idx="619">
                  <c:v>0.11634741277139404</c:v>
                </c:pt>
                <c:pt idx="620">
                  <c:v>0.11655828809196646</c:v>
                </c:pt>
                <c:pt idx="621">
                  <c:v>0.11676916374349437</c:v>
                </c:pt>
                <c:pt idx="622">
                  <c:v>0.11698003972113437</c:v>
                </c:pt>
                <c:pt idx="623">
                  <c:v>0.11719091602011389</c:v>
                </c:pt>
                <c:pt idx="624">
                  <c:v>0.11740179263573025</c:v>
                </c:pt>
                <c:pt idx="625">
                  <c:v>0.11761266956334958</c:v>
                </c:pt>
                <c:pt idx="626">
                  <c:v>0.11782354679840581</c:v>
                </c:pt>
                <c:pt idx="627">
                  <c:v>0.11803442433639973</c:v>
                </c:pt>
                <c:pt idx="628">
                  <c:v>0.11824530217289793</c:v>
                </c:pt>
                <c:pt idx="629">
                  <c:v>0.1184561803035319</c:v>
                </c:pt>
                <c:pt idx="630">
                  <c:v>0.11866705872399708</c:v>
                </c:pt>
                <c:pt idx="631">
                  <c:v>0.11887793743005187</c:v>
                </c:pt>
                <c:pt idx="632">
                  <c:v>0.11908881641751677</c:v>
                </c:pt>
                <c:pt idx="633">
                  <c:v>0.11929969568227344</c:v>
                </c:pt>
                <c:pt idx="634">
                  <c:v>0.11951057522026381</c:v>
                </c:pt>
                <c:pt idx="635">
                  <c:v>0.1197214550274892</c:v>
                </c:pt>
                <c:pt idx="636">
                  <c:v>0.11993233510000943</c:v>
                </c:pt>
                <c:pt idx="637">
                  <c:v>0.12014321543394202</c:v>
                </c:pt>
                <c:pt idx="638">
                  <c:v>0.12035409602546128</c:v>
                </c:pt>
                <c:pt idx="639">
                  <c:v>0.12056497687079751</c:v>
                </c:pt>
                <c:pt idx="640">
                  <c:v>0.12077585796623619</c:v>
                </c:pt>
                <c:pt idx="641">
                  <c:v>0.12098673930811715</c:v>
                </c:pt>
                <c:pt idx="642">
                  <c:v>0.12119762089283381</c:v>
                </c:pt>
                <c:pt idx="643">
                  <c:v>0.12140850271683234</c:v>
                </c:pt>
                <c:pt idx="644">
                  <c:v>0.12161938477661094</c:v>
                </c:pt>
                <c:pt idx="645">
                  <c:v>0.12183026706871902</c:v>
                </c:pt>
                <c:pt idx="646">
                  <c:v>0.12204114958975655</c:v>
                </c:pt>
                <c:pt idx="647">
                  <c:v>0.1222520323363732</c:v>
                </c:pt>
                <c:pt idx="648">
                  <c:v>0.12246291530526772</c:v>
                </c:pt>
                <c:pt idx="649">
                  <c:v>0.12267379849318713</c:v>
                </c:pt>
                <c:pt idx="650">
                  <c:v>0.12288468189692608</c:v>
                </c:pt>
                <c:pt idx="651">
                  <c:v>0.12309556551332612</c:v>
                </c:pt>
                <c:pt idx="652">
                  <c:v>0.12330644933927504</c:v>
                </c:pt>
                <c:pt idx="653">
                  <c:v>0.12351733337170615</c:v>
                </c:pt>
                <c:pt idx="654">
                  <c:v>0.12372821760759765</c:v>
                </c:pt>
                <c:pt idx="655">
                  <c:v>0.12393910204397199</c:v>
                </c:pt>
                <c:pt idx="656">
                  <c:v>0.12414998667789515</c:v>
                </c:pt>
                <c:pt idx="657">
                  <c:v>0.12436087150647608</c:v>
                </c:pt>
                <c:pt idx="658">
                  <c:v>0.12457175652686603</c:v>
                </c:pt>
                <c:pt idx="659">
                  <c:v>0.12478264173625793</c:v>
                </c:pt>
                <c:pt idx="660">
                  <c:v>0.1249935271318858</c:v>
                </c:pt>
                <c:pt idx="661">
                  <c:v>0.12520441271102414</c:v>
                </c:pt>
                <c:pt idx="662">
                  <c:v>0.12541529847098737</c:v>
                </c:pt>
                <c:pt idx="663">
                  <c:v>0.12562618440912915</c:v>
                </c:pt>
                <c:pt idx="664">
                  <c:v>0.12583707052284188</c:v>
                </c:pt>
                <c:pt idx="665">
                  <c:v>0.12604795680955616</c:v>
                </c:pt>
                <c:pt idx="666">
                  <c:v>0.12625884326674017</c:v>
                </c:pt>
                <c:pt idx="667">
                  <c:v>0.12646972989189914</c:v>
                </c:pt>
                <c:pt idx="668">
                  <c:v>0.12668061668257483</c:v>
                </c:pt>
                <c:pt idx="669">
                  <c:v>0.12689150363634494</c:v>
                </c:pt>
                <c:pt idx="670">
                  <c:v>0.12710239075082264</c:v>
                </c:pt>
                <c:pt idx="671">
                  <c:v>0.12731327802365602</c:v>
                </c:pt>
                <c:pt idx="672">
                  <c:v>0.12752416545252762</c:v>
                </c:pt>
                <c:pt idx="673">
                  <c:v>0.12773505303515387</c:v>
                </c:pt>
                <c:pt idx="674">
                  <c:v>0.12794594076928462</c:v>
                </c:pt>
                <c:pt idx="675">
                  <c:v>0.12815682865270264</c:v>
                </c:pt>
                <c:pt idx="676">
                  <c:v>0.12836771668322317</c:v>
                </c:pt>
                <c:pt idx="677">
                  <c:v>0.12857860485869341</c:v>
                </c:pt>
                <c:pt idx="678">
                  <c:v>0.12878949317699209</c:v>
                </c:pt>
                <c:pt idx="679">
                  <c:v>0.12900038163602895</c:v>
                </c:pt>
                <c:pt idx="680">
                  <c:v>0.12921127023374432</c:v>
                </c:pt>
                <c:pt idx="681">
                  <c:v>0.12942215896810871</c:v>
                </c:pt>
                <c:pt idx="682">
                  <c:v>0.12963304783712232</c:v>
                </c:pt>
                <c:pt idx="683">
                  <c:v>0.12984393683881457</c:v>
                </c:pt>
                <c:pt idx="684">
                  <c:v>0.13005482597124376</c:v>
                </c:pt>
                <c:pt idx="685">
                  <c:v>0.13026571523249661</c:v>
                </c:pt>
                <c:pt idx="686">
                  <c:v>0.13047660462068783</c:v>
                </c:pt>
                <c:pt idx="687">
                  <c:v>0.13068749413395972</c:v>
                </c:pt>
                <c:pt idx="688">
                  <c:v>0.13089838377048177</c:v>
                </c:pt>
                <c:pt idx="689">
                  <c:v>0.13110927352845023</c:v>
                </c:pt>
                <c:pt idx="690">
                  <c:v>0.13132016340608779</c:v>
                </c:pt>
                <c:pt idx="691">
                  <c:v>0.13153105340164314</c:v>
                </c:pt>
                <c:pt idx="692">
                  <c:v>0.13174194351339058</c:v>
                </c:pt>
                <c:pt idx="693">
                  <c:v>0.13195283373962968</c:v>
                </c:pt>
                <c:pt idx="694">
                  <c:v>0.13216372407868493</c:v>
                </c:pt>
                <c:pt idx="695">
                  <c:v>0.13237461452890525</c:v>
                </c:pt>
                <c:pt idx="696">
                  <c:v>0.13258550508866382</c:v>
                </c:pt>
                <c:pt idx="697">
                  <c:v>0.13279639575635754</c:v>
                </c:pt>
                <c:pt idx="698">
                  <c:v>0.13300728653040686</c:v>
                </c:pt>
                <c:pt idx="699">
                  <c:v>0.13321817740925529</c:v>
                </c:pt>
                <c:pt idx="700">
                  <c:v>0.13342906839136912</c:v>
                </c:pt>
                <c:pt idx="701">
                  <c:v>0.13363995947523707</c:v>
                </c:pt>
                <c:pt idx="702">
                  <c:v>0.13385085065937005</c:v>
                </c:pt>
                <c:pt idx="703">
                  <c:v>0.13406174194230069</c:v>
                </c:pt>
                <c:pt idx="704">
                  <c:v>0.13427263332258313</c:v>
                </c:pt>
                <c:pt idx="705">
                  <c:v>0.13448352479879266</c:v>
                </c:pt>
                <c:pt idx="706">
                  <c:v>0.13469441636952542</c:v>
                </c:pt>
                <c:pt idx="707">
                  <c:v>0.13490530803339809</c:v>
                </c:pt>
                <c:pt idx="708">
                  <c:v>0.1351161997890476</c:v>
                </c:pt>
                <c:pt idx="709">
                  <c:v>0.13532709163513082</c:v>
                </c:pt>
                <c:pt idx="710">
                  <c:v>0.13553798357032429</c:v>
                </c:pt>
                <c:pt idx="711">
                  <c:v>0.13574887559332391</c:v>
                </c:pt>
                <c:pt idx="712">
                  <c:v>0.13595976770284468</c:v>
                </c:pt>
                <c:pt idx="713">
                  <c:v>0.13617065989762037</c:v>
                </c:pt>
                <c:pt idx="714">
                  <c:v>0.13638155217640333</c:v>
                </c:pt>
                <c:pt idx="715">
                  <c:v>0.13659244453796412</c:v>
                </c:pt>
                <c:pt idx="716">
                  <c:v>0.13680333698109132</c:v>
                </c:pt>
                <c:pt idx="717">
                  <c:v>0.13701422950459122</c:v>
                </c:pt>
                <c:pt idx="718">
                  <c:v>0.13722512210728763</c:v>
                </c:pt>
                <c:pt idx="719">
                  <c:v>0.1374360147880215</c:v>
                </c:pt>
                <c:pt idx="720">
                  <c:v>0.13764690754565079</c:v>
                </c:pt>
              </c:numCache>
            </c:numRef>
          </c:yVal>
          <c:smooth val="1"/>
          <c:extLst>
            <c:ext xmlns:c16="http://schemas.microsoft.com/office/drawing/2014/chart" uri="{C3380CC4-5D6E-409C-BE32-E72D297353CC}">
              <c16:uniqueId val="{00000008-E906-2543-9DC1-000B3FE64CDB}"/>
            </c:ext>
          </c:extLst>
        </c:ser>
        <c:ser>
          <c:idx val="9"/>
          <c:order val="9"/>
          <c:tx>
            <c:v>Risiko Filter 2</c:v>
          </c:tx>
          <c:spPr>
            <a:ln w="38100" cap="rnd">
              <a:solidFill>
                <a:srgbClr val="FFFF00"/>
              </a:solidFill>
              <a:prstDash val="lgDashDot"/>
              <a:round/>
            </a:ln>
            <a:effectLst/>
          </c:spPr>
          <c:marker>
            <c:symbol val="none"/>
          </c:marker>
          <c:xVal>
            <c:numRef>
              <c:f>'Raum1_technische Lüftung'!$A$58:$A$778</c:f>
              <c:numCache>
                <c:formatCode>0.00</c:formatCode>
                <c:ptCount val="72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pt idx="361">
                  <c:v>60.166666666666664</c:v>
                </c:pt>
                <c:pt idx="362">
                  <c:v>60.333333333333336</c:v>
                </c:pt>
                <c:pt idx="363">
                  <c:v>60.5</c:v>
                </c:pt>
                <c:pt idx="364">
                  <c:v>60.666666666666664</c:v>
                </c:pt>
                <c:pt idx="365">
                  <c:v>60.833333333333336</c:v>
                </c:pt>
                <c:pt idx="366">
                  <c:v>61</c:v>
                </c:pt>
                <c:pt idx="367">
                  <c:v>61.166666666666664</c:v>
                </c:pt>
                <c:pt idx="368">
                  <c:v>61.333333333333336</c:v>
                </c:pt>
                <c:pt idx="369">
                  <c:v>61.5</c:v>
                </c:pt>
                <c:pt idx="370">
                  <c:v>61.666666666666664</c:v>
                </c:pt>
                <c:pt idx="371">
                  <c:v>61.833333333333336</c:v>
                </c:pt>
                <c:pt idx="372">
                  <c:v>62</c:v>
                </c:pt>
                <c:pt idx="373">
                  <c:v>62.166666666666664</c:v>
                </c:pt>
                <c:pt idx="374">
                  <c:v>62.333333333333336</c:v>
                </c:pt>
                <c:pt idx="375">
                  <c:v>62.5</c:v>
                </c:pt>
                <c:pt idx="376">
                  <c:v>62.666666666666664</c:v>
                </c:pt>
                <c:pt idx="377">
                  <c:v>62.833333333333336</c:v>
                </c:pt>
                <c:pt idx="378">
                  <c:v>63</c:v>
                </c:pt>
                <c:pt idx="379">
                  <c:v>63.166666666666664</c:v>
                </c:pt>
                <c:pt idx="380">
                  <c:v>63.333333333333336</c:v>
                </c:pt>
                <c:pt idx="381">
                  <c:v>63.5</c:v>
                </c:pt>
                <c:pt idx="382">
                  <c:v>63.666666666666664</c:v>
                </c:pt>
                <c:pt idx="383">
                  <c:v>63.833333333333336</c:v>
                </c:pt>
                <c:pt idx="384">
                  <c:v>64</c:v>
                </c:pt>
                <c:pt idx="385">
                  <c:v>64.166666666666671</c:v>
                </c:pt>
                <c:pt idx="386">
                  <c:v>64.333333333333329</c:v>
                </c:pt>
                <c:pt idx="387">
                  <c:v>64.5</c:v>
                </c:pt>
                <c:pt idx="388">
                  <c:v>64.666666666666671</c:v>
                </c:pt>
                <c:pt idx="389">
                  <c:v>64.833333333333329</c:v>
                </c:pt>
                <c:pt idx="390">
                  <c:v>65</c:v>
                </c:pt>
                <c:pt idx="391">
                  <c:v>65.166666666666671</c:v>
                </c:pt>
                <c:pt idx="392">
                  <c:v>65.333333333333329</c:v>
                </c:pt>
                <c:pt idx="393">
                  <c:v>65.5</c:v>
                </c:pt>
                <c:pt idx="394">
                  <c:v>65.666666666666671</c:v>
                </c:pt>
                <c:pt idx="395">
                  <c:v>65.833333333333329</c:v>
                </c:pt>
                <c:pt idx="396">
                  <c:v>66</c:v>
                </c:pt>
                <c:pt idx="397">
                  <c:v>66.166666666666671</c:v>
                </c:pt>
                <c:pt idx="398">
                  <c:v>66.333333333333329</c:v>
                </c:pt>
                <c:pt idx="399">
                  <c:v>66.5</c:v>
                </c:pt>
                <c:pt idx="400">
                  <c:v>66.666666666666671</c:v>
                </c:pt>
                <c:pt idx="401">
                  <c:v>66.833333333333329</c:v>
                </c:pt>
                <c:pt idx="402">
                  <c:v>67</c:v>
                </c:pt>
                <c:pt idx="403">
                  <c:v>67.166666666666671</c:v>
                </c:pt>
                <c:pt idx="404">
                  <c:v>67.333333333333329</c:v>
                </c:pt>
                <c:pt idx="405">
                  <c:v>67.5</c:v>
                </c:pt>
                <c:pt idx="406">
                  <c:v>67.666666666666671</c:v>
                </c:pt>
                <c:pt idx="407">
                  <c:v>67.833333333333329</c:v>
                </c:pt>
                <c:pt idx="408">
                  <c:v>68</c:v>
                </c:pt>
                <c:pt idx="409">
                  <c:v>68.166666666666671</c:v>
                </c:pt>
                <c:pt idx="410">
                  <c:v>68.333333333333329</c:v>
                </c:pt>
                <c:pt idx="411">
                  <c:v>68.5</c:v>
                </c:pt>
                <c:pt idx="412">
                  <c:v>68.666666666666671</c:v>
                </c:pt>
                <c:pt idx="413">
                  <c:v>68.833333333333329</c:v>
                </c:pt>
                <c:pt idx="414">
                  <c:v>69</c:v>
                </c:pt>
                <c:pt idx="415">
                  <c:v>69.166666666666671</c:v>
                </c:pt>
                <c:pt idx="416">
                  <c:v>69.333333333333329</c:v>
                </c:pt>
                <c:pt idx="417">
                  <c:v>69.5</c:v>
                </c:pt>
                <c:pt idx="418">
                  <c:v>69.666666666666671</c:v>
                </c:pt>
                <c:pt idx="419">
                  <c:v>69.833333333333329</c:v>
                </c:pt>
                <c:pt idx="420">
                  <c:v>70</c:v>
                </c:pt>
                <c:pt idx="421">
                  <c:v>70.166666666666671</c:v>
                </c:pt>
                <c:pt idx="422">
                  <c:v>70.333333333333329</c:v>
                </c:pt>
                <c:pt idx="423">
                  <c:v>70.5</c:v>
                </c:pt>
                <c:pt idx="424">
                  <c:v>70.666666666666671</c:v>
                </c:pt>
                <c:pt idx="425">
                  <c:v>70.833333333333329</c:v>
                </c:pt>
                <c:pt idx="426">
                  <c:v>71</c:v>
                </c:pt>
                <c:pt idx="427">
                  <c:v>71.166666666666671</c:v>
                </c:pt>
                <c:pt idx="428">
                  <c:v>71.333333333333329</c:v>
                </c:pt>
                <c:pt idx="429">
                  <c:v>71.5</c:v>
                </c:pt>
                <c:pt idx="430">
                  <c:v>71.666666666666671</c:v>
                </c:pt>
                <c:pt idx="431">
                  <c:v>71.833333333333329</c:v>
                </c:pt>
                <c:pt idx="432">
                  <c:v>72</c:v>
                </c:pt>
                <c:pt idx="433">
                  <c:v>72.166666666666671</c:v>
                </c:pt>
                <c:pt idx="434">
                  <c:v>72.333333333333329</c:v>
                </c:pt>
                <c:pt idx="435">
                  <c:v>72.5</c:v>
                </c:pt>
                <c:pt idx="436">
                  <c:v>72.666666666666671</c:v>
                </c:pt>
                <c:pt idx="437">
                  <c:v>72.833333333333329</c:v>
                </c:pt>
                <c:pt idx="438">
                  <c:v>73</c:v>
                </c:pt>
                <c:pt idx="439">
                  <c:v>73.166666666666671</c:v>
                </c:pt>
                <c:pt idx="440">
                  <c:v>73.333333333333329</c:v>
                </c:pt>
                <c:pt idx="441">
                  <c:v>73.5</c:v>
                </c:pt>
                <c:pt idx="442">
                  <c:v>73.666666666666671</c:v>
                </c:pt>
                <c:pt idx="443">
                  <c:v>73.833333333333329</c:v>
                </c:pt>
                <c:pt idx="444">
                  <c:v>74</c:v>
                </c:pt>
                <c:pt idx="445">
                  <c:v>74.166666666666671</c:v>
                </c:pt>
                <c:pt idx="446">
                  <c:v>74.333333333333329</c:v>
                </c:pt>
                <c:pt idx="447">
                  <c:v>74.5</c:v>
                </c:pt>
                <c:pt idx="448">
                  <c:v>74.666666666666671</c:v>
                </c:pt>
                <c:pt idx="449">
                  <c:v>74.833333333333329</c:v>
                </c:pt>
                <c:pt idx="450">
                  <c:v>75</c:v>
                </c:pt>
                <c:pt idx="451">
                  <c:v>75.166666666666671</c:v>
                </c:pt>
                <c:pt idx="452">
                  <c:v>75.333333333333329</c:v>
                </c:pt>
                <c:pt idx="453">
                  <c:v>75.5</c:v>
                </c:pt>
                <c:pt idx="454">
                  <c:v>75.666666666666671</c:v>
                </c:pt>
                <c:pt idx="455">
                  <c:v>75.833333333333329</c:v>
                </c:pt>
                <c:pt idx="456">
                  <c:v>76</c:v>
                </c:pt>
                <c:pt idx="457">
                  <c:v>76.166666666666671</c:v>
                </c:pt>
                <c:pt idx="458">
                  <c:v>76.333333333333329</c:v>
                </c:pt>
                <c:pt idx="459">
                  <c:v>76.5</c:v>
                </c:pt>
                <c:pt idx="460">
                  <c:v>76.666666666666671</c:v>
                </c:pt>
                <c:pt idx="461">
                  <c:v>76.833333333333329</c:v>
                </c:pt>
                <c:pt idx="462">
                  <c:v>77</c:v>
                </c:pt>
                <c:pt idx="463">
                  <c:v>77.166666666666671</c:v>
                </c:pt>
                <c:pt idx="464">
                  <c:v>77.333333333333329</c:v>
                </c:pt>
                <c:pt idx="465">
                  <c:v>77.5</c:v>
                </c:pt>
                <c:pt idx="466">
                  <c:v>77.666666666666671</c:v>
                </c:pt>
                <c:pt idx="467">
                  <c:v>77.833333333333329</c:v>
                </c:pt>
                <c:pt idx="468">
                  <c:v>78</c:v>
                </c:pt>
                <c:pt idx="469">
                  <c:v>78.166666666666671</c:v>
                </c:pt>
                <c:pt idx="470">
                  <c:v>78.333333333333329</c:v>
                </c:pt>
                <c:pt idx="471">
                  <c:v>78.5</c:v>
                </c:pt>
                <c:pt idx="472">
                  <c:v>78.666666666666671</c:v>
                </c:pt>
                <c:pt idx="473">
                  <c:v>78.833333333333329</c:v>
                </c:pt>
                <c:pt idx="474">
                  <c:v>79</c:v>
                </c:pt>
                <c:pt idx="475">
                  <c:v>79.166666666666671</c:v>
                </c:pt>
                <c:pt idx="476">
                  <c:v>79.333333333333329</c:v>
                </c:pt>
                <c:pt idx="477">
                  <c:v>79.5</c:v>
                </c:pt>
                <c:pt idx="478">
                  <c:v>79.666666666666671</c:v>
                </c:pt>
                <c:pt idx="479">
                  <c:v>79.833333333333329</c:v>
                </c:pt>
                <c:pt idx="480">
                  <c:v>80</c:v>
                </c:pt>
                <c:pt idx="481">
                  <c:v>80.166666666666671</c:v>
                </c:pt>
                <c:pt idx="482">
                  <c:v>80.333333333333329</c:v>
                </c:pt>
                <c:pt idx="483">
                  <c:v>80.5</c:v>
                </c:pt>
                <c:pt idx="484">
                  <c:v>80.666666666666671</c:v>
                </c:pt>
                <c:pt idx="485">
                  <c:v>80.833333333333329</c:v>
                </c:pt>
                <c:pt idx="486">
                  <c:v>81</c:v>
                </c:pt>
                <c:pt idx="487">
                  <c:v>81.166666666666671</c:v>
                </c:pt>
                <c:pt idx="488">
                  <c:v>81.333333333333329</c:v>
                </c:pt>
                <c:pt idx="489">
                  <c:v>81.5</c:v>
                </c:pt>
                <c:pt idx="490">
                  <c:v>81.666666666666671</c:v>
                </c:pt>
                <c:pt idx="491">
                  <c:v>81.833333333333329</c:v>
                </c:pt>
                <c:pt idx="492">
                  <c:v>82</c:v>
                </c:pt>
                <c:pt idx="493">
                  <c:v>82.166666666666671</c:v>
                </c:pt>
                <c:pt idx="494">
                  <c:v>82.333333333333329</c:v>
                </c:pt>
                <c:pt idx="495">
                  <c:v>82.5</c:v>
                </c:pt>
                <c:pt idx="496">
                  <c:v>82.666666666666671</c:v>
                </c:pt>
                <c:pt idx="497">
                  <c:v>82.833333333333329</c:v>
                </c:pt>
                <c:pt idx="498">
                  <c:v>83</c:v>
                </c:pt>
                <c:pt idx="499">
                  <c:v>83.166666666666671</c:v>
                </c:pt>
                <c:pt idx="500">
                  <c:v>83.333333333333329</c:v>
                </c:pt>
                <c:pt idx="501">
                  <c:v>83.5</c:v>
                </c:pt>
                <c:pt idx="502">
                  <c:v>83.666666666666671</c:v>
                </c:pt>
                <c:pt idx="503">
                  <c:v>83.833333333333329</c:v>
                </c:pt>
                <c:pt idx="504">
                  <c:v>84</c:v>
                </c:pt>
                <c:pt idx="505">
                  <c:v>84.166666666666671</c:v>
                </c:pt>
                <c:pt idx="506">
                  <c:v>84.333333333333329</c:v>
                </c:pt>
                <c:pt idx="507">
                  <c:v>84.5</c:v>
                </c:pt>
                <c:pt idx="508">
                  <c:v>84.666666666666671</c:v>
                </c:pt>
                <c:pt idx="509">
                  <c:v>84.833333333333329</c:v>
                </c:pt>
                <c:pt idx="510">
                  <c:v>85</c:v>
                </c:pt>
                <c:pt idx="511">
                  <c:v>85.166666666666671</c:v>
                </c:pt>
                <c:pt idx="512">
                  <c:v>85.333333333333329</c:v>
                </c:pt>
                <c:pt idx="513">
                  <c:v>85.5</c:v>
                </c:pt>
                <c:pt idx="514">
                  <c:v>85.666666666666671</c:v>
                </c:pt>
                <c:pt idx="515">
                  <c:v>85.833333333333329</c:v>
                </c:pt>
                <c:pt idx="516">
                  <c:v>86</c:v>
                </c:pt>
                <c:pt idx="517">
                  <c:v>86.166666666666671</c:v>
                </c:pt>
                <c:pt idx="518">
                  <c:v>86.333333333333329</c:v>
                </c:pt>
                <c:pt idx="519">
                  <c:v>86.5</c:v>
                </c:pt>
                <c:pt idx="520">
                  <c:v>86.666666666666671</c:v>
                </c:pt>
                <c:pt idx="521">
                  <c:v>86.833333333333329</c:v>
                </c:pt>
                <c:pt idx="522">
                  <c:v>87</c:v>
                </c:pt>
                <c:pt idx="523">
                  <c:v>87.166666666666671</c:v>
                </c:pt>
                <c:pt idx="524">
                  <c:v>87.333333333333329</c:v>
                </c:pt>
                <c:pt idx="525">
                  <c:v>87.5</c:v>
                </c:pt>
                <c:pt idx="526">
                  <c:v>87.666666666666671</c:v>
                </c:pt>
                <c:pt idx="527">
                  <c:v>87.833333333333329</c:v>
                </c:pt>
                <c:pt idx="528">
                  <c:v>88</c:v>
                </c:pt>
                <c:pt idx="529">
                  <c:v>88.166666666666671</c:v>
                </c:pt>
                <c:pt idx="530">
                  <c:v>88.333333333333329</c:v>
                </c:pt>
                <c:pt idx="531">
                  <c:v>88.5</c:v>
                </c:pt>
                <c:pt idx="532">
                  <c:v>88.666666666666671</c:v>
                </c:pt>
                <c:pt idx="533">
                  <c:v>88.833333333333329</c:v>
                </c:pt>
                <c:pt idx="534">
                  <c:v>89</c:v>
                </c:pt>
                <c:pt idx="535">
                  <c:v>89.166666666666671</c:v>
                </c:pt>
                <c:pt idx="536">
                  <c:v>89.333333333333329</c:v>
                </c:pt>
                <c:pt idx="537">
                  <c:v>89.5</c:v>
                </c:pt>
                <c:pt idx="538">
                  <c:v>89.666666666666671</c:v>
                </c:pt>
                <c:pt idx="539">
                  <c:v>89.833333333333329</c:v>
                </c:pt>
                <c:pt idx="540">
                  <c:v>90</c:v>
                </c:pt>
                <c:pt idx="541">
                  <c:v>90.166666666666671</c:v>
                </c:pt>
                <c:pt idx="542">
                  <c:v>90.333333333333329</c:v>
                </c:pt>
                <c:pt idx="543">
                  <c:v>90.5</c:v>
                </c:pt>
                <c:pt idx="544">
                  <c:v>90.666666666666671</c:v>
                </c:pt>
                <c:pt idx="545">
                  <c:v>90.833333333333329</c:v>
                </c:pt>
                <c:pt idx="546">
                  <c:v>91</c:v>
                </c:pt>
                <c:pt idx="547">
                  <c:v>91.166666666666671</c:v>
                </c:pt>
                <c:pt idx="548">
                  <c:v>91.333333333333329</c:v>
                </c:pt>
                <c:pt idx="549">
                  <c:v>91.5</c:v>
                </c:pt>
                <c:pt idx="550">
                  <c:v>91.666666666666671</c:v>
                </c:pt>
                <c:pt idx="551">
                  <c:v>91.833333333333329</c:v>
                </c:pt>
                <c:pt idx="552">
                  <c:v>92</c:v>
                </c:pt>
                <c:pt idx="553">
                  <c:v>92.166666666666671</c:v>
                </c:pt>
                <c:pt idx="554">
                  <c:v>92.333333333333329</c:v>
                </c:pt>
                <c:pt idx="555">
                  <c:v>92.5</c:v>
                </c:pt>
                <c:pt idx="556">
                  <c:v>92.666666666666671</c:v>
                </c:pt>
                <c:pt idx="557">
                  <c:v>92.833333333333329</c:v>
                </c:pt>
                <c:pt idx="558">
                  <c:v>93</c:v>
                </c:pt>
                <c:pt idx="559">
                  <c:v>93.166666666666671</c:v>
                </c:pt>
                <c:pt idx="560">
                  <c:v>93.333333333333329</c:v>
                </c:pt>
                <c:pt idx="561">
                  <c:v>93.5</c:v>
                </c:pt>
                <c:pt idx="562">
                  <c:v>93.666666666666671</c:v>
                </c:pt>
                <c:pt idx="563">
                  <c:v>93.833333333333329</c:v>
                </c:pt>
                <c:pt idx="564">
                  <c:v>94</c:v>
                </c:pt>
                <c:pt idx="565">
                  <c:v>94.166666666666671</c:v>
                </c:pt>
                <c:pt idx="566">
                  <c:v>94.333333333333329</c:v>
                </c:pt>
                <c:pt idx="567">
                  <c:v>94.5</c:v>
                </c:pt>
                <c:pt idx="568">
                  <c:v>94.666666666666671</c:v>
                </c:pt>
                <c:pt idx="569">
                  <c:v>94.833333333333329</c:v>
                </c:pt>
                <c:pt idx="570">
                  <c:v>95</c:v>
                </c:pt>
                <c:pt idx="571">
                  <c:v>95.166666666666671</c:v>
                </c:pt>
                <c:pt idx="572">
                  <c:v>95.333333333333329</c:v>
                </c:pt>
                <c:pt idx="573">
                  <c:v>95.5</c:v>
                </c:pt>
                <c:pt idx="574">
                  <c:v>95.666666666666671</c:v>
                </c:pt>
                <c:pt idx="575">
                  <c:v>95.833333333333329</c:v>
                </c:pt>
                <c:pt idx="576">
                  <c:v>96</c:v>
                </c:pt>
                <c:pt idx="577">
                  <c:v>96.166666666666671</c:v>
                </c:pt>
                <c:pt idx="578">
                  <c:v>96.333333333333329</c:v>
                </c:pt>
                <c:pt idx="579">
                  <c:v>96.5</c:v>
                </c:pt>
                <c:pt idx="580">
                  <c:v>96.666666666666671</c:v>
                </c:pt>
                <c:pt idx="581">
                  <c:v>96.833333333333329</c:v>
                </c:pt>
                <c:pt idx="582">
                  <c:v>97</c:v>
                </c:pt>
                <c:pt idx="583">
                  <c:v>97.166666666666671</c:v>
                </c:pt>
                <c:pt idx="584">
                  <c:v>97.333333333333329</c:v>
                </c:pt>
                <c:pt idx="585">
                  <c:v>97.5</c:v>
                </c:pt>
                <c:pt idx="586">
                  <c:v>97.666666666666671</c:v>
                </c:pt>
                <c:pt idx="587">
                  <c:v>97.833333333333329</c:v>
                </c:pt>
                <c:pt idx="588">
                  <c:v>98</c:v>
                </c:pt>
                <c:pt idx="589">
                  <c:v>98.166666666666671</c:v>
                </c:pt>
                <c:pt idx="590">
                  <c:v>98.333333333333329</c:v>
                </c:pt>
                <c:pt idx="591">
                  <c:v>98.5</c:v>
                </c:pt>
                <c:pt idx="592">
                  <c:v>98.666666666666671</c:v>
                </c:pt>
                <c:pt idx="593">
                  <c:v>98.833333333333329</c:v>
                </c:pt>
                <c:pt idx="594">
                  <c:v>99</c:v>
                </c:pt>
                <c:pt idx="595">
                  <c:v>99.166666666666671</c:v>
                </c:pt>
                <c:pt idx="596">
                  <c:v>99.333333333333329</c:v>
                </c:pt>
                <c:pt idx="597">
                  <c:v>99.5</c:v>
                </c:pt>
                <c:pt idx="598">
                  <c:v>99.666666666666671</c:v>
                </c:pt>
                <c:pt idx="599">
                  <c:v>99.833333333333329</c:v>
                </c:pt>
                <c:pt idx="600">
                  <c:v>100</c:v>
                </c:pt>
                <c:pt idx="601">
                  <c:v>100.16666666666667</c:v>
                </c:pt>
                <c:pt idx="602">
                  <c:v>100.33333333333333</c:v>
                </c:pt>
                <c:pt idx="603">
                  <c:v>100.5</c:v>
                </c:pt>
                <c:pt idx="604">
                  <c:v>100.66666666666667</c:v>
                </c:pt>
                <c:pt idx="605">
                  <c:v>100.83333333333333</c:v>
                </c:pt>
                <c:pt idx="606">
                  <c:v>101</c:v>
                </c:pt>
                <c:pt idx="607">
                  <c:v>101.16666666666667</c:v>
                </c:pt>
                <c:pt idx="608">
                  <c:v>101.33333333333333</c:v>
                </c:pt>
                <c:pt idx="609">
                  <c:v>101.5</c:v>
                </c:pt>
                <c:pt idx="610">
                  <c:v>101.66666666666667</c:v>
                </c:pt>
                <c:pt idx="611">
                  <c:v>101.83333333333333</c:v>
                </c:pt>
                <c:pt idx="612">
                  <c:v>102</c:v>
                </c:pt>
                <c:pt idx="613">
                  <c:v>102.16666666666667</c:v>
                </c:pt>
                <c:pt idx="614">
                  <c:v>102.33333333333333</c:v>
                </c:pt>
                <c:pt idx="615">
                  <c:v>102.5</c:v>
                </c:pt>
                <c:pt idx="616">
                  <c:v>102.66666666666667</c:v>
                </c:pt>
                <c:pt idx="617">
                  <c:v>102.83333333333333</c:v>
                </c:pt>
                <c:pt idx="618">
                  <c:v>103</c:v>
                </c:pt>
                <c:pt idx="619">
                  <c:v>103.16666666666667</c:v>
                </c:pt>
                <c:pt idx="620">
                  <c:v>103.33333333333333</c:v>
                </c:pt>
                <c:pt idx="621">
                  <c:v>103.5</c:v>
                </c:pt>
                <c:pt idx="622">
                  <c:v>103.66666666666667</c:v>
                </c:pt>
                <c:pt idx="623">
                  <c:v>103.83333333333333</c:v>
                </c:pt>
                <c:pt idx="624">
                  <c:v>104</c:v>
                </c:pt>
                <c:pt idx="625">
                  <c:v>104.16666666666667</c:v>
                </c:pt>
                <c:pt idx="626">
                  <c:v>104.33333333333333</c:v>
                </c:pt>
                <c:pt idx="627">
                  <c:v>104.5</c:v>
                </c:pt>
                <c:pt idx="628">
                  <c:v>104.66666666666667</c:v>
                </c:pt>
                <c:pt idx="629">
                  <c:v>104.83333333333333</c:v>
                </c:pt>
                <c:pt idx="630">
                  <c:v>105</c:v>
                </c:pt>
                <c:pt idx="631">
                  <c:v>105.16666666666667</c:v>
                </c:pt>
                <c:pt idx="632">
                  <c:v>105.33333333333333</c:v>
                </c:pt>
                <c:pt idx="633">
                  <c:v>105.5</c:v>
                </c:pt>
                <c:pt idx="634">
                  <c:v>105.66666666666667</c:v>
                </c:pt>
                <c:pt idx="635">
                  <c:v>105.83333333333333</c:v>
                </c:pt>
                <c:pt idx="636">
                  <c:v>106</c:v>
                </c:pt>
                <c:pt idx="637">
                  <c:v>106.16666666666667</c:v>
                </c:pt>
                <c:pt idx="638">
                  <c:v>106.33333333333333</c:v>
                </c:pt>
                <c:pt idx="639">
                  <c:v>106.5</c:v>
                </c:pt>
                <c:pt idx="640">
                  <c:v>106.66666666666667</c:v>
                </c:pt>
                <c:pt idx="641">
                  <c:v>106.83333333333333</c:v>
                </c:pt>
                <c:pt idx="642">
                  <c:v>107</c:v>
                </c:pt>
                <c:pt idx="643">
                  <c:v>107.16666666666667</c:v>
                </c:pt>
                <c:pt idx="644">
                  <c:v>107.33333333333333</c:v>
                </c:pt>
                <c:pt idx="645">
                  <c:v>107.5</c:v>
                </c:pt>
                <c:pt idx="646">
                  <c:v>107.66666666666667</c:v>
                </c:pt>
                <c:pt idx="647">
                  <c:v>107.83333333333333</c:v>
                </c:pt>
                <c:pt idx="648">
                  <c:v>108</c:v>
                </c:pt>
                <c:pt idx="649">
                  <c:v>108.16666666666667</c:v>
                </c:pt>
                <c:pt idx="650">
                  <c:v>108.33333333333333</c:v>
                </c:pt>
                <c:pt idx="651">
                  <c:v>108.5</c:v>
                </c:pt>
                <c:pt idx="652">
                  <c:v>108.66666666666667</c:v>
                </c:pt>
                <c:pt idx="653">
                  <c:v>108.83333333333333</c:v>
                </c:pt>
                <c:pt idx="654">
                  <c:v>109</c:v>
                </c:pt>
                <c:pt idx="655">
                  <c:v>109.16666666666667</c:v>
                </c:pt>
                <c:pt idx="656">
                  <c:v>109.33333333333333</c:v>
                </c:pt>
                <c:pt idx="657">
                  <c:v>109.5</c:v>
                </c:pt>
                <c:pt idx="658">
                  <c:v>109.66666666666667</c:v>
                </c:pt>
                <c:pt idx="659">
                  <c:v>109.83333333333333</c:v>
                </c:pt>
                <c:pt idx="660">
                  <c:v>110</c:v>
                </c:pt>
                <c:pt idx="661">
                  <c:v>110.16666666666667</c:v>
                </c:pt>
                <c:pt idx="662">
                  <c:v>110.33333333333333</c:v>
                </c:pt>
                <c:pt idx="663">
                  <c:v>110.5</c:v>
                </c:pt>
                <c:pt idx="664">
                  <c:v>110.66666666666667</c:v>
                </c:pt>
                <c:pt idx="665">
                  <c:v>110.83333333333333</c:v>
                </c:pt>
                <c:pt idx="666">
                  <c:v>111</c:v>
                </c:pt>
                <c:pt idx="667">
                  <c:v>111.16666666666667</c:v>
                </c:pt>
                <c:pt idx="668">
                  <c:v>111.33333333333333</c:v>
                </c:pt>
                <c:pt idx="669">
                  <c:v>111.5</c:v>
                </c:pt>
                <c:pt idx="670">
                  <c:v>111.66666666666667</c:v>
                </c:pt>
                <c:pt idx="671">
                  <c:v>111.83333333333333</c:v>
                </c:pt>
                <c:pt idx="672">
                  <c:v>112</c:v>
                </c:pt>
                <c:pt idx="673">
                  <c:v>112.16666666666667</c:v>
                </c:pt>
                <c:pt idx="674">
                  <c:v>112.33333333333333</c:v>
                </c:pt>
                <c:pt idx="675">
                  <c:v>112.5</c:v>
                </c:pt>
                <c:pt idx="676">
                  <c:v>112.66666666666667</c:v>
                </c:pt>
                <c:pt idx="677">
                  <c:v>112.83333333333333</c:v>
                </c:pt>
                <c:pt idx="678">
                  <c:v>113</c:v>
                </c:pt>
                <c:pt idx="679">
                  <c:v>113.16666666666667</c:v>
                </c:pt>
                <c:pt idx="680">
                  <c:v>113.33333333333333</c:v>
                </c:pt>
                <c:pt idx="681">
                  <c:v>113.5</c:v>
                </c:pt>
                <c:pt idx="682">
                  <c:v>113.66666666666667</c:v>
                </c:pt>
                <c:pt idx="683">
                  <c:v>113.83333333333333</c:v>
                </c:pt>
                <c:pt idx="684">
                  <c:v>114</c:v>
                </c:pt>
                <c:pt idx="685">
                  <c:v>114.16666666666667</c:v>
                </c:pt>
                <c:pt idx="686">
                  <c:v>114.33333333333333</c:v>
                </c:pt>
                <c:pt idx="687">
                  <c:v>114.5</c:v>
                </c:pt>
                <c:pt idx="688">
                  <c:v>114.66666666666667</c:v>
                </c:pt>
                <c:pt idx="689">
                  <c:v>114.83333333333333</c:v>
                </c:pt>
                <c:pt idx="690">
                  <c:v>115</c:v>
                </c:pt>
                <c:pt idx="691">
                  <c:v>115.16666666666667</c:v>
                </c:pt>
                <c:pt idx="692">
                  <c:v>115.33333333333333</c:v>
                </c:pt>
                <c:pt idx="693">
                  <c:v>115.5</c:v>
                </c:pt>
                <c:pt idx="694">
                  <c:v>115.66666666666667</c:v>
                </c:pt>
                <c:pt idx="695">
                  <c:v>115.83333333333333</c:v>
                </c:pt>
                <c:pt idx="696">
                  <c:v>116</c:v>
                </c:pt>
                <c:pt idx="697">
                  <c:v>116.16666666666667</c:v>
                </c:pt>
                <c:pt idx="698">
                  <c:v>116.33333333333333</c:v>
                </c:pt>
                <c:pt idx="699">
                  <c:v>116.5</c:v>
                </c:pt>
                <c:pt idx="700">
                  <c:v>116.66666666666667</c:v>
                </c:pt>
                <c:pt idx="701">
                  <c:v>116.83333333333333</c:v>
                </c:pt>
                <c:pt idx="702">
                  <c:v>117</c:v>
                </c:pt>
                <c:pt idx="703">
                  <c:v>117.16666666666667</c:v>
                </c:pt>
                <c:pt idx="704">
                  <c:v>117.33333333333333</c:v>
                </c:pt>
                <c:pt idx="705">
                  <c:v>117.5</c:v>
                </c:pt>
                <c:pt idx="706">
                  <c:v>117.66666666666667</c:v>
                </c:pt>
                <c:pt idx="707">
                  <c:v>117.83333333333333</c:v>
                </c:pt>
                <c:pt idx="708">
                  <c:v>118</c:v>
                </c:pt>
                <c:pt idx="709">
                  <c:v>118.16666666666667</c:v>
                </c:pt>
                <c:pt idx="710">
                  <c:v>118.33333333333333</c:v>
                </c:pt>
                <c:pt idx="711">
                  <c:v>118.5</c:v>
                </c:pt>
                <c:pt idx="712">
                  <c:v>118.66666666666667</c:v>
                </c:pt>
                <c:pt idx="713">
                  <c:v>118.83333333333333</c:v>
                </c:pt>
                <c:pt idx="714">
                  <c:v>119</c:v>
                </c:pt>
                <c:pt idx="715">
                  <c:v>119.16666666666667</c:v>
                </c:pt>
                <c:pt idx="716">
                  <c:v>119.33333333333333</c:v>
                </c:pt>
                <c:pt idx="717">
                  <c:v>119.5</c:v>
                </c:pt>
                <c:pt idx="718">
                  <c:v>119.66666666666667</c:v>
                </c:pt>
                <c:pt idx="719">
                  <c:v>119.83333333333333</c:v>
                </c:pt>
                <c:pt idx="720">
                  <c:v>120</c:v>
                </c:pt>
              </c:numCache>
            </c:numRef>
          </c:xVal>
          <c:yVal>
            <c:numRef>
              <c:f>'Raum1_technische Lüftung'!$L$58:$L$778</c:f>
              <c:numCache>
                <c:formatCode>0.00%</c:formatCode>
                <c:ptCount val="721"/>
                <c:pt idx="0">
                  <c:v>0</c:v>
                </c:pt>
                <c:pt idx="1">
                  <c:v>3.08641975308642E-6</c:v>
                </c:pt>
                <c:pt idx="2">
                  <c:v>9.1976353739412536E-6</c:v>
                </c:pt>
                <c:pt idx="3">
                  <c:v>1.8273253368296801E-5</c:v>
                </c:pt>
                <c:pt idx="4">
                  <c:v>3.0254086066777124E-5</c:v>
                </c:pt>
                <c:pt idx="5">
                  <c:v>4.5082127549230848E-5</c:v>
                </c:pt>
                <c:pt idx="6">
                  <c:v>6.270053004976205E-5</c:v>
                </c:pt>
                <c:pt idx="7">
                  <c:v>8.3053580832861604E-5</c:v>
                </c:pt>
                <c:pt idx="8">
                  <c:v>1.0608667953123289E-4</c:v>
                </c:pt>
                <c:pt idx="9">
                  <c:v>1.3174631593609361E-4</c:v>
                </c:pt>
                <c:pt idx="10">
                  <c:v>1.5998004823091953E-4</c:v>
                </c:pt>
                <c:pt idx="11">
                  <c:v>1.907364816597763E-4</c:v>
                </c:pt>
                <c:pt idx="12">
                  <c:v>2.2396524762156243E-4</c:v>
                </c:pt>
                <c:pt idx="13">
                  <c:v>2.5961698318165924E-4</c:v>
                </c:pt>
                <c:pt idx="14">
                  <c:v>2.9764331099265448E-4</c:v>
                </c:pt>
                <c:pt idx="15">
                  <c:v>3.3799681961597103E-4</c:v>
                </c:pt>
                <c:pt idx="16">
                  <c:v>3.806310442363973E-4</c:v>
                </c:pt>
                <c:pt idx="17">
                  <c:v>4.2550044776167348E-4</c:v>
                </c:pt>
                <c:pt idx="18">
                  <c:v>4.7256040229944627E-4</c:v>
                </c:pt>
                <c:pt idx="19">
                  <c:v>5.217671710040574E-4</c:v>
                </c:pt>
                <c:pt idx="20">
                  <c:v>5.7307789028578169E-4</c:v>
                </c:pt>
                <c:pt idx="21">
                  <c:v>6.2645055237527754E-4</c:v>
                </c:pt>
                <c:pt idx="22">
                  <c:v>6.8184398823615861E-4</c:v>
                </c:pt>
                <c:pt idx="23">
                  <c:v>7.3921785081873504E-4</c:v>
                </c:pt>
                <c:pt idx="24">
                  <c:v>7.9853259864811298E-4</c:v>
                </c:pt>
                <c:pt idx="25">
                  <c:v>8.5974947973997641E-4</c:v>
                </c:pt>
                <c:pt idx="26">
                  <c:v>9.2283051583750858E-4</c:v>
                </c:pt>
                <c:pt idx="27">
                  <c:v>9.8773848696304145E-4</c:v>
                </c:pt>
                <c:pt idx="28">
                  <c:v>1.0544369162781486E-3</c:v>
                </c:pt>
                <c:pt idx="29">
                  <c:v>1.1228900552460244E-3</c:v>
                </c:pt>
                <c:pt idx="30">
                  <c:v>1.1930628690901128E-3</c:v>
                </c:pt>
                <c:pt idx="31">
                  <c:v>1.2649210225430699E-3</c:v>
                </c:pt>
                <c:pt idx="32">
                  <c:v>1.3384308658802677E-3</c:v>
                </c:pt>
                <c:pt idx="33">
                  <c:v>1.4135594212321518E-3</c:v>
                </c:pt>
                <c:pt idx="34">
                  <c:v>1.49027436916989E-3</c:v>
                </c:pt>
                <c:pt idx="35">
                  <c:v>1.5685440355588534E-3</c:v>
                </c:pt>
                <c:pt idx="36">
                  <c:v>1.6483373786745834E-3</c:v>
                </c:pt>
                <c:pt idx="37">
                  <c:v>1.7296239765760013E-3</c:v>
                </c:pt>
                <c:pt idx="38">
                  <c:v>1.812374014730728E-3</c:v>
                </c:pt>
                <c:pt idx="39">
                  <c:v>1.8965582738874776E-3</c:v>
                </c:pt>
                <c:pt idx="40">
                  <c:v>1.9821481181905918E-3</c:v>
                </c:pt>
                <c:pt idx="41">
                  <c:v>2.0691154835318828E-3</c:v>
                </c:pt>
                <c:pt idx="42">
                  <c:v>2.157432866135043E-3</c:v>
                </c:pt>
                <c:pt idx="43">
                  <c:v>2.2470733113679818E-3</c:v>
                </c:pt>
                <c:pt idx="44">
                  <c:v>2.3380104027785347E-3</c:v>
                </c:pt>
                <c:pt idx="45">
                  <c:v>2.4302182513490892E-3</c:v>
                </c:pt>
                <c:pt idx="46">
                  <c:v>2.5236714849657528E-3</c:v>
                </c:pt>
                <c:pt idx="47">
                  <c:v>2.6183452380977822E-3</c:v>
                </c:pt>
                <c:pt idx="48">
                  <c:v>2.7142151416830727E-3</c:v>
                </c:pt>
                <c:pt idx="49">
                  <c:v>2.8112573132155973E-3</c:v>
                </c:pt>
                <c:pt idx="50">
                  <c:v>2.9094483470307607E-3</c:v>
                </c:pt>
                <c:pt idx="51">
                  <c:v>3.0087653047847157E-3</c:v>
                </c:pt>
                <c:pt idx="52">
                  <c:v>3.109185706123774E-3</c:v>
                </c:pt>
                <c:pt idx="53">
                  <c:v>3.21068751954011E-3</c:v>
                </c:pt>
                <c:pt idx="54">
                  <c:v>3.3132491534100419E-3</c:v>
                </c:pt>
                <c:pt idx="55">
                  <c:v>3.416849447211245E-3</c:v>
                </c:pt>
                <c:pt idx="56">
                  <c:v>3.5214676629153206E-3</c:v>
                </c:pt>
                <c:pt idx="57">
                  <c:v>3.6270834765522245E-3</c:v>
                </c:pt>
                <c:pt idx="58">
                  <c:v>3.7336769699431202E-3</c:v>
                </c:pt>
                <c:pt idx="59">
                  <c:v>3.8412286225982958E-3</c:v>
                </c:pt>
                <c:pt idx="60">
                  <c:v>3.9497193037768465E-3</c:v>
                </c:pt>
                <c:pt idx="61">
                  <c:v>4.059130264704898E-3</c:v>
                </c:pt>
                <c:pt idx="62">
                  <c:v>4.169443130949196E-3</c:v>
                </c:pt>
                <c:pt idx="63">
                  <c:v>4.280639894942974E-3</c:v>
                </c:pt>
                <c:pt idx="64">
                  <c:v>4.3927029086610423E-3</c:v>
                </c:pt>
                <c:pt idx="65">
                  <c:v>4.505614876441133E-3</c:v>
                </c:pt>
                <c:pt idx="66">
                  <c:v>4.619358847948573E-3</c:v>
                </c:pt>
                <c:pt idx="67">
                  <c:v>4.7339182112814239E-3</c:v>
                </c:pt>
                <c:pt idx="68">
                  <c:v>4.849276686213288E-3</c:v>
                </c:pt>
                <c:pt idx="69">
                  <c:v>4.9654183175710277E-3</c:v>
                </c:pt>
                <c:pt idx="70">
                  <c:v>5.082327468744709E-3</c:v>
                </c:pt>
                <c:pt idx="71">
                  <c:v>5.1999888153271218E-3</c:v>
                </c:pt>
                <c:pt idx="72">
                  <c:v>5.3183873388802979E-3</c:v>
                </c:pt>
                <c:pt idx="73">
                  <c:v>5.4375083208264875E-3</c:v>
                </c:pt>
                <c:pt idx="74">
                  <c:v>5.557337336461108E-3</c:v>
                </c:pt>
                <c:pt idx="75">
                  <c:v>5.6778602490852297E-3</c:v>
                </c:pt>
                <c:pt idx="76">
                  <c:v>5.7990632042552179E-3</c:v>
                </c:pt>
                <c:pt idx="77">
                  <c:v>5.9209326241471821E-3</c:v>
                </c:pt>
                <c:pt idx="78">
                  <c:v>6.04345520203395E-3</c:v>
                </c:pt>
                <c:pt idx="79">
                  <c:v>6.1666178968723109E-3</c:v>
                </c:pt>
                <c:pt idx="80">
                  <c:v>6.2904079279983332E-3</c:v>
                </c:pt>
                <c:pt idx="81">
                  <c:v>6.4148127699285955E-3</c:v>
                </c:pt>
                <c:pt idx="82">
                  <c:v>6.5398201472652191E-3</c:v>
                </c:pt>
                <c:pt idx="83">
                  <c:v>6.6654180297026225E-3</c:v>
                </c:pt>
                <c:pt idx="84">
                  <c:v>6.7915946271339765E-3</c:v>
                </c:pt>
                <c:pt idx="85">
                  <c:v>6.9183383848553607E-3</c:v>
                </c:pt>
                <c:pt idx="86">
                  <c:v>7.0456379788656782E-3</c:v>
                </c:pt>
                <c:pt idx="87">
                  <c:v>7.1734823112604099E-3</c:v>
                </c:pt>
                <c:pt idx="88">
                  <c:v>7.3018605057173398E-3</c:v>
                </c:pt>
                <c:pt idx="89">
                  <c:v>7.4307619030724113E-3</c:v>
                </c:pt>
                <c:pt idx="90">
                  <c:v>7.5601760569839168E-3</c:v>
                </c:pt>
                <c:pt idx="91">
                  <c:v>7.6900927296832582E-3</c:v>
                </c:pt>
                <c:pt idx="92">
                  <c:v>7.8205018878105461E-3</c:v>
                </c:pt>
                <c:pt idx="93">
                  <c:v>7.9513936983333471E-3</c:v>
                </c:pt>
                <c:pt idx="94">
                  <c:v>8.0827585245469204E-3</c:v>
                </c:pt>
                <c:pt idx="95">
                  <c:v>8.2145869221543089E-3</c:v>
                </c:pt>
                <c:pt idx="96">
                  <c:v>8.3468696354247005E-3</c:v>
                </c:pt>
                <c:pt idx="97">
                  <c:v>8.4795975934284888E-3</c:v>
                </c:pt>
                <c:pt idx="98">
                  <c:v>8.6127619063475075E-3</c:v>
                </c:pt>
                <c:pt idx="99">
                  <c:v>8.7463538618589333E-3</c:v>
                </c:pt>
                <c:pt idx="100">
                  <c:v>8.8803649215913917E-3</c:v>
                </c:pt>
                <c:pt idx="101">
                  <c:v>9.0147867176518168E-3</c:v>
                </c:pt>
                <c:pt idx="102">
                  <c:v>9.1496110492216565E-3</c:v>
                </c:pt>
                <c:pt idx="103">
                  <c:v>9.2848298792210394E-3</c:v>
                </c:pt>
                <c:pt idx="104">
                  <c:v>9.4204353310395478E-3</c:v>
                </c:pt>
                <c:pt idx="105">
                  <c:v>9.5564196853322615E-3</c:v>
                </c:pt>
                <c:pt idx="106">
                  <c:v>9.6927753768797729E-3</c:v>
                </c:pt>
                <c:pt idx="107">
                  <c:v>9.8294949915108953E-3</c:v>
                </c:pt>
                <c:pt idx="108">
                  <c:v>9.9665712630868132E-3</c:v>
                </c:pt>
                <c:pt idx="109">
                  <c:v>1.0103997070545448E-2</c:v>
                </c:pt>
                <c:pt idx="110">
                  <c:v>1.0241765435004834E-2</c:v>
                </c:pt>
                <c:pt idx="111">
                  <c:v>1.0379869516924333E-2</c:v>
                </c:pt>
                <c:pt idx="112">
                  <c:v>1.0518302613322523E-2</c:v>
                </c:pt>
                <c:pt idx="113">
                  <c:v>1.0657058155050643E-2</c:v>
                </c:pt>
                <c:pt idx="114">
                  <c:v>1.0796129704120465E-2</c:v>
                </c:pt>
                <c:pt idx="115">
                  <c:v>1.0935510951085529E-2</c:v>
                </c:pt>
                <c:pt idx="116">
                  <c:v>1.107519571247466E-2</c:v>
                </c:pt>
                <c:pt idx="117">
                  <c:v>1.1215177928276726E-2</c:v>
                </c:pt>
                <c:pt idx="118">
                  <c:v>1.1355451659475619E-2</c:v>
                </c:pt>
                <c:pt idx="119">
                  <c:v>1.1496011085634451E-2</c:v>
                </c:pt>
                <c:pt idx="120">
                  <c:v>1.1636850502527985E-2</c:v>
                </c:pt>
                <c:pt idx="121">
                  <c:v>1.1777964319822337E-2</c:v>
                </c:pt>
                <c:pt idx="122">
                  <c:v>1.1919347058801006E-2</c:v>
                </c:pt>
                <c:pt idx="123">
                  <c:v>1.2060993350136304E-2</c:v>
                </c:pt>
                <c:pt idx="124">
                  <c:v>1.2202897931705288E-2</c:v>
                </c:pt>
                <c:pt idx="125">
                  <c:v>1.2345055646449289E-2</c:v>
                </c:pt>
                <c:pt idx="126">
                  <c:v>1.2487461440276189E-2</c:v>
                </c:pt>
                <c:pt idx="127">
                  <c:v>1.2630110360004575E-2</c:v>
                </c:pt>
                <c:pt idx="128">
                  <c:v>1.2772997551348942E-2</c:v>
                </c:pt>
                <c:pt idx="129">
                  <c:v>1.2916118256945122E-2</c:v>
                </c:pt>
                <c:pt idx="130">
                  <c:v>1.3059467814415143E-2</c:v>
                </c:pt>
                <c:pt idx="131">
                  <c:v>1.3203041654470716E-2</c:v>
                </c:pt>
                <c:pt idx="132">
                  <c:v>1.3346835299054598E-2</c:v>
                </c:pt>
                <c:pt idx="133">
                  <c:v>1.3490844359519059E-2</c:v>
                </c:pt>
                <c:pt idx="134">
                  <c:v>1.3635064534840717E-2</c:v>
                </c:pt>
                <c:pt idx="135">
                  <c:v>1.3779491609871025E-2</c:v>
                </c:pt>
                <c:pt idx="136">
                  <c:v>1.3924121453621669E-2</c:v>
                </c:pt>
                <c:pt idx="137">
                  <c:v>1.4068950017584228E-2</c:v>
                </c:pt>
                <c:pt idx="138">
                  <c:v>1.4213973334083359E-2</c:v>
                </c:pt>
                <c:pt idx="139">
                  <c:v>1.4359187514662879E-2</c:v>
                </c:pt>
                <c:pt idx="140">
                  <c:v>1.4504588748504056E-2</c:v>
                </c:pt>
                <c:pt idx="141">
                  <c:v>1.4650173300875499E-2</c:v>
                </c:pt>
                <c:pt idx="142">
                  <c:v>1.4795937511613979E-2</c:v>
                </c:pt>
                <c:pt idx="143">
                  <c:v>1.4941877793635596E-2</c:v>
                </c:pt>
                <c:pt idx="144">
                  <c:v>1.5087990631476663E-2</c:v>
                </c:pt>
                <c:pt idx="145">
                  <c:v>1.5234272579863734E-2</c:v>
                </c:pt>
                <c:pt idx="146">
                  <c:v>1.5380720262312164E-2</c:v>
                </c:pt>
                <c:pt idx="147">
                  <c:v>1.5527330369752675E-2</c:v>
                </c:pt>
                <c:pt idx="148">
                  <c:v>1.5674099659185325E-2</c:v>
                </c:pt>
                <c:pt idx="149">
                  <c:v>1.5821024952360353E-2</c:v>
                </c:pt>
                <c:pt idx="150">
                  <c:v>1.5968103134485382E-2</c:v>
                </c:pt>
                <c:pt idx="151">
                  <c:v>1.6115331152958406E-2</c:v>
                </c:pt>
                <c:pt idx="152">
                  <c:v>1.6262706016126102E-2</c:v>
                </c:pt>
                <c:pt idx="153">
                  <c:v>1.6410224792066906E-2</c:v>
                </c:pt>
                <c:pt idx="154">
                  <c:v>1.6557884607398408E-2</c:v>
                </c:pt>
                <c:pt idx="155">
                  <c:v>1.6705682646108548E-2</c:v>
                </c:pt>
                <c:pt idx="156">
                  <c:v>1.6853616148410161E-2</c:v>
                </c:pt>
                <c:pt idx="157">
                  <c:v>1.7001682409618371E-2</c:v>
                </c:pt>
                <c:pt idx="158">
                  <c:v>1.7149878779050415E-2</c:v>
                </c:pt>
                <c:pt idx="159">
                  <c:v>1.729820265894743E-2</c:v>
                </c:pt>
                <c:pt idx="160">
                  <c:v>1.744665150341777E-2</c:v>
                </c:pt>
                <c:pt idx="161">
                  <c:v>1.7595222817401415E-2</c:v>
                </c:pt>
                <c:pt idx="162">
                  <c:v>1.7743914155655058E-2</c:v>
                </c:pt>
                <c:pt idx="163">
                  <c:v>1.7892723121757458E-2</c:v>
                </c:pt>
                <c:pt idx="164">
                  <c:v>1.8041647367134653E-2</c:v>
                </c:pt>
                <c:pt idx="165">
                  <c:v>1.8190684590104641E-2</c:v>
                </c:pt>
                <c:pt idx="166">
                  <c:v>1.8339832534941116E-2</c:v>
                </c:pt>
                <c:pt idx="167">
                  <c:v>1.8489088990955919E-2</c:v>
                </c:pt>
                <c:pt idx="168">
                  <c:v>1.8638451791599796E-2</c:v>
                </c:pt>
                <c:pt idx="169">
                  <c:v>1.8787918813581123E-2</c:v>
                </c:pt>
                <c:pt idx="170">
                  <c:v>1.8937487976002202E-2</c:v>
                </c:pt>
                <c:pt idx="171">
                  <c:v>1.908715723951283E-2</c:v>
                </c:pt>
                <c:pt idx="172">
                  <c:v>1.9236924605480758E-2</c:v>
                </c:pt>
                <c:pt idx="173">
                  <c:v>1.9386788115178702E-2</c:v>
                </c:pt>
                <c:pt idx="174">
                  <c:v>1.9536745848987597E-2</c:v>
                </c:pt>
                <c:pt idx="175">
                  <c:v>1.9686795925615765E-2</c:v>
                </c:pt>
                <c:pt idx="176">
                  <c:v>1.9836936501333651E-2</c:v>
                </c:pt>
                <c:pt idx="177">
                  <c:v>1.998716576922387E-2</c:v>
                </c:pt>
                <c:pt idx="178">
                  <c:v>2.0137481958446189E-2</c:v>
                </c:pt>
                <c:pt idx="179">
                  <c:v>2.0287883333517227E-2</c:v>
                </c:pt>
                <c:pt idx="180">
                  <c:v>2.0438368193604499E-2</c:v>
                </c:pt>
                <c:pt idx="181">
                  <c:v>2.058893487183458E-2</c:v>
                </c:pt>
                <c:pt idx="182">
                  <c:v>2.0739581734615074E-2</c:v>
                </c:pt>
                <c:pt idx="183">
                  <c:v>2.0890307180970111E-2</c:v>
                </c:pt>
                <c:pt idx="184">
                  <c:v>2.1041109641889131E-2</c:v>
                </c:pt>
                <c:pt idx="185">
                  <c:v>2.1191987579688657E-2</c:v>
                </c:pt>
                <c:pt idx="186">
                  <c:v>2.1342939487386813E-2</c:v>
                </c:pt>
                <c:pt idx="187">
                  <c:v>2.1493963888090332E-2</c:v>
                </c:pt>
                <c:pt idx="188">
                  <c:v>2.1645059334393806E-2</c:v>
                </c:pt>
                <c:pt idx="189">
                  <c:v>2.1796224407790922E-2</c:v>
                </c:pt>
                <c:pt idx="190">
                  <c:v>2.194745771809746E-2</c:v>
                </c:pt>
                <c:pt idx="191">
                  <c:v>2.2098757902885811E-2</c:v>
                </c:pt>
                <c:pt idx="192">
                  <c:v>2.2250123626930789E-2</c:v>
                </c:pt>
                <c:pt idx="193">
                  <c:v>2.2401553581666494E-2</c:v>
                </c:pt>
                <c:pt idx="194">
                  <c:v>2.2553046484654039E-2</c:v>
                </c:pt>
                <c:pt idx="195">
                  <c:v>2.2704601079059885E-2</c:v>
                </c:pt>
                <c:pt idx="196">
                  <c:v>2.2856216133144612E-2</c:v>
                </c:pt>
                <c:pt idx="197">
                  <c:v>2.3007890439761876E-2</c:v>
                </c:pt>
                <c:pt idx="198">
                  <c:v>2.3159622815867385E-2</c:v>
                </c:pt>
                <c:pt idx="199">
                  <c:v>2.3311412102037674E-2</c:v>
                </c:pt>
                <c:pt idx="200">
                  <c:v>2.3463257161998489E-2</c:v>
                </c:pt>
                <c:pt idx="201">
                  <c:v>2.3615156882162584E-2</c:v>
                </c:pt>
                <c:pt idx="202">
                  <c:v>2.3767110171176751E-2</c:v>
                </c:pt>
                <c:pt idx="203">
                  <c:v>2.3919115959477891E-2</c:v>
                </c:pt>
                <c:pt idx="204">
                  <c:v>2.4071173198857952E-2</c:v>
                </c:pt>
                <c:pt idx="205">
                  <c:v>2.4223280862037549E-2</c:v>
                </c:pt>
                <c:pt idx="206">
                  <c:v>2.4375437942248099E-2</c:v>
                </c:pt>
                <c:pt idx="207">
                  <c:v>2.4527643452822302E-2</c:v>
                </c:pt>
                <c:pt idx="208">
                  <c:v>2.4679896426792792E-2</c:v>
                </c:pt>
                <c:pt idx="209">
                  <c:v>2.4832195916498809E-2</c:v>
                </c:pt>
                <c:pt idx="210">
                  <c:v>2.4984540993200716E-2</c:v>
                </c:pt>
                <c:pt idx="211">
                  <c:v>2.5136930746702226E-2</c:v>
                </c:pt>
                <c:pt idx="212">
                  <c:v>2.5289364284980159E-2</c:v>
                </c:pt>
                <c:pt idx="213">
                  <c:v>2.5441840733821584E-2</c:v>
                </c:pt>
                <c:pt idx="214">
                  <c:v>2.5594359236468234E-2</c:v>
                </c:pt>
                <c:pt idx="215">
                  <c:v>2.5746918953267996E-2</c:v>
                </c:pt>
                <c:pt idx="216">
                  <c:v>2.5899519061333368E-2</c:v>
                </c:pt>
                <c:pt idx="217">
                  <c:v>2.6052158754206731E-2</c:v>
                </c:pt>
                <c:pt idx="218">
                  <c:v>2.6204837241532313E-2</c:v>
                </c:pt>
                <c:pt idx="219">
                  <c:v>2.6357553748734695E-2</c:v>
                </c:pt>
                <c:pt idx="220">
                  <c:v>2.6510307516703736E-2</c:v>
                </c:pt>
                <c:pt idx="221">
                  <c:v>2.6663097801485798E-2</c:v>
                </c:pt>
                <c:pt idx="222">
                  <c:v>2.6815923873981122E-2</c:v>
                </c:pt>
                <c:pt idx="223">
                  <c:v>2.6968785019647255E-2</c:v>
                </c:pt>
                <c:pt idx="224">
                  <c:v>2.7121680538208397E-2</c:v>
                </c:pt>
                <c:pt idx="225">
                  <c:v>2.7274609743370558E-2</c:v>
                </c:pt>
                <c:pt idx="226">
                  <c:v>2.742757196254238E-2</c:v>
                </c:pt>
                <c:pt idx="227">
                  <c:v>2.7580566536561567E-2</c:v>
                </c:pt>
                <c:pt idx="228">
                  <c:v>2.7733592819426743E-2</c:v>
                </c:pt>
                <c:pt idx="229">
                  <c:v>2.7886650178034687E-2</c:v>
                </c:pt>
                <c:pt idx="230">
                  <c:v>2.8039737991922799E-2</c:v>
                </c:pt>
                <c:pt idx="231">
                  <c:v>2.8192855653016734E-2</c:v>
                </c:pt>
                <c:pt idx="232">
                  <c:v>2.8346002565383031E-2</c:v>
                </c:pt>
                <c:pt idx="233">
                  <c:v>2.8499178144986727E-2</c:v>
                </c:pt>
                <c:pt idx="234">
                  <c:v>2.865238181945378E-2</c:v>
                </c:pt>
                <c:pt idx="235">
                  <c:v>2.880561302783825E-2</c:v>
                </c:pt>
                <c:pt idx="236">
                  <c:v>2.8958871220394113E-2</c:v>
                </c:pt>
                <c:pt idx="237">
                  <c:v>2.9112155858351661E-2</c:v>
                </c:pt>
                <c:pt idx="238">
                  <c:v>2.9265466413698329E-2</c:v>
                </c:pt>
                <c:pt idx="239">
                  <c:v>2.9418802368963933E-2</c:v>
                </c:pt>
                <c:pt idx="240">
                  <c:v>2.9572163217010158E-2</c:v>
                </c:pt>
                <c:pt idx="241">
                  <c:v>2.9725548460824293E-2</c:v>
                </c:pt>
                <c:pt idx="242">
                  <c:v>2.9878957613317051E-2</c:v>
                </c:pt>
                <c:pt idx="243">
                  <c:v>3.003239019712443E-2</c:v>
                </c:pt>
                <c:pt idx="244">
                  <c:v>3.0185845744413554E-2</c:v>
                </c:pt>
                <c:pt idx="245">
                  <c:v>3.0339323796692356E-2</c:v>
                </c:pt>
                <c:pt idx="246">
                  <c:v>3.0492823904623087E-2</c:v>
                </c:pt>
                <c:pt idx="247">
                  <c:v>3.0646345627839539E-2</c:v>
                </c:pt>
                <c:pt idx="248">
                  <c:v>3.0799888534767915E-2</c:v>
                </c:pt>
                <c:pt idx="249">
                  <c:v>3.0953452202451284E-2</c:v>
                </c:pt>
                <c:pt idx="250">
                  <c:v>3.1107036216377528E-2</c:v>
                </c:pt>
                <c:pt idx="251">
                  <c:v>3.1260640170310737E-2</c:v>
                </c:pt>
                <c:pt idx="252">
                  <c:v>3.1414263666125965E-2</c:v>
                </c:pt>
                <c:pt idx="253">
                  <c:v>3.1567906313647275E-2</c:v>
                </c:pt>
                <c:pt idx="254">
                  <c:v>3.172156773048905E-2</c:v>
                </c:pt>
                <c:pt idx="255">
                  <c:v>3.187524754190043E-2</c:v>
                </c:pt>
                <c:pt idx="256">
                  <c:v>3.2028945380612885E-2</c:v>
                </c:pt>
                <c:pt idx="257">
                  <c:v>3.218266088669082E-2</c:v>
                </c:pt>
                <c:pt idx="258">
                  <c:v>3.2336393707385162E-2</c:v>
                </c:pt>
                <c:pt idx="259">
                  <c:v>3.2490143496989879E-2</c:v>
                </c:pt>
                <c:pt idx="260">
                  <c:v>3.2643909916701346E-2</c:v>
                </c:pt>
                <c:pt idx="261">
                  <c:v>3.2797692634480541E-2</c:v>
                </c:pt>
                <c:pt idx="262">
                  <c:v>3.2951491324917988E-2</c:v>
                </c:pt>
                <c:pt idx="263">
                  <c:v>3.3105305669101366E-2</c:v>
                </c:pt>
                <c:pt idx="264">
                  <c:v>3.3259135354485818E-2</c:v>
                </c:pt>
                <c:pt idx="265">
                  <c:v>3.3412980074766792E-2</c:v>
                </c:pt>
                <c:pt idx="266">
                  <c:v>3.3566839529755456E-2</c:v>
                </c:pt>
                <c:pt idx="267">
                  <c:v>3.3720713425256586E-2</c:v>
                </c:pt>
                <c:pt idx="268">
                  <c:v>3.3874601472948906E-2</c:v>
                </c:pt>
                <c:pt idx="269">
                  <c:v>3.4028503390267806E-2</c:v>
                </c:pt>
                <c:pt idx="270">
                  <c:v>3.4182418900290397E-2</c:v>
                </c:pt>
                <c:pt idx="271">
                  <c:v>3.4336347731622863E-2</c:v>
                </c:pt>
                <c:pt idx="272">
                  <c:v>3.4490289618290086E-2</c:v>
                </c:pt>
                <c:pt idx="273">
                  <c:v>3.4644244299627439E-2</c:v>
                </c:pt>
                <c:pt idx="274">
                  <c:v>3.479821152017476E-2</c:v>
                </c:pt>
                <c:pt idx="275">
                  <c:v>3.4952191029572449E-2</c:v>
                </c:pt>
                <c:pt idx="276">
                  <c:v>3.5106182582459608E-2</c:v>
                </c:pt>
                <c:pt idx="277">
                  <c:v>3.5260185938374253E-2</c:v>
                </c:pt>
                <c:pt idx="278">
                  <c:v>3.5414200861655497E-2</c:v>
                </c:pt>
                <c:pt idx="279">
                  <c:v>3.5568227121347697E-2</c:v>
                </c:pt>
                <c:pt idx="280">
                  <c:v>3.5722264491106492E-2</c:v>
                </c:pt>
                <c:pt idx="281">
                  <c:v>3.5876312749106756E-2</c:v>
                </c:pt>
                <c:pt idx="282">
                  <c:v>3.6030371677952346E-2</c:v>
                </c:pt>
                <c:pt idx="283">
                  <c:v>3.618444106458768E-2</c:v>
                </c:pt>
                <c:pt idx="284">
                  <c:v>3.6338520700211083E-2</c:v>
                </c:pt>
                <c:pt idx="285">
                  <c:v>3.6492610380189826E-2</c:v>
                </c:pt>
                <c:pt idx="286">
                  <c:v>3.6646709903976921E-2</c:v>
                </c:pt>
                <c:pt idx="287">
                  <c:v>3.680081907502953E-2</c:v>
                </c:pt>
                <c:pt idx="288">
                  <c:v>3.6954937700729003E-2</c:v>
                </c:pt>
                <c:pt idx="289">
                  <c:v>3.7109065592302544E-2</c:v>
                </c:pt>
                <c:pt idx="290">
                  <c:v>3.7263202564746432E-2</c:v>
                </c:pt>
                <c:pt idx="291">
                  <c:v>3.741734843675075E-2</c:v>
                </c:pt>
                <c:pt idx="292">
                  <c:v>3.7571503030625633E-2</c:v>
                </c:pt>
                <c:pt idx="293">
                  <c:v>3.7725666172229007E-2</c:v>
                </c:pt>
                <c:pt idx="294">
                  <c:v>3.7879837690895736E-2</c:v>
                </c:pt>
                <c:pt idx="295">
                  <c:v>3.803401741936821E-2</c:v>
                </c:pt>
                <c:pt idx="296">
                  <c:v>3.8188205193728307E-2</c:v>
                </c:pt>
                <c:pt idx="297">
                  <c:v>3.8342400853330717E-2</c:v>
                </c:pt>
                <c:pt idx="298">
                  <c:v>3.84966042407376E-2</c:v>
                </c:pt>
                <c:pt idx="299">
                  <c:v>3.8650815201654538E-2</c:v>
                </c:pt>
                <c:pt idx="300">
                  <c:v>3.8805033584867775E-2</c:v>
                </c:pt>
                <c:pt idx="301">
                  <c:v>3.8959259242182714E-2</c:v>
                </c:pt>
                <c:pt idx="302">
                  <c:v>3.9113492028363631E-2</c:v>
                </c:pt>
                <c:pt idx="303">
                  <c:v>3.9267731801074603E-2</c:v>
                </c:pt>
                <c:pt idx="304">
                  <c:v>3.9421978420821589E-2</c:v>
                </c:pt>
                <c:pt idx="305">
                  <c:v>3.9576231750895731E-2</c:v>
                </c:pt>
                <c:pt idx="306">
                  <c:v>3.9730491657317693E-2</c:v>
                </c:pt>
                <c:pt idx="307">
                  <c:v>3.988475800878321E-2</c:v>
                </c:pt>
                <c:pt idx="308">
                  <c:v>4.0039030676609647E-2</c:v>
                </c:pt>
                <c:pt idx="309">
                  <c:v>4.0193309534683662E-2</c:v>
                </c:pt>
                <c:pt idx="310">
                  <c:v>4.0347594459409913E-2</c:v>
                </c:pt>
                <c:pt idx="311">
                  <c:v>4.0501885329660779E-2</c:v>
                </c:pt>
                <c:pt idx="312">
                  <c:v>4.0656182026727092E-2</c:v>
                </c:pt>
                <c:pt idx="313">
                  <c:v>4.0810484434269843E-2</c:v>
                </c:pt>
                <c:pt idx="314">
                  <c:v>4.0964792438272862E-2</c:v>
                </c:pt>
                <c:pt idx="315">
                  <c:v>4.1119105926996455E-2</c:v>
                </c:pt>
                <c:pt idx="316">
                  <c:v>4.1273424790931927E-2</c:v>
                </c:pt>
                <c:pt idx="317">
                  <c:v>4.1427748922757052E-2</c:v>
                </c:pt>
                <c:pt idx="318">
                  <c:v>4.1582078217292408E-2</c:v>
                </c:pt>
                <c:pt idx="319">
                  <c:v>4.173641257145861E-2</c:v>
                </c:pt>
                <c:pt idx="320">
                  <c:v>4.189075188423437E-2</c:v>
                </c:pt>
                <c:pt idx="321">
                  <c:v>4.2045096056615397E-2</c:v>
                </c:pt>
                <c:pt idx="322">
                  <c:v>4.2199444991574138E-2</c:v>
                </c:pt>
                <c:pt idx="323">
                  <c:v>4.2353798594020303E-2</c:v>
                </c:pt>
                <c:pt idx="324">
                  <c:v>4.2508156770762189E-2</c:v>
                </c:pt>
                <c:pt idx="325">
                  <c:v>4.2662519430468775E-2</c:v>
                </c:pt>
                <c:pt idx="326">
                  <c:v>4.281688648363257E-2</c:v>
                </c:pt>
                <c:pt idx="327">
                  <c:v>4.2971257842533188E-2</c:v>
                </c:pt>
                <c:pt idx="328">
                  <c:v>4.3125633421201695E-2</c:v>
                </c:pt>
                <c:pt idx="329">
                  <c:v>4.3280013135385625E-2</c:v>
                </c:pt>
                <c:pt idx="330">
                  <c:v>4.3434396902514695E-2</c:v>
                </c:pt>
                <c:pt idx="331">
                  <c:v>4.3588784641667239E-2</c:v>
                </c:pt>
                <c:pt idx="332">
                  <c:v>4.3743176273537292E-2</c:v>
                </c:pt>
                <c:pt idx="333">
                  <c:v>4.3897571720402311E-2</c:v>
                </c:pt>
                <c:pt idx="334">
                  <c:v>4.4051970906091573E-2</c:v>
                </c:pt>
                <c:pt idx="335">
                  <c:v>4.4206373755955201E-2</c:v>
                </c:pt>
                <c:pt idx="336">
                  <c:v>4.4360780196833781E-2</c:v>
                </c:pt>
                <c:pt idx="337">
                  <c:v>4.4515190157028602E-2</c:v>
                </c:pt>
                <c:pt idx="338">
                  <c:v>4.466960356627251E-2</c:v>
                </c:pt>
                <c:pt idx="339">
                  <c:v>4.4824020355701315E-2</c:v>
                </c:pt>
                <c:pt idx="340">
                  <c:v>4.4978440457825779E-2</c:v>
                </c:pt>
                <c:pt idx="341">
                  <c:v>4.5132863806504157E-2</c:v>
                </c:pt>
                <c:pt idx="342">
                  <c:v>4.5287290336915302E-2</c:v>
                </c:pt>
                <c:pt idx="343">
                  <c:v>4.5441719985532293E-2</c:v>
                </c:pt>
                <c:pt idx="344">
                  <c:v>4.5596152690096606E-2</c:v>
                </c:pt>
                <c:pt idx="345">
                  <c:v>4.575058838959277E-2</c:v>
                </c:pt>
                <c:pt idx="346">
                  <c:v>4.5905027024223555E-2</c:v>
                </c:pt>
                <c:pt idx="347">
                  <c:v>4.6059468535385659E-2</c:v>
                </c:pt>
                <c:pt idx="348">
                  <c:v>4.6213912865645863E-2</c:v>
                </c:pt>
                <c:pt idx="349">
                  <c:v>4.6368359958717659E-2</c:v>
                </c:pt>
                <c:pt idx="350">
                  <c:v>4.6522809759438365E-2</c:v>
                </c:pt>
                <c:pt idx="351">
                  <c:v>4.6677262213746691E-2</c:v>
                </c:pt>
                <c:pt idx="352">
                  <c:v>4.6831717268660734E-2</c:v>
                </c:pt>
                <c:pt idx="353">
                  <c:v>4.6986174872256439E-2</c:v>
                </c:pt>
                <c:pt idx="354">
                  <c:v>4.7140634973646477E-2</c:v>
                </c:pt>
                <c:pt idx="355">
                  <c:v>4.7295097522959538E-2</c:v>
                </c:pt>
                <c:pt idx="356">
                  <c:v>4.7449562471320053E-2</c:v>
                </c:pt>
                <c:pt idx="357">
                  <c:v>4.760402977082831E-2</c:v>
                </c:pt>
                <c:pt idx="358">
                  <c:v>4.7758499374540964E-2</c:v>
                </c:pt>
                <c:pt idx="359">
                  <c:v>4.7912971236451947E-2</c:v>
                </c:pt>
                <c:pt idx="360">
                  <c:v>4.8067445311473757E-2</c:v>
                </c:pt>
                <c:pt idx="361">
                  <c:v>4.8221921555419121E-2</c:v>
                </c:pt>
                <c:pt idx="362">
                  <c:v>4.8376399924983007E-2</c:v>
                </c:pt>
                <c:pt idx="363">
                  <c:v>4.8530880377725023E-2</c:v>
                </c:pt>
                <c:pt idx="364">
                  <c:v>4.8685362872052142E-2</c:v>
                </c:pt>
                <c:pt idx="365">
                  <c:v>4.8839847367201795E-2</c:v>
                </c:pt>
                <c:pt idx="366">
                  <c:v>4.8994333823225281E-2</c:v>
                </c:pt>
                <c:pt idx="367">
                  <c:v>4.9148822200971519E-2</c:v>
                </c:pt>
                <c:pt idx="368">
                  <c:v>4.9303312462071126E-2</c:v>
                </c:pt>
                <c:pt idx="369">
                  <c:v>4.9457804568920807E-2</c:v>
                </c:pt>
                <c:pt idx="370">
                  <c:v>4.9612298484668062E-2</c:v>
                </c:pt>
                <c:pt idx="371">
                  <c:v>4.976679417319619E-2</c:v>
                </c:pt>
                <c:pt idx="372">
                  <c:v>4.9921291599109602E-2</c:v>
                </c:pt>
                <c:pt idx="373">
                  <c:v>5.0075790727719421E-2</c:v>
                </c:pt>
                <c:pt idx="374">
                  <c:v>5.0230291525029377E-2</c:v>
                </c:pt>
                <c:pt idx="375">
                  <c:v>5.0384793957721968E-2</c:v>
                </c:pt>
                <c:pt idx="376">
                  <c:v>5.0539297993144917E-2</c:v>
                </c:pt>
                <c:pt idx="377">
                  <c:v>5.0693803599297892E-2</c:v>
                </c:pt>
                <c:pt idx="378">
                  <c:v>5.0848310744819478E-2</c:v>
                </c:pt>
                <c:pt idx="379">
                  <c:v>5.1002819398974421E-2</c:v>
                </c:pt>
                <c:pt idx="380">
                  <c:v>5.1157329531641142E-2</c:v>
                </c:pt>
                <c:pt idx="381">
                  <c:v>5.1311841113299471E-2</c:v>
                </c:pt>
                <c:pt idx="382">
                  <c:v>5.1466354115018639E-2</c:v>
                </c:pt>
                <c:pt idx="383">
                  <c:v>5.1620868508445515E-2</c:v>
                </c:pt>
                <c:pt idx="384">
                  <c:v>5.1775384265793069E-2</c:v>
                </c:pt>
                <c:pt idx="385">
                  <c:v>5.192990135982907E-2</c:v>
                </c:pt>
                <c:pt idx="386">
                  <c:v>5.2084419763865013E-2</c:v>
                </c:pt>
                <c:pt idx="387">
                  <c:v>5.2238939451745257E-2</c:v>
                </c:pt>
                <c:pt idx="388">
                  <c:v>5.2393460397836392E-2</c:v>
                </c:pt>
                <c:pt idx="389">
                  <c:v>5.2547982577016795E-2</c:v>
                </c:pt>
                <c:pt idx="390">
                  <c:v>5.2702505964666448E-2</c:v>
                </c:pt>
                <c:pt idx="391">
                  <c:v>5.2857030536656871E-2</c:v>
                </c:pt>
                <c:pt idx="392">
                  <c:v>5.3011556269341363E-2</c:v>
                </c:pt>
                <c:pt idx="393">
                  <c:v>5.3166083139545343E-2</c:v>
                </c:pt>
                <c:pt idx="394">
                  <c:v>5.3320611124556938E-2</c:v>
                </c:pt>
                <c:pt idx="395">
                  <c:v>5.3475140202117744E-2</c:v>
                </c:pt>
                <c:pt idx="396">
                  <c:v>5.3629670350413765E-2</c:v>
                </c:pt>
                <c:pt idx="397">
                  <c:v>5.3784201548066561E-2</c:v>
                </c:pt>
                <c:pt idx="398">
                  <c:v>5.3938733774124531E-2</c:v>
                </c:pt>
                <c:pt idx="399">
                  <c:v>5.4093267008054391E-2</c:v>
                </c:pt>
                <c:pt idx="400">
                  <c:v>5.4247801229732828E-2</c:v>
                </c:pt>
                <c:pt idx="401">
                  <c:v>5.440233641943832E-2</c:v>
                </c:pt>
                <c:pt idx="402">
                  <c:v>5.4556872557843104E-2</c:v>
                </c:pt>
                <c:pt idx="403">
                  <c:v>5.471140962600532E-2</c:v>
                </c:pt>
                <c:pt idx="404">
                  <c:v>5.4865947605361301E-2</c:v>
                </c:pt>
                <c:pt idx="405">
                  <c:v>5.5020486477718025E-2</c:v>
                </c:pt>
                <c:pt idx="406">
                  <c:v>5.5175026225245713E-2</c:v>
                </c:pt>
                <c:pt idx="407">
                  <c:v>5.5329566830470585E-2</c:v>
                </c:pt>
                <c:pt idx="408">
                  <c:v>5.5484108276267735E-2</c:v>
                </c:pt>
                <c:pt idx="409">
                  <c:v>5.5638650545854179E-2</c:v>
                </c:pt>
                <c:pt idx="410">
                  <c:v>5.5793193622782032E-2</c:v>
                </c:pt>
                <c:pt idx="411">
                  <c:v>5.59477374909318E-2</c:v>
                </c:pt>
                <c:pt idx="412">
                  <c:v>5.6102282134505833E-2</c:v>
                </c:pt>
                <c:pt idx="413">
                  <c:v>5.6256827538021907E-2</c:v>
                </c:pt>
                <c:pt idx="414">
                  <c:v>5.6411373686306915E-2</c:v>
                </c:pt>
                <c:pt idx="415">
                  <c:v>5.6565920564490696E-2</c:v>
                </c:pt>
                <c:pt idx="416">
                  <c:v>5.6720468157999984E-2</c:v>
                </c:pt>
                <c:pt idx="417">
                  <c:v>5.6875016452552496E-2</c:v>
                </c:pt>
                <c:pt idx="418">
                  <c:v>5.7029565434151108E-2</c:v>
                </c:pt>
                <c:pt idx="419">
                  <c:v>5.7184115089078155E-2</c:v>
                </c:pt>
                <c:pt idx="420">
                  <c:v>5.7338665403889877E-2</c:v>
                </c:pt>
                <c:pt idx="421">
                  <c:v>5.7493216365410917E-2</c:v>
                </c:pt>
                <c:pt idx="422">
                  <c:v>5.7647767960728992E-2</c:v>
                </c:pt>
                <c:pt idx="423">
                  <c:v>5.7802320177189621E-2</c:v>
                </c:pt>
                <c:pt idx="424">
                  <c:v>5.7956873002390982E-2</c:v>
                </c:pt>
                <c:pt idx="425">
                  <c:v>5.811142642417888E-2</c:v>
                </c:pt>
                <c:pt idx="426">
                  <c:v>5.8265980430641781E-2</c:v>
                </c:pt>
                <c:pt idx="427">
                  <c:v>5.8420535010105981E-2</c:v>
                </c:pt>
                <c:pt idx="428">
                  <c:v>5.8575090151130861E-2</c:v>
                </c:pt>
                <c:pt idx="429">
                  <c:v>5.8729645842504216E-2</c:v>
                </c:pt>
                <c:pt idx="430">
                  <c:v>5.8884202073237718E-2</c:v>
                </c:pt>
                <c:pt idx="431">
                  <c:v>5.9038758832562425E-2</c:v>
                </c:pt>
                <c:pt idx="432">
                  <c:v>5.9193316109924413E-2</c:v>
                </c:pt>
                <c:pt idx="433">
                  <c:v>5.9347873894980474E-2</c:v>
                </c:pt>
                <c:pt idx="434">
                  <c:v>5.950243217759392E-2</c:v>
                </c:pt>
                <c:pt idx="435">
                  <c:v>5.9656990947830453E-2</c:v>
                </c:pt>
                <c:pt idx="436">
                  <c:v>5.9811550195954119E-2</c:v>
                </c:pt>
                <c:pt idx="437">
                  <c:v>5.9966109912423363E-2</c:v>
                </c:pt>
                <c:pt idx="438">
                  <c:v>6.0120670087887129E-2</c:v>
                </c:pt>
                <c:pt idx="439">
                  <c:v>6.0275230713181069E-2</c:v>
                </c:pt>
                <c:pt idx="440">
                  <c:v>6.0429791779323803E-2</c:v>
                </c:pt>
                <c:pt idx="441">
                  <c:v>6.0584353277513298E-2</c:v>
                </c:pt>
                <c:pt idx="442">
                  <c:v>6.0738915199123236E-2</c:v>
                </c:pt>
                <c:pt idx="443">
                  <c:v>6.0893477535699549E-2</c:v>
                </c:pt>
                <c:pt idx="444">
                  <c:v>6.1048040278956966E-2</c:v>
                </c:pt>
                <c:pt idx="445">
                  <c:v>6.1202603420775631E-2</c:v>
                </c:pt>
                <c:pt idx="446">
                  <c:v>6.1357166953197817E-2</c:v>
                </c:pt>
                <c:pt idx="447">
                  <c:v>6.1511730868424673E-2</c:v>
                </c:pt>
                <c:pt idx="448">
                  <c:v>6.1666295158813077E-2</c:v>
                </c:pt>
                <c:pt idx="449">
                  <c:v>6.1820859816872499E-2</c:v>
                </c:pt>
                <c:pt idx="450">
                  <c:v>6.1975424835261965E-2</c:v>
                </c:pt>
                <c:pt idx="451">
                  <c:v>6.2129990206787077E-2</c:v>
                </c:pt>
                <c:pt idx="452">
                  <c:v>6.2284555924397078E-2</c:v>
                </c:pt>
                <c:pt idx="453">
                  <c:v>6.243912198118199E-2</c:v>
                </c:pt>
                <c:pt idx="454">
                  <c:v>6.2593688370369799E-2</c:v>
                </c:pt>
                <c:pt idx="455">
                  <c:v>6.2748255085323709E-2</c:v>
                </c:pt>
                <c:pt idx="456">
                  <c:v>6.2902822119539417E-2</c:v>
                </c:pt>
                <c:pt idx="457">
                  <c:v>6.3057389466642508E-2</c:v>
                </c:pt>
                <c:pt idx="458">
                  <c:v>6.3211957120385825E-2</c:v>
                </c:pt>
                <c:pt idx="459">
                  <c:v>6.3366525074646948E-2</c:v>
                </c:pt>
                <c:pt idx="460">
                  <c:v>6.3521093323425704E-2</c:v>
                </c:pt>
                <c:pt idx="461">
                  <c:v>6.3675661860841698E-2</c:v>
                </c:pt>
                <c:pt idx="462">
                  <c:v>6.3830230681131972E-2</c:v>
                </c:pt>
                <c:pt idx="463">
                  <c:v>6.3984799778648613E-2</c:v>
                </c:pt>
                <c:pt idx="464">
                  <c:v>6.4139369147856479E-2</c:v>
                </c:pt>
                <c:pt idx="465">
                  <c:v>6.4293938783330951E-2</c:v>
                </c:pt>
                <c:pt idx="466">
                  <c:v>6.4448508679755698E-2</c:v>
                </c:pt>
                <c:pt idx="467">
                  <c:v>6.4603078831920568E-2</c:v>
                </c:pt>
                <c:pt idx="468">
                  <c:v>6.4757649234719411E-2</c:v>
                </c:pt>
                <c:pt idx="469">
                  <c:v>6.4912219883148034E-2</c:v>
                </c:pt>
                <c:pt idx="470">
                  <c:v>6.5066790772302152E-2</c:v>
                </c:pt>
                <c:pt idx="471">
                  <c:v>6.5221361897375416E-2</c:v>
                </c:pt>
                <c:pt idx="472">
                  <c:v>6.5375933253657439E-2</c:v>
                </c:pt>
                <c:pt idx="473">
                  <c:v>6.5530504836531861E-2</c:v>
                </c:pt>
                <c:pt idx="474">
                  <c:v>6.5685076641474507E-2</c:v>
                </c:pt>
                <c:pt idx="475">
                  <c:v>6.5839648664051537E-2</c:v>
                </c:pt>
                <c:pt idx="476">
                  <c:v>6.5994220899917633E-2</c:v>
                </c:pt>
                <c:pt idx="477">
                  <c:v>6.614879334481423E-2</c:v>
                </c:pt>
                <c:pt idx="478">
                  <c:v>6.6303365994567806E-2</c:v>
                </c:pt>
                <c:pt idx="479">
                  <c:v>6.645793884508816E-2</c:v>
                </c:pt>
                <c:pt idx="480">
                  <c:v>6.6612511892366735E-2</c:v>
                </c:pt>
                <c:pt idx="481">
                  <c:v>6.6767085132475049E-2</c:v>
                </c:pt>
                <c:pt idx="482">
                  <c:v>6.6921658561563027E-2</c:v>
                </c:pt>
                <c:pt idx="483">
                  <c:v>6.7076232175857481E-2</c:v>
                </c:pt>
                <c:pt idx="484">
                  <c:v>6.7230805971660548E-2</c:v>
                </c:pt>
                <c:pt idx="485">
                  <c:v>6.7385379945348198E-2</c:v>
                </c:pt>
                <c:pt idx="486">
                  <c:v>6.753995409336877E-2</c:v>
                </c:pt>
                <c:pt idx="487">
                  <c:v>6.7694528412241509E-2</c:v>
                </c:pt>
                <c:pt idx="488">
                  <c:v>6.7849102898555155E-2</c:v>
                </c:pt>
                <c:pt idx="489">
                  <c:v>6.8003677548966551E-2</c:v>
                </c:pt>
                <c:pt idx="490">
                  <c:v>6.8158252360199303E-2</c:v>
                </c:pt>
                <c:pt idx="491">
                  <c:v>6.8312827329042439E-2</c:v>
                </c:pt>
                <c:pt idx="492">
                  <c:v>6.8467402452349085E-2</c:v>
                </c:pt>
                <c:pt idx="493">
                  <c:v>6.8621977727035197E-2</c:v>
                </c:pt>
                <c:pt idx="494">
                  <c:v>6.8776553150078315E-2</c:v>
                </c:pt>
                <c:pt idx="495">
                  <c:v>6.893112871851631E-2</c:v>
                </c:pt>
                <c:pt idx="496">
                  <c:v>6.9085704429446226E-2</c:v>
                </c:pt>
                <c:pt idx="497">
                  <c:v>6.9240280280023034E-2</c:v>
                </c:pt>
                <c:pt idx="498">
                  <c:v>6.9394856267458532E-2</c:v>
                </c:pt>
                <c:pt idx="499">
                  <c:v>6.9549432389020185E-2</c:v>
                </c:pt>
                <c:pt idx="500">
                  <c:v>6.970400864203001E-2</c:v>
                </c:pt>
                <c:pt idx="501">
                  <c:v>6.9858585023863481E-2</c:v>
                </c:pt>
                <c:pt idx="502">
                  <c:v>7.0013161531948503E-2</c:v>
                </c:pt>
                <c:pt idx="503">
                  <c:v>7.0167738163764315E-2</c:v>
                </c:pt>
                <c:pt idx="504">
                  <c:v>7.0322314916840489E-2</c:v>
                </c:pt>
                <c:pt idx="505">
                  <c:v>7.0476891788755922E-2</c:v>
                </c:pt>
                <c:pt idx="506">
                  <c:v>7.0631468777137857E-2</c:v>
                </c:pt>
                <c:pt idx="507">
                  <c:v>7.0786045879660905E-2</c:v>
                </c:pt>
                <c:pt idx="508">
                  <c:v>7.0940623094046112E-2</c:v>
                </c:pt>
                <c:pt idx="509">
                  <c:v>7.1095200418060028E-2</c:v>
                </c:pt>
                <c:pt idx="510">
                  <c:v>7.1249777849513779E-2</c:v>
                </c:pt>
                <c:pt idx="511">
                  <c:v>7.1404355386262205E-2</c:v>
                </c:pt>
                <c:pt idx="512">
                  <c:v>7.1558933026202989E-2</c:v>
                </c:pt>
                <c:pt idx="513">
                  <c:v>7.1713510767275779E-2</c:v>
                </c:pt>
                <c:pt idx="514">
                  <c:v>7.1868088607461356E-2</c:v>
                </c:pt>
                <c:pt idx="515">
                  <c:v>7.2022666544780817E-2</c:v>
                </c:pt>
                <c:pt idx="516">
                  <c:v>7.2177244577294769E-2</c:v>
                </c:pt>
                <c:pt idx="517">
                  <c:v>7.2331822703102552E-2</c:v>
                </c:pt>
                <c:pt idx="518">
                  <c:v>7.2486400920341448E-2</c:v>
                </c:pt>
                <c:pt idx="519">
                  <c:v>7.2640979227185931E-2</c:v>
                </c:pt>
                <c:pt idx="520">
                  <c:v>7.2795557621846918E-2</c:v>
                </c:pt>
                <c:pt idx="521">
                  <c:v>7.2950136102571062E-2</c:v>
                </c:pt>
                <c:pt idx="522">
                  <c:v>7.310471466764E-2</c:v>
                </c:pt>
                <c:pt idx="523">
                  <c:v>7.3259293315369706E-2</c:v>
                </c:pt>
                <c:pt idx="524">
                  <c:v>7.3413872044109763E-2</c:v>
                </c:pt>
                <c:pt idx="525">
                  <c:v>7.3568450852242701E-2</c:v>
                </c:pt>
                <c:pt idx="526">
                  <c:v>7.3723029738183343E-2</c:v>
                </c:pt>
                <c:pt idx="527">
                  <c:v>7.3877608700378183E-2</c:v>
                </c:pt>
                <c:pt idx="528">
                  <c:v>7.4032187737304717E-2</c:v>
                </c:pt>
                <c:pt idx="529">
                  <c:v>7.4186766847470845E-2</c:v>
                </c:pt>
                <c:pt idx="530">
                  <c:v>7.4341346029414251E-2</c:v>
                </c:pt>
                <c:pt idx="531">
                  <c:v>7.4495925281701819E-2</c:v>
                </c:pt>
                <c:pt idx="532">
                  <c:v>7.4650504602929046E-2</c:v>
                </c:pt>
                <c:pt idx="533">
                  <c:v>7.4805083991719465E-2</c:v>
                </c:pt>
                <c:pt idx="534">
                  <c:v>7.4959663446724112E-2</c:v>
                </c:pt>
                <c:pt idx="535">
                  <c:v>7.5114242966620948E-2</c:v>
                </c:pt>
                <c:pt idx="536">
                  <c:v>7.5268822550114314E-2</c:v>
                </c:pt>
                <c:pt idx="537">
                  <c:v>7.542340219593445E-2</c:v>
                </c:pt>
                <c:pt idx="538">
                  <c:v>7.5577981902836919E-2</c:v>
                </c:pt>
                <c:pt idx="539">
                  <c:v>7.5732561669602141E-2</c:v>
                </c:pt>
                <c:pt idx="540">
                  <c:v>7.5887141495034893E-2</c:v>
                </c:pt>
                <c:pt idx="541">
                  <c:v>7.6041721377963806E-2</c:v>
                </c:pt>
                <c:pt idx="542">
                  <c:v>7.6196301317240908E-2</c:v>
                </c:pt>
                <c:pt idx="543">
                  <c:v>7.6350881311741142E-2</c:v>
                </c:pt>
                <c:pt idx="544">
                  <c:v>7.6505461360361918E-2</c:v>
                </c:pt>
                <c:pt idx="545">
                  <c:v>7.6660041462022654E-2</c:v>
                </c:pt>
                <c:pt idx="546">
                  <c:v>7.6814621615664339E-2</c:v>
                </c:pt>
                <c:pt idx="547">
                  <c:v>7.6969201820249133E-2</c:v>
                </c:pt>
                <c:pt idx="548">
                  <c:v>7.7123782074759881E-2</c:v>
                </c:pt>
                <c:pt idx="549">
                  <c:v>7.7278362378199766E-2</c:v>
                </c:pt>
                <c:pt idx="550">
                  <c:v>7.7432942729591864E-2</c:v>
                </c:pt>
                <c:pt idx="551">
                  <c:v>7.7587523127978744E-2</c:v>
                </c:pt>
                <c:pt idx="552">
                  <c:v>7.7742103572422103E-2</c:v>
                </c:pt>
                <c:pt idx="553">
                  <c:v>7.7896684062002383E-2</c:v>
                </c:pt>
                <c:pt idx="554">
                  <c:v>7.8051264595818362E-2</c:v>
                </c:pt>
                <c:pt idx="555">
                  <c:v>7.8205845172986829E-2</c:v>
                </c:pt>
                <c:pt idx="556">
                  <c:v>7.8360425792642199E-2</c:v>
                </c:pt>
                <c:pt idx="557">
                  <c:v>7.8515006453936165E-2</c:v>
                </c:pt>
                <c:pt idx="558">
                  <c:v>7.8669587156037377E-2</c:v>
                </c:pt>
                <c:pt idx="559">
                  <c:v>7.882416789813107E-2</c:v>
                </c:pt>
                <c:pt idx="560">
                  <c:v>7.8978748679418745E-2</c:v>
                </c:pt>
                <c:pt idx="561">
                  <c:v>7.913332949911786E-2</c:v>
                </c:pt>
                <c:pt idx="562">
                  <c:v>7.9287910356461475E-2</c:v>
                </c:pt>
                <c:pt idx="563">
                  <c:v>7.944249125069798E-2</c:v>
                </c:pt>
                <c:pt idx="564">
                  <c:v>7.9597072181090758E-2</c:v>
                </c:pt>
                <c:pt idx="565">
                  <c:v>7.9751653146917914E-2</c:v>
                </c:pt>
                <c:pt idx="566">
                  <c:v>7.9906234147471972E-2</c:v>
                </c:pt>
                <c:pt idx="567">
                  <c:v>8.0060815182059555E-2</c:v>
                </c:pt>
                <c:pt idx="568">
                  <c:v>8.0215396250001153E-2</c:v>
                </c:pt>
                <c:pt idx="569">
                  <c:v>8.0369977350630811E-2</c:v>
                </c:pt>
                <c:pt idx="570">
                  <c:v>8.0524558483295872E-2</c:v>
                </c:pt>
                <c:pt idx="571">
                  <c:v>8.0679139647356707E-2</c:v>
                </c:pt>
                <c:pt idx="572">
                  <c:v>8.0833720842186485E-2</c:v>
                </c:pt>
                <c:pt idx="573">
                  <c:v>8.098830206717085E-2</c:v>
                </c:pt>
                <c:pt idx="574">
                  <c:v>8.1142883321707743E-2</c:v>
                </c:pt>
                <c:pt idx="575">
                  <c:v>8.1297464605207106E-2</c:v>
                </c:pt>
                <c:pt idx="576">
                  <c:v>8.1452045917090668E-2</c:v>
                </c:pt>
                <c:pt idx="577">
                  <c:v>8.1606627256791714E-2</c:v>
                </c:pt>
                <c:pt idx="578">
                  <c:v>8.1761208623754827E-2</c:v>
                </c:pt>
                <c:pt idx="579">
                  <c:v>8.1915790017435694E-2</c:v>
                </c:pt>
                <c:pt idx="580">
                  <c:v>8.2070371437300865E-2</c:v>
                </c:pt>
                <c:pt idx="581">
                  <c:v>8.2224952882827551E-2</c:v>
                </c:pt>
                <c:pt idx="582">
                  <c:v>8.237953435350337E-2</c:v>
                </c:pt>
                <c:pt idx="583">
                  <c:v>8.2534115848826209E-2</c:v>
                </c:pt>
                <c:pt idx="584">
                  <c:v>8.2688697368303948E-2</c:v>
                </c:pt>
                <c:pt idx="585">
                  <c:v>8.2843278911454321E-2</c:v>
                </c:pt>
                <c:pt idx="586">
                  <c:v>8.2997860477804664E-2</c:v>
                </c:pt>
                <c:pt idx="587">
                  <c:v>8.3152442066891777E-2</c:v>
                </c:pt>
                <c:pt idx="588">
                  <c:v>8.3307023678261677E-2</c:v>
                </c:pt>
                <c:pt idx="589">
                  <c:v>8.3461605311469483E-2</c:v>
                </c:pt>
                <c:pt idx="590">
                  <c:v>8.3616186966079156E-2</c:v>
                </c:pt>
                <c:pt idx="591">
                  <c:v>8.3770768641663398E-2</c:v>
                </c:pt>
                <c:pt idx="592">
                  <c:v>8.392535033780342E-2</c:v>
                </c:pt>
                <c:pt idx="593">
                  <c:v>8.4079932054088799E-2</c:v>
                </c:pt>
                <c:pt idx="594">
                  <c:v>8.4234513790117316E-2</c:v>
                </c:pt>
                <c:pt idx="595">
                  <c:v>8.4389095545494786E-2</c:v>
                </c:pt>
                <c:pt idx="596">
                  <c:v>8.4543677319834878E-2</c:v>
                </c:pt>
                <c:pt idx="597">
                  <c:v>8.4698259112758981E-2</c:v>
                </c:pt>
                <c:pt idx="598">
                  <c:v>8.4852840923896042E-2</c:v>
                </c:pt>
                <c:pt idx="599">
                  <c:v>8.5007422752882408E-2</c:v>
                </c:pt>
                <c:pt idx="600">
                  <c:v>8.5162004599361713E-2</c:v>
                </c:pt>
                <c:pt idx="601">
                  <c:v>8.5316586462984692E-2</c:v>
                </c:pt>
                <c:pt idx="602">
                  <c:v>8.5471168343409037E-2</c:v>
                </c:pt>
                <c:pt idx="603">
                  <c:v>8.5625750240299309E-2</c:v>
                </c:pt>
                <c:pt idx="604">
                  <c:v>8.5780332153326727E-2</c:v>
                </c:pt>
                <c:pt idx="605">
                  <c:v>8.5934914082169106E-2</c:v>
                </c:pt>
                <c:pt idx="606">
                  <c:v>8.6089496026510684E-2</c:v>
                </c:pt>
                <c:pt idx="607">
                  <c:v>8.6244077986042E-2</c:v>
                </c:pt>
                <c:pt idx="608">
                  <c:v>8.639865996045977E-2</c:v>
                </c:pt>
                <c:pt idx="609">
                  <c:v>8.6553241949466772E-2</c:v>
                </c:pt>
                <c:pt idx="610">
                  <c:v>8.6707823952771712E-2</c:v>
                </c:pt>
                <c:pt idx="611">
                  <c:v>8.6862405970089124E-2</c:v>
                </c:pt>
                <c:pt idx="612">
                  <c:v>8.7016988001139217E-2</c:v>
                </c:pt>
                <c:pt idx="613">
                  <c:v>8.7171570045647809E-2</c:v>
                </c:pt>
                <c:pt idx="614">
                  <c:v>8.7326152103346197E-2</c:v>
                </c:pt>
                <c:pt idx="615">
                  <c:v>8.7480734173971023E-2</c:v>
                </c:pt>
                <c:pt idx="616">
                  <c:v>8.7635316257264201E-2</c:v>
                </c:pt>
                <c:pt idx="617">
                  <c:v>8.7789898352972781E-2</c:v>
                </c:pt>
                <c:pt idx="618">
                  <c:v>8.7944480460848878E-2</c:v>
                </c:pt>
                <c:pt idx="619">
                  <c:v>8.8099062580649562E-2</c:v>
                </c:pt>
                <c:pt idx="620">
                  <c:v>8.8253644712136745E-2</c:v>
                </c:pt>
                <c:pt idx="621">
                  <c:v>8.8408226855077085E-2</c:v>
                </c:pt>
                <c:pt idx="622">
                  <c:v>8.8562809009241919E-2</c:v>
                </c:pt>
                <c:pt idx="623">
                  <c:v>8.871739117440712E-2</c:v>
                </c:pt>
                <c:pt idx="624">
                  <c:v>8.8871973350353073E-2</c:v>
                </c:pt>
                <c:pt idx="625">
                  <c:v>8.9026555536864505E-2</c:v>
                </c:pt>
                <c:pt idx="626">
                  <c:v>8.9181137733730487E-2</c:v>
                </c:pt>
                <c:pt idx="627">
                  <c:v>8.9335719940744268E-2</c:v>
                </c:pt>
                <c:pt idx="628">
                  <c:v>8.9490302157703233E-2</c:v>
                </c:pt>
                <c:pt idx="629">
                  <c:v>8.9644884384408818E-2</c:v>
                </c:pt>
                <c:pt idx="630">
                  <c:v>8.9799466620666415E-2</c:v>
                </c:pt>
                <c:pt idx="631">
                  <c:v>8.9954048866285316E-2</c:v>
                </c:pt>
                <c:pt idx="632">
                  <c:v>9.0108631121078614E-2</c:v>
                </c:pt>
                <c:pt idx="633">
                  <c:v>9.0263213384863122E-2</c:v>
                </c:pt>
                <c:pt idx="634">
                  <c:v>9.0417795657459318E-2</c:v>
                </c:pt>
                <c:pt idx="635">
                  <c:v>9.0572377938691273E-2</c:v>
                </c:pt>
                <c:pt idx="636">
                  <c:v>9.0726960228386569E-2</c:v>
                </c:pt>
                <c:pt idx="637">
                  <c:v>9.0881542526376216E-2</c:v>
                </c:pt>
                <c:pt idx="638">
                  <c:v>9.1036124832494611E-2</c:v>
                </c:pt>
                <c:pt idx="639">
                  <c:v>9.1190707146579467E-2</c:v>
                </c:pt>
                <c:pt idx="640">
                  <c:v>9.1345289468471702E-2</c:v>
                </c:pt>
                <c:pt idx="641">
                  <c:v>9.1499871798015456E-2</c:v>
                </c:pt>
                <c:pt idx="642">
                  <c:v>9.1654454135057947E-2</c:v>
                </c:pt>
                <c:pt idx="643">
                  <c:v>9.1809036479449449E-2</c:v>
                </c:pt>
                <c:pt idx="644">
                  <c:v>9.1963618831043231E-2</c:v>
                </c:pt>
                <c:pt idx="645">
                  <c:v>9.2118201189695492E-2</c:v>
                </c:pt>
                <c:pt idx="646">
                  <c:v>9.2272783555265317E-2</c:v>
                </c:pt>
                <c:pt idx="647">
                  <c:v>9.2427365927614566E-2</c:v>
                </c:pt>
                <c:pt idx="648">
                  <c:v>9.2581948306607889E-2</c:v>
                </c:pt>
                <c:pt idx="649">
                  <c:v>9.2736530692112643E-2</c:v>
                </c:pt>
                <c:pt idx="650">
                  <c:v>9.2891113083998805E-2</c:v>
                </c:pt>
                <c:pt idx="651">
                  <c:v>9.3045695482138965E-2</c:v>
                </c:pt>
                <c:pt idx="652">
                  <c:v>9.320027788640825E-2</c:v>
                </c:pt>
                <c:pt idx="653">
                  <c:v>9.33548602966843E-2</c:v>
                </c:pt>
                <c:pt idx="654">
                  <c:v>9.3509442712847168E-2</c:v>
                </c:pt>
                <c:pt idx="655">
                  <c:v>9.3664025134779325E-2</c:v>
                </c:pt>
                <c:pt idx="656">
                  <c:v>9.3818607562365583E-2</c:v>
                </c:pt>
                <c:pt idx="657">
                  <c:v>9.3973189995493048E-2</c:v>
                </c:pt>
                <c:pt idx="658">
                  <c:v>9.4127772434051071E-2</c:v>
                </c:pt>
                <c:pt idx="659">
                  <c:v>9.428235487793124E-2</c:v>
                </c:pt>
                <c:pt idx="660">
                  <c:v>9.4436937327027293E-2</c:v>
                </c:pt>
                <c:pt idx="661">
                  <c:v>9.4591519781235076E-2</c:v>
                </c:pt>
                <c:pt idx="662">
                  <c:v>9.4746102240452545E-2</c:v>
                </c:pt>
                <c:pt idx="663">
                  <c:v>9.4900684704579658E-2</c:v>
                </c:pt>
                <c:pt idx="664">
                  <c:v>9.5055267173518407E-2</c:v>
                </c:pt>
                <c:pt idx="665">
                  <c:v>9.5209849647172703E-2</c:v>
                </c:pt>
                <c:pt idx="666">
                  <c:v>9.5364432125448415E-2</c:v>
                </c:pt>
                <c:pt idx="667">
                  <c:v>9.5519014608253253E-2</c:v>
                </c:pt>
                <c:pt idx="668">
                  <c:v>9.567359709549679E-2</c:v>
                </c:pt>
                <c:pt idx="669">
                  <c:v>9.5828179587090417E-2</c:v>
                </c:pt>
                <c:pt idx="670">
                  <c:v>9.5982762082947259E-2</c:v>
                </c:pt>
                <c:pt idx="671">
                  <c:v>9.6137344582982218E-2</c:v>
                </c:pt>
                <c:pt idx="672">
                  <c:v>9.6291927087111859E-2</c:v>
                </c:pt>
                <c:pt idx="673">
                  <c:v>9.6446509595254429E-2</c:v>
                </c:pt>
                <c:pt idx="674">
                  <c:v>9.6601092107329811E-2</c:v>
                </c:pt>
                <c:pt idx="675">
                  <c:v>9.6755674623259472E-2</c:v>
                </c:pt>
                <c:pt idx="676">
                  <c:v>9.6910257142966458E-2</c:v>
                </c:pt>
                <c:pt idx="677">
                  <c:v>9.7064839666375358E-2</c:v>
                </c:pt>
                <c:pt idx="678">
                  <c:v>9.7219422193412258E-2</c:v>
                </c:pt>
                <c:pt idx="679">
                  <c:v>9.7374004724004717E-2</c:v>
                </c:pt>
                <c:pt idx="680">
                  <c:v>9.752858725808175E-2</c:v>
                </c:pt>
                <c:pt idx="681">
                  <c:v>9.7683169795573774E-2</c:v>
                </c:pt>
                <c:pt idx="682">
                  <c:v>9.7837752336412606E-2</c:v>
                </c:pt>
                <c:pt idx="683">
                  <c:v>9.799233488053144E-2</c:v>
                </c:pt>
                <c:pt idx="684">
                  <c:v>9.8146917427864772E-2</c:v>
                </c:pt>
                <c:pt idx="685">
                  <c:v>9.8301499978348417E-2</c:v>
                </c:pt>
                <c:pt idx="686">
                  <c:v>9.8456082531919481E-2</c:v>
                </c:pt>
                <c:pt idx="687">
                  <c:v>9.8610665088516319E-2</c:v>
                </c:pt>
                <c:pt idx="688">
                  <c:v>9.8765247648078522E-2</c:v>
                </c:pt>
                <c:pt idx="689">
                  <c:v>9.8919830210546886E-2</c:v>
                </c:pt>
                <c:pt idx="690">
                  <c:v>9.9074412775863374E-2</c:v>
                </c:pt>
                <c:pt idx="691">
                  <c:v>9.922899534397113E-2</c:v>
                </c:pt>
                <c:pt idx="692">
                  <c:v>9.9383577914814419E-2</c:v>
                </c:pt>
                <c:pt idx="693">
                  <c:v>9.953816048833862E-2</c:v>
                </c:pt>
                <c:pt idx="694">
                  <c:v>9.9692743064490219E-2</c:v>
                </c:pt>
                <c:pt idx="695">
                  <c:v>9.9847325643216744E-2</c:v>
                </c:pt>
                <c:pt idx="696">
                  <c:v>0.10000190822446679</c:v>
                </c:pt>
                <c:pt idx="697">
                  <c:v>0.10015649080818997</c:v>
                </c:pt>
                <c:pt idx="698">
                  <c:v>0.10031107339433691</c:v>
                </c:pt>
                <c:pt idx="699">
                  <c:v>0.1004656559828592</c:v>
                </c:pt>
                <c:pt idx="700">
                  <c:v>0.10062023857370943</c:v>
                </c:pt>
                <c:pt idx="701">
                  <c:v>0.10077482116684111</c:v>
                </c:pt>
                <c:pt idx="702">
                  <c:v>0.1009294037622087</c:v>
                </c:pt>
                <c:pt idx="703">
                  <c:v>0.10108398635976755</c:v>
                </c:pt>
                <c:pt idx="704">
                  <c:v>0.1012385689594739</c:v>
                </c:pt>
                <c:pt idx="705">
                  <c:v>0.10139315156128489</c:v>
                </c:pt>
                <c:pt idx="706">
                  <c:v>0.1015477341651585</c:v>
                </c:pt>
                <c:pt idx="707">
                  <c:v>0.10170231677105353</c:v>
                </c:pt>
                <c:pt idx="708">
                  <c:v>0.10185689937892962</c:v>
                </c:pt>
                <c:pt idx="709">
                  <c:v>0.10201148198874724</c:v>
                </c:pt>
                <c:pt idx="710">
                  <c:v>0.10216606460046759</c:v>
                </c:pt>
                <c:pt idx="711">
                  <c:v>0.10232064721405271</c:v>
                </c:pt>
                <c:pt idx="712">
                  <c:v>0.10247522982946536</c:v>
                </c:pt>
                <c:pt idx="713">
                  <c:v>0.10262981244666904</c:v>
                </c:pt>
                <c:pt idx="714">
                  <c:v>0.102784395065628</c:v>
                </c:pt>
                <c:pt idx="715">
                  <c:v>0.10293897768630719</c:v>
                </c:pt>
                <c:pt idx="716">
                  <c:v>0.10309356030867227</c:v>
                </c:pt>
                <c:pt idx="717">
                  <c:v>0.10324814293268958</c:v>
                </c:pt>
                <c:pt idx="718">
                  <c:v>0.10340272555832612</c:v>
                </c:pt>
                <c:pt idx="719">
                  <c:v>0.10355730818554956</c:v>
                </c:pt>
                <c:pt idx="720">
                  <c:v>0.10371189081432823</c:v>
                </c:pt>
              </c:numCache>
            </c:numRef>
          </c:yVal>
          <c:smooth val="1"/>
          <c:extLst>
            <c:ext xmlns:c16="http://schemas.microsoft.com/office/drawing/2014/chart" uri="{C3380CC4-5D6E-409C-BE32-E72D297353CC}">
              <c16:uniqueId val="{00000009-E906-2543-9DC1-000B3FE64CDB}"/>
            </c:ext>
          </c:extLst>
        </c:ser>
        <c:ser>
          <c:idx val="10"/>
          <c:order val="10"/>
          <c:tx>
            <c:v>Alle 60Min.</c:v>
          </c:tx>
          <c:spPr>
            <a:ln w="19050" cap="rnd">
              <a:solidFill>
                <a:srgbClr val="FF9DFE"/>
              </a:solidFill>
              <a:round/>
            </a:ln>
            <a:effectLst/>
          </c:spPr>
          <c:marker>
            <c:symbol val="none"/>
          </c:marker>
          <c:xVal>
            <c:numRef>
              <c:f>'Raum1_Übersicht+Stoßlüftung'!$A$82:$A$802</c:f>
              <c:numCache>
                <c:formatCode>0.00</c:formatCode>
                <c:ptCount val="72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pt idx="361">
                  <c:v>60.166666666666664</c:v>
                </c:pt>
                <c:pt idx="362">
                  <c:v>60.333333333333336</c:v>
                </c:pt>
                <c:pt idx="363">
                  <c:v>60.5</c:v>
                </c:pt>
                <c:pt idx="364">
                  <c:v>60.666666666666664</c:v>
                </c:pt>
                <c:pt idx="365">
                  <c:v>60.833333333333336</c:v>
                </c:pt>
                <c:pt idx="366">
                  <c:v>61</c:v>
                </c:pt>
                <c:pt idx="367">
                  <c:v>61.166666666666664</c:v>
                </c:pt>
                <c:pt idx="368">
                  <c:v>61.333333333333336</c:v>
                </c:pt>
                <c:pt idx="369">
                  <c:v>61.5</c:v>
                </c:pt>
                <c:pt idx="370">
                  <c:v>61.666666666666664</c:v>
                </c:pt>
                <c:pt idx="371">
                  <c:v>61.833333333333336</c:v>
                </c:pt>
                <c:pt idx="372">
                  <c:v>62</c:v>
                </c:pt>
                <c:pt idx="373">
                  <c:v>62.166666666666664</c:v>
                </c:pt>
                <c:pt idx="374">
                  <c:v>62.333333333333336</c:v>
                </c:pt>
                <c:pt idx="375">
                  <c:v>62.5</c:v>
                </c:pt>
                <c:pt idx="376">
                  <c:v>62.666666666666664</c:v>
                </c:pt>
                <c:pt idx="377">
                  <c:v>62.833333333333336</c:v>
                </c:pt>
                <c:pt idx="378">
                  <c:v>63</c:v>
                </c:pt>
                <c:pt idx="379">
                  <c:v>63.166666666666664</c:v>
                </c:pt>
                <c:pt idx="380">
                  <c:v>63.333333333333336</c:v>
                </c:pt>
                <c:pt idx="381">
                  <c:v>63.5</c:v>
                </c:pt>
                <c:pt idx="382">
                  <c:v>63.666666666666664</c:v>
                </c:pt>
                <c:pt idx="383">
                  <c:v>63.833333333333336</c:v>
                </c:pt>
                <c:pt idx="384">
                  <c:v>64</c:v>
                </c:pt>
                <c:pt idx="385">
                  <c:v>64.166666666666671</c:v>
                </c:pt>
                <c:pt idx="386">
                  <c:v>64.333333333333329</c:v>
                </c:pt>
                <c:pt idx="387">
                  <c:v>64.5</c:v>
                </c:pt>
                <c:pt idx="388">
                  <c:v>64.666666666666671</c:v>
                </c:pt>
                <c:pt idx="389">
                  <c:v>64.833333333333329</c:v>
                </c:pt>
                <c:pt idx="390">
                  <c:v>65</c:v>
                </c:pt>
                <c:pt idx="391">
                  <c:v>65.166666666666671</c:v>
                </c:pt>
                <c:pt idx="392">
                  <c:v>65.333333333333329</c:v>
                </c:pt>
                <c:pt idx="393">
                  <c:v>65.5</c:v>
                </c:pt>
                <c:pt idx="394">
                  <c:v>65.666666666666671</c:v>
                </c:pt>
                <c:pt idx="395">
                  <c:v>65.833333333333329</c:v>
                </c:pt>
                <c:pt idx="396">
                  <c:v>66</c:v>
                </c:pt>
                <c:pt idx="397">
                  <c:v>66.166666666666671</c:v>
                </c:pt>
                <c:pt idx="398">
                  <c:v>66.333333333333329</c:v>
                </c:pt>
                <c:pt idx="399">
                  <c:v>66.5</c:v>
                </c:pt>
                <c:pt idx="400">
                  <c:v>66.666666666666671</c:v>
                </c:pt>
                <c:pt idx="401">
                  <c:v>66.833333333333329</c:v>
                </c:pt>
                <c:pt idx="402">
                  <c:v>67</c:v>
                </c:pt>
                <c:pt idx="403">
                  <c:v>67.166666666666671</c:v>
                </c:pt>
                <c:pt idx="404">
                  <c:v>67.333333333333329</c:v>
                </c:pt>
                <c:pt idx="405">
                  <c:v>67.5</c:v>
                </c:pt>
                <c:pt idx="406">
                  <c:v>67.666666666666671</c:v>
                </c:pt>
                <c:pt idx="407">
                  <c:v>67.833333333333329</c:v>
                </c:pt>
                <c:pt idx="408">
                  <c:v>68</c:v>
                </c:pt>
                <c:pt idx="409">
                  <c:v>68.166666666666671</c:v>
                </c:pt>
                <c:pt idx="410">
                  <c:v>68.333333333333329</c:v>
                </c:pt>
                <c:pt idx="411">
                  <c:v>68.5</c:v>
                </c:pt>
                <c:pt idx="412">
                  <c:v>68.666666666666671</c:v>
                </c:pt>
                <c:pt idx="413">
                  <c:v>68.833333333333329</c:v>
                </c:pt>
                <c:pt idx="414">
                  <c:v>69</c:v>
                </c:pt>
                <c:pt idx="415">
                  <c:v>69.166666666666671</c:v>
                </c:pt>
                <c:pt idx="416">
                  <c:v>69.333333333333329</c:v>
                </c:pt>
                <c:pt idx="417">
                  <c:v>69.5</c:v>
                </c:pt>
                <c:pt idx="418">
                  <c:v>69.666666666666671</c:v>
                </c:pt>
                <c:pt idx="419">
                  <c:v>69.833333333333329</c:v>
                </c:pt>
                <c:pt idx="420">
                  <c:v>70</c:v>
                </c:pt>
                <c:pt idx="421">
                  <c:v>70.166666666666671</c:v>
                </c:pt>
                <c:pt idx="422">
                  <c:v>70.333333333333329</c:v>
                </c:pt>
                <c:pt idx="423">
                  <c:v>70.5</c:v>
                </c:pt>
                <c:pt idx="424">
                  <c:v>70.666666666666671</c:v>
                </c:pt>
                <c:pt idx="425">
                  <c:v>70.833333333333329</c:v>
                </c:pt>
                <c:pt idx="426">
                  <c:v>71</c:v>
                </c:pt>
                <c:pt idx="427">
                  <c:v>71.166666666666671</c:v>
                </c:pt>
                <c:pt idx="428">
                  <c:v>71.333333333333329</c:v>
                </c:pt>
                <c:pt idx="429">
                  <c:v>71.5</c:v>
                </c:pt>
                <c:pt idx="430">
                  <c:v>71.666666666666671</c:v>
                </c:pt>
                <c:pt idx="431">
                  <c:v>71.833333333333329</c:v>
                </c:pt>
                <c:pt idx="432">
                  <c:v>72</c:v>
                </c:pt>
                <c:pt idx="433">
                  <c:v>72.166666666666671</c:v>
                </c:pt>
                <c:pt idx="434">
                  <c:v>72.333333333333329</c:v>
                </c:pt>
                <c:pt idx="435">
                  <c:v>72.5</c:v>
                </c:pt>
                <c:pt idx="436">
                  <c:v>72.666666666666671</c:v>
                </c:pt>
                <c:pt idx="437">
                  <c:v>72.833333333333329</c:v>
                </c:pt>
                <c:pt idx="438">
                  <c:v>73</c:v>
                </c:pt>
                <c:pt idx="439">
                  <c:v>73.166666666666671</c:v>
                </c:pt>
                <c:pt idx="440">
                  <c:v>73.333333333333329</c:v>
                </c:pt>
                <c:pt idx="441">
                  <c:v>73.5</c:v>
                </c:pt>
                <c:pt idx="442">
                  <c:v>73.666666666666671</c:v>
                </c:pt>
                <c:pt idx="443">
                  <c:v>73.833333333333329</c:v>
                </c:pt>
                <c:pt idx="444">
                  <c:v>74</c:v>
                </c:pt>
                <c:pt idx="445">
                  <c:v>74.166666666666671</c:v>
                </c:pt>
                <c:pt idx="446">
                  <c:v>74.333333333333329</c:v>
                </c:pt>
                <c:pt idx="447">
                  <c:v>74.5</c:v>
                </c:pt>
                <c:pt idx="448">
                  <c:v>74.666666666666671</c:v>
                </c:pt>
                <c:pt idx="449">
                  <c:v>74.833333333333329</c:v>
                </c:pt>
                <c:pt idx="450">
                  <c:v>75</c:v>
                </c:pt>
                <c:pt idx="451">
                  <c:v>75.166666666666671</c:v>
                </c:pt>
                <c:pt idx="452">
                  <c:v>75.333333333333329</c:v>
                </c:pt>
                <c:pt idx="453">
                  <c:v>75.5</c:v>
                </c:pt>
                <c:pt idx="454">
                  <c:v>75.666666666666671</c:v>
                </c:pt>
                <c:pt idx="455">
                  <c:v>75.833333333333329</c:v>
                </c:pt>
                <c:pt idx="456">
                  <c:v>76</c:v>
                </c:pt>
                <c:pt idx="457">
                  <c:v>76.166666666666671</c:v>
                </c:pt>
                <c:pt idx="458">
                  <c:v>76.333333333333329</c:v>
                </c:pt>
                <c:pt idx="459">
                  <c:v>76.5</c:v>
                </c:pt>
                <c:pt idx="460">
                  <c:v>76.666666666666671</c:v>
                </c:pt>
                <c:pt idx="461">
                  <c:v>76.833333333333329</c:v>
                </c:pt>
                <c:pt idx="462">
                  <c:v>77</c:v>
                </c:pt>
                <c:pt idx="463">
                  <c:v>77.166666666666671</c:v>
                </c:pt>
                <c:pt idx="464">
                  <c:v>77.333333333333329</c:v>
                </c:pt>
                <c:pt idx="465">
                  <c:v>77.5</c:v>
                </c:pt>
                <c:pt idx="466">
                  <c:v>77.666666666666671</c:v>
                </c:pt>
                <c:pt idx="467">
                  <c:v>77.833333333333329</c:v>
                </c:pt>
                <c:pt idx="468">
                  <c:v>78</c:v>
                </c:pt>
                <c:pt idx="469">
                  <c:v>78.166666666666671</c:v>
                </c:pt>
                <c:pt idx="470">
                  <c:v>78.333333333333329</c:v>
                </c:pt>
                <c:pt idx="471">
                  <c:v>78.5</c:v>
                </c:pt>
                <c:pt idx="472">
                  <c:v>78.666666666666671</c:v>
                </c:pt>
                <c:pt idx="473">
                  <c:v>78.833333333333329</c:v>
                </c:pt>
                <c:pt idx="474">
                  <c:v>79</c:v>
                </c:pt>
                <c:pt idx="475">
                  <c:v>79.166666666666671</c:v>
                </c:pt>
                <c:pt idx="476">
                  <c:v>79.333333333333329</c:v>
                </c:pt>
                <c:pt idx="477">
                  <c:v>79.5</c:v>
                </c:pt>
                <c:pt idx="478">
                  <c:v>79.666666666666671</c:v>
                </c:pt>
                <c:pt idx="479">
                  <c:v>79.833333333333329</c:v>
                </c:pt>
                <c:pt idx="480">
                  <c:v>80</c:v>
                </c:pt>
                <c:pt idx="481">
                  <c:v>80.166666666666671</c:v>
                </c:pt>
                <c:pt idx="482">
                  <c:v>80.333333333333329</c:v>
                </c:pt>
                <c:pt idx="483">
                  <c:v>80.5</c:v>
                </c:pt>
                <c:pt idx="484">
                  <c:v>80.666666666666671</c:v>
                </c:pt>
                <c:pt idx="485">
                  <c:v>80.833333333333329</c:v>
                </c:pt>
                <c:pt idx="486">
                  <c:v>81</c:v>
                </c:pt>
                <c:pt idx="487">
                  <c:v>81.166666666666671</c:v>
                </c:pt>
                <c:pt idx="488">
                  <c:v>81.333333333333329</c:v>
                </c:pt>
                <c:pt idx="489">
                  <c:v>81.5</c:v>
                </c:pt>
                <c:pt idx="490">
                  <c:v>81.666666666666671</c:v>
                </c:pt>
                <c:pt idx="491">
                  <c:v>81.833333333333329</c:v>
                </c:pt>
                <c:pt idx="492">
                  <c:v>82</c:v>
                </c:pt>
                <c:pt idx="493">
                  <c:v>82.166666666666671</c:v>
                </c:pt>
                <c:pt idx="494">
                  <c:v>82.333333333333329</c:v>
                </c:pt>
                <c:pt idx="495">
                  <c:v>82.5</c:v>
                </c:pt>
                <c:pt idx="496">
                  <c:v>82.666666666666671</c:v>
                </c:pt>
                <c:pt idx="497">
                  <c:v>82.833333333333329</c:v>
                </c:pt>
                <c:pt idx="498">
                  <c:v>83</c:v>
                </c:pt>
                <c:pt idx="499">
                  <c:v>83.166666666666671</c:v>
                </c:pt>
                <c:pt idx="500">
                  <c:v>83.333333333333329</c:v>
                </c:pt>
                <c:pt idx="501">
                  <c:v>83.5</c:v>
                </c:pt>
                <c:pt idx="502">
                  <c:v>83.666666666666671</c:v>
                </c:pt>
                <c:pt idx="503">
                  <c:v>83.833333333333329</c:v>
                </c:pt>
                <c:pt idx="504">
                  <c:v>84</c:v>
                </c:pt>
                <c:pt idx="505">
                  <c:v>84.166666666666671</c:v>
                </c:pt>
                <c:pt idx="506">
                  <c:v>84.333333333333329</c:v>
                </c:pt>
                <c:pt idx="507">
                  <c:v>84.5</c:v>
                </c:pt>
                <c:pt idx="508">
                  <c:v>84.666666666666671</c:v>
                </c:pt>
                <c:pt idx="509">
                  <c:v>84.833333333333329</c:v>
                </c:pt>
                <c:pt idx="510">
                  <c:v>85</c:v>
                </c:pt>
                <c:pt idx="511">
                  <c:v>85.166666666666671</c:v>
                </c:pt>
                <c:pt idx="512">
                  <c:v>85.333333333333329</c:v>
                </c:pt>
                <c:pt idx="513">
                  <c:v>85.5</c:v>
                </c:pt>
                <c:pt idx="514">
                  <c:v>85.666666666666671</c:v>
                </c:pt>
                <c:pt idx="515">
                  <c:v>85.833333333333329</c:v>
                </c:pt>
                <c:pt idx="516">
                  <c:v>86</c:v>
                </c:pt>
                <c:pt idx="517">
                  <c:v>86.166666666666671</c:v>
                </c:pt>
                <c:pt idx="518">
                  <c:v>86.333333333333329</c:v>
                </c:pt>
                <c:pt idx="519">
                  <c:v>86.5</c:v>
                </c:pt>
                <c:pt idx="520">
                  <c:v>86.666666666666671</c:v>
                </c:pt>
                <c:pt idx="521">
                  <c:v>86.833333333333329</c:v>
                </c:pt>
                <c:pt idx="522">
                  <c:v>87</c:v>
                </c:pt>
                <c:pt idx="523">
                  <c:v>87.166666666666671</c:v>
                </c:pt>
                <c:pt idx="524">
                  <c:v>87.333333333333329</c:v>
                </c:pt>
                <c:pt idx="525">
                  <c:v>87.5</c:v>
                </c:pt>
                <c:pt idx="526">
                  <c:v>87.666666666666671</c:v>
                </c:pt>
                <c:pt idx="527">
                  <c:v>87.833333333333329</c:v>
                </c:pt>
                <c:pt idx="528">
                  <c:v>88</c:v>
                </c:pt>
                <c:pt idx="529">
                  <c:v>88.166666666666671</c:v>
                </c:pt>
                <c:pt idx="530">
                  <c:v>88.333333333333329</c:v>
                </c:pt>
                <c:pt idx="531">
                  <c:v>88.5</c:v>
                </c:pt>
                <c:pt idx="532">
                  <c:v>88.666666666666671</c:v>
                </c:pt>
                <c:pt idx="533">
                  <c:v>88.833333333333329</c:v>
                </c:pt>
                <c:pt idx="534">
                  <c:v>89</c:v>
                </c:pt>
                <c:pt idx="535">
                  <c:v>89.166666666666671</c:v>
                </c:pt>
                <c:pt idx="536">
                  <c:v>89.333333333333329</c:v>
                </c:pt>
                <c:pt idx="537">
                  <c:v>89.5</c:v>
                </c:pt>
                <c:pt idx="538">
                  <c:v>89.666666666666671</c:v>
                </c:pt>
                <c:pt idx="539">
                  <c:v>89.833333333333329</c:v>
                </c:pt>
                <c:pt idx="540">
                  <c:v>90</c:v>
                </c:pt>
                <c:pt idx="541">
                  <c:v>90.166666666666671</c:v>
                </c:pt>
                <c:pt idx="542">
                  <c:v>90.333333333333329</c:v>
                </c:pt>
                <c:pt idx="543">
                  <c:v>90.5</c:v>
                </c:pt>
                <c:pt idx="544">
                  <c:v>90.666666666666671</c:v>
                </c:pt>
                <c:pt idx="545">
                  <c:v>90.833333333333329</c:v>
                </c:pt>
                <c:pt idx="546">
                  <c:v>91</c:v>
                </c:pt>
                <c:pt idx="547">
                  <c:v>91.166666666666671</c:v>
                </c:pt>
                <c:pt idx="548">
                  <c:v>91.333333333333329</c:v>
                </c:pt>
                <c:pt idx="549">
                  <c:v>91.5</c:v>
                </c:pt>
                <c:pt idx="550">
                  <c:v>91.666666666666671</c:v>
                </c:pt>
                <c:pt idx="551">
                  <c:v>91.833333333333329</c:v>
                </c:pt>
                <c:pt idx="552">
                  <c:v>92</c:v>
                </c:pt>
                <c:pt idx="553">
                  <c:v>92.166666666666671</c:v>
                </c:pt>
                <c:pt idx="554">
                  <c:v>92.333333333333329</c:v>
                </c:pt>
                <c:pt idx="555">
                  <c:v>92.5</c:v>
                </c:pt>
                <c:pt idx="556">
                  <c:v>92.666666666666671</c:v>
                </c:pt>
                <c:pt idx="557">
                  <c:v>92.833333333333329</c:v>
                </c:pt>
                <c:pt idx="558">
                  <c:v>93</c:v>
                </c:pt>
                <c:pt idx="559">
                  <c:v>93.166666666666671</c:v>
                </c:pt>
                <c:pt idx="560">
                  <c:v>93.333333333333329</c:v>
                </c:pt>
                <c:pt idx="561">
                  <c:v>93.5</c:v>
                </c:pt>
                <c:pt idx="562">
                  <c:v>93.666666666666671</c:v>
                </c:pt>
                <c:pt idx="563">
                  <c:v>93.833333333333329</c:v>
                </c:pt>
                <c:pt idx="564">
                  <c:v>94</c:v>
                </c:pt>
                <c:pt idx="565">
                  <c:v>94.166666666666671</c:v>
                </c:pt>
                <c:pt idx="566">
                  <c:v>94.333333333333329</c:v>
                </c:pt>
                <c:pt idx="567">
                  <c:v>94.5</c:v>
                </c:pt>
                <c:pt idx="568">
                  <c:v>94.666666666666671</c:v>
                </c:pt>
                <c:pt idx="569">
                  <c:v>94.833333333333329</c:v>
                </c:pt>
                <c:pt idx="570">
                  <c:v>95</c:v>
                </c:pt>
                <c:pt idx="571">
                  <c:v>95.166666666666671</c:v>
                </c:pt>
                <c:pt idx="572">
                  <c:v>95.333333333333329</c:v>
                </c:pt>
                <c:pt idx="573">
                  <c:v>95.5</c:v>
                </c:pt>
                <c:pt idx="574">
                  <c:v>95.666666666666671</c:v>
                </c:pt>
                <c:pt idx="575">
                  <c:v>95.833333333333329</c:v>
                </c:pt>
                <c:pt idx="576">
                  <c:v>96</c:v>
                </c:pt>
                <c:pt idx="577">
                  <c:v>96.166666666666671</c:v>
                </c:pt>
                <c:pt idx="578">
                  <c:v>96.333333333333329</c:v>
                </c:pt>
                <c:pt idx="579">
                  <c:v>96.5</c:v>
                </c:pt>
                <c:pt idx="580">
                  <c:v>96.666666666666671</c:v>
                </c:pt>
                <c:pt idx="581">
                  <c:v>96.833333333333329</c:v>
                </c:pt>
                <c:pt idx="582">
                  <c:v>97</c:v>
                </c:pt>
                <c:pt idx="583">
                  <c:v>97.166666666666671</c:v>
                </c:pt>
                <c:pt idx="584">
                  <c:v>97.333333333333329</c:v>
                </c:pt>
                <c:pt idx="585">
                  <c:v>97.5</c:v>
                </c:pt>
                <c:pt idx="586">
                  <c:v>97.666666666666671</c:v>
                </c:pt>
                <c:pt idx="587">
                  <c:v>97.833333333333329</c:v>
                </c:pt>
                <c:pt idx="588">
                  <c:v>98</c:v>
                </c:pt>
                <c:pt idx="589">
                  <c:v>98.166666666666671</c:v>
                </c:pt>
                <c:pt idx="590">
                  <c:v>98.333333333333329</c:v>
                </c:pt>
                <c:pt idx="591">
                  <c:v>98.5</c:v>
                </c:pt>
                <c:pt idx="592">
                  <c:v>98.666666666666671</c:v>
                </c:pt>
                <c:pt idx="593">
                  <c:v>98.833333333333329</c:v>
                </c:pt>
                <c:pt idx="594">
                  <c:v>99</c:v>
                </c:pt>
                <c:pt idx="595">
                  <c:v>99.166666666666671</c:v>
                </c:pt>
                <c:pt idx="596">
                  <c:v>99.333333333333329</c:v>
                </c:pt>
                <c:pt idx="597">
                  <c:v>99.5</c:v>
                </c:pt>
                <c:pt idx="598">
                  <c:v>99.666666666666671</c:v>
                </c:pt>
                <c:pt idx="599">
                  <c:v>99.833333333333329</c:v>
                </c:pt>
                <c:pt idx="600">
                  <c:v>100</c:v>
                </c:pt>
                <c:pt idx="601">
                  <c:v>100.16666666666667</c:v>
                </c:pt>
                <c:pt idx="602">
                  <c:v>100.33333333333333</c:v>
                </c:pt>
                <c:pt idx="603">
                  <c:v>100.5</c:v>
                </c:pt>
                <c:pt idx="604">
                  <c:v>100.66666666666667</c:v>
                </c:pt>
                <c:pt idx="605">
                  <c:v>100.83333333333333</c:v>
                </c:pt>
                <c:pt idx="606">
                  <c:v>101</c:v>
                </c:pt>
                <c:pt idx="607">
                  <c:v>101.16666666666667</c:v>
                </c:pt>
                <c:pt idx="608">
                  <c:v>101.33333333333333</c:v>
                </c:pt>
                <c:pt idx="609">
                  <c:v>101.5</c:v>
                </c:pt>
                <c:pt idx="610">
                  <c:v>101.66666666666667</c:v>
                </c:pt>
                <c:pt idx="611">
                  <c:v>101.83333333333333</c:v>
                </c:pt>
                <c:pt idx="612">
                  <c:v>102</c:v>
                </c:pt>
                <c:pt idx="613">
                  <c:v>102.16666666666667</c:v>
                </c:pt>
                <c:pt idx="614">
                  <c:v>102.33333333333333</c:v>
                </c:pt>
                <c:pt idx="615">
                  <c:v>102.5</c:v>
                </c:pt>
                <c:pt idx="616">
                  <c:v>102.66666666666667</c:v>
                </c:pt>
                <c:pt idx="617">
                  <c:v>102.83333333333333</c:v>
                </c:pt>
                <c:pt idx="618">
                  <c:v>103</c:v>
                </c:pt>
                <c:pt idx="619">
                  <c:v>103.16666666666667</c:v>
                </c:pt>
                <c:pt idx="620">
                  <c:v>103.33333333333333</c:v>
                </c:pt>
                <c:pt idx="621">
                  <c:v>103.5</c:v>
                </c:pt>
                <c:pt idx="622">
                  <c:v>103.66666666666667</c:v>
                </c:pt>
                <c:pt idx="623">
                  <c:v>103.83333333333333</c:v>
                </c:pt>
                <c:pt idx="624">
                  <c:v>104</c:v>
                </c:pt>
                <c:pt idx="625">
                  <c:v>104.16666666666667</c:v>
                </c:pt>
                <c:pt idx="626">
                  <c:v>104.33333333333333</c:v>
                </c:pt>
                <c:pt idx="627">
                  <c:v>104.5</c:v>
                </c:pt>
                <c:pt idx="628">
                  <c:v>104.66666666666667</c:v>
                </c:pt>
                <c:pt idx="629">
                  <c:v>104.83333333333333</c:v>
                </c:pt>
                <c:pt idx="630">
                  <c:v>105</c:v>
                </c:pt>
                <c:pt idx="631">
                  <c:v>105.16666666666667</c:v>
                </c:pt>
                <c:pt idx="632">
                  <c:v>105.33333333333333</c:v>
                </c:pt>
                <c:pt idx="633">
                  <c:v>105.5</c:v>
                </c:pt>
                <c:pt idx="634">
                  <c:v>105.66666666666667</c:v>
                </c:pt>
                <c:pt idx="635">
                  <c:v>105.83333333333333</c:v>
                </c:pt>
                <c:pt idx="636">
                  <c:v>106</c:v>
                </c:pt>
                <c:pt idx="637">
                  <c:v>106.16666666666667</c:v>
                </c:pt>
                <c:pt idx="638">
                  <c:v>106.33333333333333</c:v>
                </c:pt>
                <c:pt idx="639">
                  <c:v>106.5</c:v>
                </c:pt>
                <c:pt idx="640">
                  <c:v>106.66666666666667</c:v>
                </c:pt>
                <c:pt idx="641">
                  <c:v>106.83333333333333</c:v>
                </c:pt>
                <c:pt idx="642">
                  <c:v>107</c:v>
                </c:pt>
                <c:pt idx="643">
                  <c:v>107.16666666666667</c:v>
                </c:pt>
                <c:pt idx="644">
                  <c:v>107.33333333333333</c:v>
                </c:pt>
                <c:pt idx="645">
                  <c:v>107.5</c:v>
                </c:pt>
                <c:pt idx="646">
                  <c:v>107.66666666666667</c:v>
                </c:pt>
                <c:pt idx="647">
                  <c:v>107.83333333333333</c:v>
                </c:pt>
                <c:pt idx="648">
                  <c:v>108</c:v>
                </c:pt>
                <c:pt idx="649">
                  <c:v>108.16666666666667</c:v>
                </c:pt>
                <c:pt idx="650">
                  <c:v>108.33333333333333</c:v>
                </c:pt>
                <c:pt idx="651">
                  <c:v>108.5</c:v>
                </c:pt>
                <c:pt idx="652">
                  <c:v>108.66666666666667</c:v>
                </c:pt>
                <c:pt idx="653">
                  <c:v>108.83333333333333</c:v>
                </c:pt>
                <c:pt idx="654">
                  <c:v>109</c:v>
                </c:pt>
                <c:pt idx="655">
                  <c:v>109.16666666666667</c:v>
                </c:pt>
                <c:pt idx="656">
                  <c:v>109.33333333333333</c:v>
                </c:pt>
                <c:pt idx="657">
                  <c:v>109.5</c:v>
                </c:pt>
                <c:pt idx="658">
                  <c:v>109.66666666666667</c:v>
                </c:pt>
                <c:pt idx="659">
                  <c:v>109.83333333333333</c:v>
                </c:pt>
                <c:pt idx="660">
                  <c:v>110</c:v>
                </c:pt>
                <c:pt idx="661">
                  <c:v>110.16666666666667</c:v>
                </c:pt>
                <c:pt idx="662">
                  <c:v>110.33333333333333</c:v>
                </c:pt>
                <c:pt idx="663">
                  <c:v>110.5</c:v>
                </c:pt>
                <c:pt idx="664">
                  <c:v>110.66666666666667</c:v>
                </c:pt>
                <c:pt idx="665">
                  <c:v>110.83333333333333</c:v>
                </c:pt>
                <c:pt idx="666">
                  <c:v>111</c:v>
                </c:pt>
                <c:pt idx="667">
                  <c:v>111.16666666666667</c:v>
                </c:pt>
                <c:pt idx="668">
                  <c:v>111.33333333333333</c:v>
                </c:pt>
                <c:pt idx="669">
                  <c:v>111.5</c:v>
                </c:pt>
                <c:pt idx="670">
                  <c:v>111.66666666666667</c:v>
                </c:pt>
                <c:pt idx="671">
                  <c:v>111.83333333333333</c:v>
                </c:pt>
                <c:pt idx="672">
                  <c:v>112</c:v>
                </c:pt>
                <c:pt idx="673">
                  <c:v>112.16666666666667</c:v>
                </c:pt>
                <c:pt idx="674">
                  <c:v>112.33333333333333</c:v>
                </c:pt>
                <c:pt idx="675">
                  <c:v>112.5</c:v>
                </c:pt>
                <c:pt idx="676">
                  <c:v>112.66666666666667</c:v>
                </c:pt>
                <c:pt idx="677">
                  <c:v>112.83333333333333</c:v>
                </c:pt>
                <c:pt idx="678">
                  <c:v>113</c:v>
                </c:pt>
                <c:pt idx="679">
                  <c:v>113.16666666666667</c:v>
                </c:pt>
                <c:pt idx="680">
                  <c:v>113.33333333333333</c:v>
                </c:pt>
                <c:pt idx="681">
                  <c:v>113.5</c:v>
                </c:pt>
                <c:pt idx="682">
                  <c:v>113.66666666666667</c:v>
                </c:pt>
                <c:pt idx="683">
                  <c:v>113.83333333333333</c:v>
                </c:pt>
                <c:pt idx="684">
                  <c:v>114</c:v>
                </c:pt>
                <c:pt idx="685">
                  <c:v>114.16666666666667</c:v>
                </c:pt>
                <c:pt idx="686">
                  <c:v>114.33333333333333</c:v>
                </c:pt>
                <c:pt idx="687">
                  <c:v>114.5</c:v>
                </c:pt>
                <c:pt idx="688">
                  <c:v>114.66666666666667</c:v>
                </c:pt>
                <c:pt idx="689">
                  <c:v>114.83333333333333</c:v>
                </c:pt>
                <c:pt idx="690">
                  <c:v>115</c:v>
                </c:pt>
                <c:pt idx="691">
                  <c:v>115.16666666666667</c:v>
                </c:pt>
                <c:pt idx="692">
                  <c:v>115.33333333333333</c:v>
                </c:pt>
                <c:pt idx="693">
                  <c:v>115.5</c:v>
                </c:pt>
                <c:pt idx="694">
                  <c:v>115.66666666666667</c:v>
                </c:pt>
                <c:pt idx="695">
                  <c:v>115.83333333333333</c:v>
                </c:pt>
                <c:pt idx="696">
                  <c:v>116</c:v>
                </c:pt>
                <c:pt idx="697">
                  <c:v>116.16666666666667</c:v>
                </c:pt>
                <c:pt idx="698">
                  <c:v>116.33333333333333</c:v>
                </c:pt>
                <c:pt idx="699">
                  <c:v>116.5</c:v>
                </c:pt>
                <c:pt idx="700">
                  <c:v>116.66666666666667</c:v>
                </c:pt>
                <c:pt idx="701">
                  <c:v>116.83333333333333</c:v>
                </c:pt>
                <c:pt idx="702">
                  <c:v>117</c:v>
                </c:pt>
                <c:pt idx="703">
                  <c:v>117.16666666666667</c:v>
                </c:pt>
                <c:pt idx="704">
                  <c:v>117.33333333333333</c:v>
                </c:pt>
                <c:pt idx="705">
                  <c:v>117.5</c:v>
                </c:pt>
                <c:pt idx="706">
                  <c:v>117.66666666666667</c:v>
                </c:pt>
                <c:pt idx="707">
                  <c:v>117.83333333333333</c:v>
                </c:pt>
                <c:pt idx="708">
                  <c:v>118</c:v>
                </c:pt>
                <c:pt idx="709">
                  <c:v>118.16666666666667</c:v>
                </c:pt>
                <c:pt idx="710">
                  <c:v>118.33333333333333</c:v>
                </c:pt>
                <c:pt idx="711">
                  <c:v>118.5</c:v>
                </c:pt>
                <c:pt idx="712">
                  <c:v>118.66666666666667</c:v>
                </c:pt>
                <c:pt idx="713">
                  <c:v>118.83333333333333</c:v>
                </c:pt>
                <c:pt idx="714">
                  <c:v>119</c:v>
                </c:pt>
                <c:pt idx="715">
                  <c:v>119.16666666666667</c:v>
                </c:pt>
                <c:pt idx="716">
                  <c:v>119.33333333333333</c:v>
                </c:pt>
                <c:pt idx="717">
                  <c:v>119.5</c:v>
                </c:pt>
                <c:pt idx="718">
                  <c:v>119.66666666666667</c:v>
                </c:pt>
                <c:pt idx="719">
                  <c:v>119.83333333333333</c:v>
                </c:pt>
                <c:pt idx="720">
                  <c:v>120</c:v>
                </c:pt>
              </c:numCache>
            </c:numRef>
          </c:xVal>
          <c:yVal>
            <c:numRef>
              <c:f>'Raum1_Übersicht+Stoßlüftung'!$G$82:$G$802</c:f>
              <c:numCache>
                <c:formatCode>0.00%</c:formatCode>
                <c:ptCount val="721"/>
                <c:pt idx="0">
                  <c:v>0</c:v>
                </c:pt>
                <c:pt idx="1">
                  <c:v>1.1111111111111111E-3</c:v>
                </c:pt>
                <c:pt idx="2">
                  <c:v>2.2222222222222222E-3</c:v>
                </c:pt>
                <c:pt idx="3">
                  <c:v>3.3333333333333331E-3</c:v>
                </c:pt>
                <c:pt idx="4">
                  <c:v>4.4444444444444444E-3</c:v>
                </c:pt>
                <c:pt idx="5">
                  <c:v>5.5555555555555558E-3</c:v>
                </c:pt>
                <c:pt idx="6">
                  <c:v>6.6666666666666671E-3</c:v>
                </c:pt>
                <c:pt idx="7">
                  <c:v>7.7777777777777784E-3</c:v>
                </c:pt>
                <c:pt idx="8">
                  <c:v>8.8888888888888889E-3</c:v>
                </c:pt>
                <c:pt idx="9">
                  <c:v>0.01</c:v>
                </c:pt>
                <c:pt idx="10">
                  <c:v>1.1111111111111112E-2</c:v>
                </c:pt>
                <c:pt idx="11">
                  <c:v>1.2222222222222223E-2</c:v>
                </c:pt>
                <c:pt idx="12">
                  <c:v>1.3333333333333334E-2</c:v>
                </c:pt>
                <c:pt idx="13">
                  <c:v>1.4444444444444446E-2</c:v>
                </c:pt>
                <c:pt idx="14">
                  <c:v>1.5555555555555557E-2</c:v>
                </c:pt>
                <c:pt idx="15">
                  <c:v>1.6666666666666666E-2</c:v>
                </c:pt>
                <c:pt idx="16">
                  <c:v>1.7777777777777778E-2</c:v>
                </c:pt>
                <c:pt idx="17">
                  <c:v>1.8888888888888889E-2</c:v>
                </c:pt>
                <c:pt idx="18">
                  <c:v>0.02</c:v>
                </c:pt>
                <c:pt idx="19">
                  <c:v>2.1111111111111112E-2</c:v>
                </c:pt>
                <c:pt idx="20">
                  <c:v>2.2222222222222223E-2</c:v>
                </c:pt>
                <c:pt idx="21">
                  <c:v>2.3333333333333334E-2</c:v>
                </c:pt>
                <c:pt idx="22">
                  <c:v>2.4444444444444446E-2</c:v>
                </c:pt>
                <c:pt idx="23">
                  <c:v>2.5555555555555557E-2</c:v>
                </c:pt>
                <c:pt idx="24">
                  <c:v>2.6666666666666668E-2</c:v>
                </c:pt>
                <c:pt idx="25">
                  <c:v>2.777777777777778E-2</c:v>
                </c:pt>
                <c:pt idx="26">
                  <c:v>2.8888888888888891E-2</c:v>
                </c:pt>
                <c:pt idx="27">
                  <c:v>3.0000000000000002E-2</c:v>
                </c:pt>
                <c:pt idx="28">
                  <c:v>3.1111111111111114E-2</c:v>
                </c:pt>
                <c:pt idx="29">
                  <c:v>3.2222222222222222E-2</c:v>
                </c:pt>
                <c:pt idx="30">
                  <c:v>3.3333333333333333E-2</c:v>
                </c:pt>
                <c:pt idx="31">
                  <c:v>3.4444444444444444E-2</c:v>
                </c:pt>
                <c:pt idx="32">
                  <c:v>3.5555555555555556E-2</c:v>
                </c:pt>
                <c:pt idx="33">
                  <c:v>3.6666666666666667E-2</c:v>
                </c:pt>
                <c:pt idx="34">
                  <c:v>3.7777777777777778E-2</c:v>
                </c:pt>
                <c:pt idx="35">
                  <c:v>3.888888888888889E-2</c:v>
                </c:pt>
                <c:pt idx="36">
                  <c:v>0.04</c:v>
                </c:pt>
                <c:pt idx="37">
                  <c:v>4.1111111111111112E-2</c:v>
                </c:pt>
                <c:pt idx="38">
                  <c:v>4.2222222222222223E-2</c:v>
                </c:pt>
                <c:pt idx="39">
                  <c:v>4.3333333333333335E-2</c:v>
                </c:pt>
                <c:pt idx="40">
                  <c:v>4.4444444444444446E-2</c:v>
                </c:pt>
                <c:pt idx="41">
                  <c:v>4.5555555555555557E-2</c:v>
                </c:pt>
                <c:pt idx="42">
                  <c:v>4.6666666666666669E-2</c:v>
                </c:pt>
                <c:pt idx="43">
                  <c:v>4.777777777777778E-2</c:v>
                </c:pt>
                <c:pt idx="44">
                  <c:v>4.8888888888888891E-2</c:v>
                </c:pt>
                <c:pt idx="45">
                  <c:v>0.05</c:v>
                </c:pt>
                <c:pt idx="46">
                  <c:v>5.1111111111111114E-2</c:v>
                </c:pt>
                <c:pt idx="47">
                  <c:v>5.2222222222222225E-2</c:v>
                </c:pt>
                <c:pt idx="48">
                  <c:v>5.3333333333333337E-2</c:v>
                </c:pt>
                <c:pt idx="49">
                  <c:v>5.4444444444444448E-2</c:v>
                </c:pt>
                <c:pt idx="50">
                  <c:v>5.5555555555555559E-2</c:v>
                </c:pt>
                <c:pt idx="51">
                  <c:v>5.6666666666666671E-2</c:v>
                </c:pt>
                <c:pt idx="52">
                  <c:v>5.7777777777777782E-2</c:v>
                </c:pt>
                <c:pt idx="53">
                  <c:v>5.8888888888888893E-2</c:v>
                </c:pt>
                <c:pt idx="54">
                  <c:v>6.0000000000000005E-2</c:v>
                </c:pt>
                <c:pt idx="55">
                  <c:v>6.1111111111111116E-2</c:v>
                </c:pt>
                <c:pt idx="56">
                  <c:v>6.2222222222222227E-2</c:v>
                </c:pt>
                <c:pt idx="57">
                  <c:v>6.3333333333333339E-2</c:v>
                </c:pt>
                <c:pt idx="58">
                  <c:v>6.4444444444444443E-2</c:v>
                </c:pt>
                <c:pt idx="59">
                  <c:v>6.5555555555555547E-2</c:v>
                </c:pt>
                <c:pt idx="60">
                  <c:v>6.6666666666666652E-2</c:v>
                </c:pt>
                <c:pt idx="61">
                  <c:v>6.7777777777777756E-2</c:v>
                </c:pt>
                <c:pt idx="62">
                  <c:v>6.8888888888888861E-2</c:v>
                </c:pt>
                <c:pt idx="63">
                  <c:v>6.9999999999999965E-2</c:v>
                </c:pt>
                <c:pt idx="64">
                  <c:v>7.1111111111111069E-2</c:v>
                </c:pt>
                <c:pt idx="65">
                  <c:v>7.2222222222222174E-2</c:v>
                </c:pt>
                <c:pt idx="66">
                  <c:v>7.3333333333333278E-2</c:v>
                </c:pt>
                <c:pt idx="67">
                  <c:v>7.4444444444444383E-2</c:v>
                </c:pt>
                <c:pt idx="68">
                  <c:v>7.5555555555555487E-2</c:v>
                </c:pt>
                <c:pt idx="69">
                  <c:v>7.6666666666666591E-2</c:v>
                </c:pt>
                <c:pt idx="70">
                  <c:v>7.7777777777777696E-2</c:v>
                </c:pt>
                <c:pt idx="71">
                  <c:v>7.88888888888888E-2</c:v>
                </c:pt>
                <c:pt idx="72">
                  <c:v>7.9999999999999905E-2</c:v>
                </c:pt>
                <c:pt idx="73">
                  <c:v>8.1111111111111009E-2</c:v>
                </c:pt>
                <c:pt idx="74">
                  <c:v>8.2222222222222113E-2</c:v>
                </c:pt>
                <c:pt idx="75">
                  <c:v>8.3333333333333218E-2</c:v>
                </c:pt>
                <c:pt idx="76">
                  <c:v>8.4444444444444322E-2</c:v>
                </c:pt>
                <c:pt idx="77">
                  <c:v>8.5555555555555426E-2</c:v>
                </c:pt>
                <c:pt idx="78">
                  <c:v>8.6666666666666531E-2</c:v>
                </c:pt>
                <c:pt idx="79">
                  <c:v>8.7777777777777635E-2</c:v>
                </c:pt>
                <c:pt idx="80">
                  <c:v>8.888888888888874E-2</c:v>
                </c:pt>
                <c:pt idx="81">
                  <c:v>8.9999999999999844E-2</c:v>
                </c:pt>
                <c:pt idx="82">
                  <c:v>9.1111111111110948E-2</c:v>
                </c:pt>
                <c:pt idx="83">
                  <c:v>9.2222222222222053E-2</c:v>
                </c:pt>
                <c:pt idx="84">
                  <c:v>9.3333333333333157E-2</c:v>
                </c:pt>
                <c:pt idx="85">
                  <c:v>9.4444444444444262E-2</c:v>
                </c:pt>
                <c:pt idx="86">
                  <c:v>9.5555555555555366E-2</c:v>
                </c:pt>
                <c:pt idx="87">
                  <c:v>9.666666666666647E-2</c:v>
                </c:pt>
                <c:pt idx="88">
                  <c:v>9.7777777777777575E-2</c:v>
                </c:pt>
                <c:pt idx="89">
                  <c:v>9.8888888888888679E-2</c:v>
                </c:pt>
                <c:pt idx="90">
                  <c:v>9.9999999999999784E-2</c:v>
                </c:pt>
                <c:pt idx="91">
                  <c:v>0.10111111111111089</c:v>
                </c:pt>
                <c:pt idx="92">
                  <c:v>0.10222222222222199</c:v>
                </c:pt>
                <c:pt idx="93">
                  <c:v>0.1033333333333331</c:v>
                </c:pt>
                <c:pt idx="94">
                  <c:v>0.1044444444444442</c:v>
                </c:pt>
                <c:pt idx="95">
                  <c:v>0.10555555555555531</c:v>
                </c:pt>
                <c:pt idx="96">
                  <c:v>0.10666666666666641</c:v>
                </c:pt>
                <c:pt idx="97">
                  <c:v>0.10777777777777751</c:v>
                </c:pt>
                <c:pt idx="98">
                  <c:v>0.10888888888888862</c:v>
                </c:pt>
                <c:pt idx="99">
                  <c:v>0.10999999999999972</c:v>
                </c:pt>
                <c:pt idx="100">
                  <c:v>0.11111111111111083</c:v>
                </c:pt>
                <c:pt idx="101">
                  <c:v>0.11222222222222193</c:v>
                </c:pt>
                <c:pt idx="102">
                  <c:v>0.11333333333333304</c:v>
                </c:pt>
                <c:pt idx="103">
                  <c:v>0.11444444444444414</c:v>
                </c:pt>
                <c:pt idx="104">
                  <c:v>0.11555555555555524</c:v>
                </c:pt>
                <c:pt idx="105">
                  <c:v>0.11666666666666635</c:v>
                </c:pt>
                <c:pt idx="106">
                  <c:v>0.11777777777777745</c:v>
                </c:pt>
                <c:pt idx="107">
                  <c:v>0.11888888888888856</c:v>
                </c:pt>
                <c:pt idx="108">
                  <c:v>0.11999999999999966</c:v>
                </c:pt>
                <c:pt idx="109">
                  <c:v>0.12111111111111077</c:v>
                </c:pt>
                <c:pt idx="110">
                  <c:v>0.12222222222222187</c:v>
                </c:pt>
                <c:pt idx="111">
                  <c:v>0.12333333333333298</c:v>
                </c:pt>
                <c:pt idx="112">
                  <c:v>0.12444444444444408</c:v>
                </c:pt>
                <c:pt idx="113">
                  <c:v>0.1255555555555552</c:v>
                </c:pt>
                <c:pt idx="114">
                  <c:v>0.12666666666666632</c:v>
                </c:pt>
                <c:pt idx="115">
                  <c:v>0.12777777777777743</c:v>
                </c:pt>
                <c:pt idx="116">
                  <c:v>0.12888888888888855</c:v>
                </c:pt>
                <c:pt idx="117">
                  <c:v>0.12999999999999967</c:v>
                </c:pt>
                <c:pt idx="118">
                  <c:v>0.13111111111111079</c:v>
                </c:pt>
                <c:pt idx="119">
                  <c:v>0.13222222222222191</c:v>
                </c:pt>
                <c:pt idx="120">
                  <c:v>0.13333333333333303</c:v>
                </c:pt>
                <c:pt idx="121">
                  <c:v>0.13444444444444414</c:v>
                </c:pt>
                <c:pt idx="122">
                  <c:v>0.13555555555555526</c:v>
                </c:pt>
                <c:pt idx="123">
                  <c:v>0.13666666666666638</c:v>
                </c:pt>
                <c:pt idx="124">
                  <c:v>0.1377777777777775</c:v>
                </c:pt>
                <c:pt idx="125">
                  <c:v>0.13888888888888862</c:v>
                </c:pt>
                <c:pt idx="126">
                  <c:v>0.13999999999999974</c:v>
                </c:pt>
                <c:pt idx="127">
                  <c:v>0.14111111111111085</c:v>
                </c:pt>
                <c:pt idx="128">
                  <c:v>0.14222222222222197</c:v>
                </c:pt>
                <c:pt idx="129">
                  <c:v>0.14333333333333309</c:v>
                </c:pt>
                <c:pt idx="130">
                  <c:v>0.14444444444444421</c:v>
                </c:pt>
                <c:pt idx="131">
                  <c:v>0.14555555555555533</c:v>
                </c:pt>
                <c:pt idx="132">
                  <c:v>0.14666666666666645</c:v>
                </c:pt>
                <c:pt idx="133">
                  <c:v>0.14777777777777756</c:v>
                </c:pt>
                <c:pt idx="134">
                  <c:v>0.14888888888888868</c:v>
                </c:pt>
                <c:pt idx="135">
                  <c:v>0.1499999999999998</c:v>
                </c:pt>
                <c:pt idx="136">
                  <c:v>0.15111111111111092</c:v>
                </c:pt>
                <c:pt idx="137">
                  <c:v>0.15222222222222204</c:v>
                </c:pt>
                <c:pt idx="138">
                  <c:v>0.15333333333333315</c:v>
                </c:pt>
                <c:pt idx="139">
                  <c:v>0.15444444444444427</c:v>
                </c:pt>
                <c:pt idx="140">
                  <c:v>0.15555555555555539</c:v>
                </c:pt>
                <c:pt idx="141">
                  <c:v>0.15666666666666651</c:v>
                </c:pt>
                <c:pt idx="142">
                  <c:v>0.15777777777777763</c:v>
                </c:pt>
                <c:pt idx="143">
                  <c:v>0.15888888888888875</c:v>
                </c:pt>
                <c:pt idx="144">
                  <c:v>0.15999999999999986</c:v>
                </c:pt>
                <c:pt idx="145">
                  <c:v>0.16111111111111098</c:v>
                </c:pt>
                <c:pt idx="146">
                  <c:v>0.1622222222222221</c:v>
                </c:pt>
                <c:pt idx="147">
                  <c:v>0.16333333333333322</c:v>
                </c:pt>
                <c:pt idx="148">
                  <c:v>0.16444444444444434</c:v>
                </c:pt>
                <c:pt idx="149">
                  <c:v>0.16555555555555546</c:v>
                </c:pt>
                <c:pt idx="150">
                  <c:v>0.16666666666666657</c:v>
                </c:pt>
                <c:pt idx="151">
                  <c:v>0.16777777777777769</c:v>
                </c:pt>
                <c:pt idx="152">
                  <c:v>0.16888888888888881</c:v>
                </c:pt>
                <c:pt idx="153">
                  <c:v>0.16999999999999993</c:v>
                </c:pt>
                <c:pt idx="154">
                  <c:v>0.17111111111111105</c:v>
                </c:pt>
                <c:pt idx="155">
                  <c:v>0.17222222222222217</c:v>
                </c:pt>
                <c:pt idx="156">
                  <c:v>0.17333333333333328</c:v>
                </c:pt>
                <c:pt idx="157">
                  <c:v>0.1744444444444444</c:v>
                </c:pt>
                <c:pt idx="158">
                  <c:v>0.17555555555555552</c:v>
                </c:pt>
                <c:pt idx="159">
                  <c:v>0.17666666666666664</c:v>
                </c:pt>
                <c:pt idx="160">
                  <c:v>0.17777777777777776</c:v>
                </c:pt>
                <c:pt idx="161">
                  <c:v>0.17888888888888888</c:v>
                </c:pt>
                <c:pt idx="162">
                  <c:v>0.18</c:v>
                </c:pt>
                <c:pt idx="163">
                  <c:v>0.18111111111111111</c:v>
                </c:pt>
                <c:pt idx="164">
                  <c:v>0.18222222222222223</c:v>
                </c:pt>
                <c:pt idx="165">
                  <c:v>0.18333333333333335</c:v>
                </c:pt>
                <c:pt idx="166">
                  <c:v>0.18444444444444447</c:v>
                </c:pt>
                <c:pt idx="167">
                  <c:v>0.18555555555555558</c:v>
                </c:pt>
                <c:pt idx="168">
                  <c:v>0.1866666666666667</c:v>
                </c:pt>
                <c:pt idx="169">
                  <c:v>0.18777777777777782</c:v>
                </c:pt>
                <c:pt idx="170">
                  <c:v>0.18888888888888894</c:v>
                </c:pt>
                <c:pt idx="171">
                  <c:v>0.19000000000000006</c:v>
                </c:pt>
                <c:pt idx="172">
                  <c:v>0.19111111111111118</c:v>
                </c:pt>
                <c:pt idx="173">
                  <c:v>0.19222222222222229</c:v>
                </c:pt>
                <c:pt idx="174">
                  <c:v>0.19333333333333341</c:v>
                </c:pt>
                <c:pt idx="175">
                  <c:v>0.19444444444444453</c:v>
                </c:pt>
                <c:pt idx="176">
                  <c:v>0.19555555555555565</c:v>
                </c:pt>
                <c:pt idx="177">
                  <c:v>0.19666666666666677</c:v>
                </c:pt>
                <c:pt idx="178">
                  <c:v>0.19777777777777789</c:v>
                </c:pt>
                <c:pt idx="179">
                  <c:v>0.198888888888889</c:v>
                </c:pt>
                <c:pt idx="180">
                  <c:v>0.20000000000000012</c:v>
                </c:pt>
                <c:pt idx="181">
                  <c:v>0.20111111111111124</c:v>
                </c:pt>
                <c:pt idx="182">
                  <c:v>0.20222222222222236</c:v>
                </c:pt>
                <c:pt idx="183">
                  <c:v>0.20333333333333348</c:v>
                </c:pt>
                <c:pt idx="184">
                  <c:v>0.2044444444444446</c:v>
                </c:pt>
                <c:pt idx="185">
                  <c:v>0.20555555555555571</c:v>
                </c:pt>
                <c:pt idx="186">
                  <c:v>0.20666666666666683</c:v>
                </c:pt>
                <c:pt idx="187">
                  <c:v>0.20777777777777795</c:v>
                </c:pt>
                <c:pt idx="188">
                  <c:v>0.20888888888888907</c:v>
                </c:pt>
                <c:pt idx="189">
                  <c:v>0.21000000000000019</c:v>
                </c:pt>
                <c:pt idx="190">
                  <c:v>0.2111111111111113</c:v>
                </c:pt>
                <c:pt idx="191">
                  <c:v>0.21222222222222242</c:v>
                </c:pt>
                <c:pt idx="192">
                  <c:v>0.21333333333333354</c:v>
                </c:pt>
                <c:pt idx="193">
                  <c:v>0.21444444444444466</c:v>
                </c:pt>
                <c:pt idx="194">
                  <c:v>0.21555555555555578</c:v>
                </c:pt>
                <c:pt idx="195">
                  <c:v>0.2166666666666669</c:v>
                </c:pt>
                <c:pt idx="196">
                  <c:v>0.21777777777777801</c:v>
                </c:pt>
                <c:pt idx="197">
                  <c:v>0.21888888888888913</c:v>
                </c:pt>
                <c:pt idx="198">
                  <c:v>0.22000000000000025</c:v>
                </c:pt>
                <c:pt idx="199">
                  <c:v>0.22111111111111137</c:v>
                </c:pt>
                <c:pt idx="200">
                  <c:v>0.22222222222222249</c:v>
                </c:pt>
                <c:pt idx="201">
                  <c:v>0.22333333333333361</c:v>
                </c:pt>
                <c:pt idx="202">
                  <c:v>0.22444444444444472</c:v>
                </c:pt>
                <c:pt idx="203">
                  <c:v>0.22555555555555584</c:v>
                </c:pt>
                <c:pt idx="204">
                  <c:v>0.22666666666666696</c:v>
                </c:pt>
                <c:pt idx="205">
                  <c:v>0.22777777777777808</c:v>
                </c:pt>
                <c:pt idx="206">
                  <c:v>0.2288888888888892</c:v>
                </c:pt>
                <c:pt idx="207">
                  <c:v>0.23000000000000032</c:v>
                </c:pt>
                <c:pt idx="208">
                  <c:v>0.23111111111111143</c:v>
                </c:pt>
                <c:pt idx="209">
                  <c:v>0.23222222222222255</c:v>
                </c:pt>
                <c:pt idx="210">
                  <c:v>0.23333333333333367</c:v>
                </c:pt>
                <c:pt idx="211">
                  <c:v>0.23444444444444479</c:v>
                </c:pt>
                <c:pt idx="212">
                  <c:v>0.23555555555555591</c:v>
                </c:pt>
                <c:pt idx="213">
                  <c:v>0.23666666666666702</c:v>
                </c:pt>
                <c:pt idx="214">
                  <c:v>0.23777777777777814</c:v>
                </c:pt>
                <c:pt idx="215">
                  <c:v>0.23888888888888926</c:v>
                </c:pt>
                <c:pt idx="216">
                  <c:v>0.24000000000000038</c:v>
                </c:pt>
                <c:pt idx="217">
                  <c:v>0.2411111111111115</c:v>
                </c:pt>
                <c:pt idx="218">
                  <c:v>0.24222222222222262</c:v>
                </c:pt>
                <c:pt idx="219">
                  <c:v>0.24333333333333373</c:v>
                </c:pt>
                <c:pt idx="220">
                  <c:v>0.24444444444444485</c:v>
                </c:pt>
                <c:pt idx="221">
                  <c:v>0.24555555555555597</c:v>
                </c:pt>
                <c:pt idx="222">
                  <c:v>0.24666666666666709</c:v>
                </c:pt>
                <c:pt idx="223">
                  <c:v>0.24777777777777821</c:v>
                </c:pt>
                <c:pt idx="224">
                  <c:v>0.24888888888888933</c:v>
                </c:pt>
                <c:pt idx="225">
                  <c:v>0.25000000000000044</c:v>
                </c:pt>
                <c:pt idx="226">
                  <c:v>0.25111111111111156</c:v>
                </c:pt>
                <c:pt idx="227">
                  <c:v>0.25222222222222268</c:v>
                </c:pt>
                <c:pt idx="228">
                  <c:v>0.2533333333333338</c:v>
                </c:pt>
                <c:pt idx="229">
                  <c:v>0.25444444444444492</c:v>
                </c:pt>
                <c:pt idx="230">
                  <c:v>0.25555555555555604</c:v>
                </c:pt>
                <c:pt idx="231">
                  <c:v>0.25666666666666715</c:v>
                </c:pt>
                <c:pt idx="232">
                  <c:v>0.25777777777777827</c:v>
                </c:pt>
                <c:pt idx="233">
                  <c:v>0.25888888888888939</c:v>
                </c:pt>
                <c:pt idx="234">
                  <c:v>0.26000000000000051</c:v>
                </c:pt>
                <c:pt idx="235">
                  <c:v>0.26111111111111163</c:v>
                </c:pt>
                <c:pt idx="236">
                  <c:v>0.26222222222222275</c:v>
                </c:pt>
                <c:pt idx="237">
                  <c:v>0.26333333333333386</c:v>
                </c:pt>
                <c:pt idx="238">
                  <c:v>0.26444444444444498</c:v>
                </c:pt>
                <c:pt idx="239">
                  <c:v>0.2655555555555561</c:v>
                </c:pt>
                <c:pt idx="240">
                  <c:v>0.26666666666666722</c:v>
                </c:pt>
                <c:pt idx="241">
                  <c:v>0.26777777777777834</c:v>
                </c:pt>
                <c:pt idx="242">
                  <c:v>0.26888888888888945</c:v>
                </c:pt>
                <c:pt idx="243">
                  <c:v>0.27000000000000057</c:v>
                </c:pt>
                <c:pt idx="244">
                  <c:v>0.27111111111111169</c:v>
                </c:pt>
                <c:pt idx="245">
                  <c:v>0.27222222222222281</c:v>
                </c:pt>
                <c:pt idx="246">
                  <c:v>0.27333333333333393</c:v>
                </c:pt>
                <c:pt idx="247">
                  <c:v>0.27444444444444505</c:v>
                </c:pt>
                <c:pt idx="248">
                  <c:v>0.27555555555555616</c:v>
                </c:pt>
                <c:pt idx="249">
                  <c:v>0.27666666666666728</c:v>
                </c:pt>
                <c:pt idx="250">
                  <c:v>0.2777777777777784</c:v>
                </c:pt>
                <c:pt idx="251">
                  <c:v>0.27888888888888952</c:v>
                </c:pt>
                <c:pt idx="252">
                  <c:v>0.28000000000000064</c:v>
                </c:pt>
                <c:pt idx="253">
                  <c:v>0.28111111111111176</c:v>
                </c:pt>
                <c:pt idx="254">
                  <c:v>0.28222222222222287</c:v>
                </c:pt>
                <c:pt idx="255">
                  <c:v>0.28333333333333399</c:v>
                </c:pt>
                <c:pt idx="256">
                  <c:v>0.28444444444444511</c:v>
                </c:pt>
                <c:pt idx="257">
                  <c:v>0.28555555555555623</c:v>
                </c:pt>
                <c:pt idx="258">
                  <c:v>0.28666666666666735</c:v>
                </c:pt>
                <c:pt idx="259">
                  <c:v>0.28777777777777847</c:v>
                </c:pt>
                <c:pt idx="260">
                  <c:v>0.28888888888888958</c:v>
                </c:pt>
                <c:pt idx="261">
                  <c:v>0.2900000000000007</c:v>
                </c:pt>
                <c:pt idx="262">
                  <c:v>0.29111111111111182</c:v>
                </c:pt>
                <c:pt idx="263">
                  <c:v>0.29222222222222294</c:v>
                </c:pt>
                <c:pt idx="264">
                  <c:v>0.29333333333333406</c:v>
                </c:pt>
                <c:pt idx="265">
                  <c:v>0.29444444444444517</c:v>
                </c:pt>
                <c:pt idx="266">
                  <c:v>0.29555555555555629</c:v>
                </c:pt>
                <c:pt idx="267">
                  <c:v>0.29666666666666741</c:v>
                </c:pt>
                <c:pt idx="268">
                  <c:v>0.29777777777777853</c:v>
                </c:pt>
                <c:pt idx="269">
                  <c:v>0.29888888888888965</c:v>
                </c:pt>
                <c:pt idx="270">
                  <c:v>0.30000000000000077</c:v>
                </c:pt>
                <c:pt idx="271">
                  <c:v>0.30111111111111188</c:v>
                </c:pt>
                <c:pt idx="272">
                  <c:v>0.302222222222223</c:v>
                </c:pt>
                <c:pt idx="273">
                  <c:v>0.30333333333333412</c:v>
                </c:pt>
                <c:pt idx="274">
                  <c:v>0.30444444444444524</c:v>
                </c:pt>
                <c:pt idx="275">
                  <c:v>0.30555555555555636</c:v>
                </c:pt>
                <c:pt idx="276">
                  <c:v>0.30666666666666748</c:v>
                </c:pt>
                <c:pt idx="277">
                  <c:v>0.30777777777777859</c:v>
                </c:pt>
                <c:pt idx="278">
                  <c:v>0.30888888888888971</c:v>
                </c:pt>
                <c:pt idx="279">
                  <c:v>0.31000000000000083</c:v>
                </c:pt>
                <c:pt idx="280">
                  <c:v>0.31111111111111195</c:v>
                </c:pt>
                <c:pt idx="281">
                  <c:v>0.31222222222222307</c:v>
                </c:pt>
                <c:pt idx="282">
                  <c:v>0.31333333333333419</c:v>
                </c:pt>
                <c:pt idx="283">
                  <c:v>0.3144444444444453</c:v>
                </c:pt>
                <c:pt idx="284">
                  <c:v>0.31555555555555642</c:v>
                </c:pt>
                <c:pt idx="285">
                  <c:v>0.31666666666666754</c:v>
                </c:pt>
                <c:pt idx="286">
                  <c:v>0.31777777777777866</c:v>
                </c:pt>
                <c:pt idx="287">
                  <c:v>0.31888888888888978</c:v>
                </c:pt>
                <c:pt idx="288">
                  <c:v>0.32000000000000089</c:v>
                </c:pt>
                <c:pt idx="289">
                  <c:v>0.32111111111111201</c:v>
                </c:pt>
                <c:pt idx="290">
                  <c:v>0.32222222222222313</c:v>
                </c:pt>
                <c:pt idx="291">
                  <c:v>0.32333333333333425</c:v>
                </c:pt>
                <c:pt idx="292">
                  <c:v>0.32444444444444537</c:v>
                </c:pt>
                <c:pt idx="293">
                  <c:v>0.32555555555555649</c:v>
                </c:pt>
                <c:pt idx="294">
                  <c:v>0.3266666666666676</c:v>
                </c:pt>
                <c:pt idx="295">
                  <c:v>0.32777777777777872</c:v>
                </c:pt>
                <c:pt idx="296">
                  <c:v>0.32888888888888984</c:v>
                </c:pt>
                <c:pt idx="297">
                  <c:v>0.33000000000000096</c:v>
                </c:pt>
                <c:pt idx="298">
                  <c:v>0.33111111111111208</c:v>
                </c:pt>
                <c:pt idx="299">
                  <c:v>0.3322222222222232</c:v>
                </c:pt>
                <c:pt idx="300">
                  <c:v>0.33333333333333431</c:v>
                </c:pt>
                <c:pt idx="301">
                  <c:v>0.33444444444444543</c:v>
                </c:pt>
                <c:pt idx="302">
                  <c:v>0.33555555555555655</c:v>
                </c:pt>
                <c:pt idx="303">
                  <c:v>0.33666666666666767</c:v>
                </c:pt>
                <c:pt idx="304">
                  <c:v>0.33777777777777879</c:v>
                </c:pt>
                <c:pt idx="305">
                  <c:v>0.33888888888888991</c:v>
                </c:pt>
                <c:pt idx="306">
                  <c:v>0.34000000000000102</c:v>
                </c:pt>
                <c:pt idx="307">
                  <c:v>0.34111111111111214</c:v>
                </c:pt>
                <c:pt idx="308">
                  <c:v>0.34222222222222326</c:v>
                </c:pt>
                <c:pt idx="309">
                  <c:v>0.34333333333333438</c:v>
                </c:pt>
                <c:pt idx="310">
                  <c:v>0.3444444444444455</c:v>
                </c:pt>
                <c:pt idx="311">
                  <c:v>0.34555555555555661</c:v>
                </c:pt>
                <c:pt idx="312">
                  <c:v>0.34666666666666773</c:v>
                </c:pt>
                <c:pt idx="313">
                  <c:v>0.34777777777777885</c:v>
                </c:pt>
                <c:pt idx="314">
                  <c:v>0.34888888888888997</c:v>
                </c:pt>
                <c:pt idx="315">
                  <c:v>0.35000000000000109</c:v>
                </c:pt>
                <c:pt idx="316">
                  <c:v>0.35111111111111221</c:v>
                </c:pt>
                <c:pt idx="317">
                  <c:v>0.35222222222222332</c:v>
                </c:pt>
                <c:pt idx="318">
                  <c:v>0.35333333333333444</c:v>
                </c:pt>
                <c:pt idx="319">
                  <c:v>0.35444444444444556</c:v>
                </c:pt>
                <c:pt idx="320">
                  <c:v>0.35555555555555668</c:v>
                </c:pt>
                <c:pt idx="321">
                  <c:v>0.3566666666666678</c:v>
                </c:pt>
                <c:pt idx="322">
                  <c:v>0.35777777777777892</c:v>
                </c:pt>
                <c:pt idx="323">
                  <c:v>0.35888888888889003</c:v>
                </c:pt>
                <c:pt idx="324">
                  <c:v>0.36000000000000115</c:v>
                </c:pt>
                <c:pt idx="325">
                  <c:v>0.36111111111111227</c:v>
                </c:pt>
                <c:pt idx="326">
                  <c:v>0.36222222222222339</c:v>
                </c:pt>
                <c:pt idx="327">
                  <c:v>0.36333333333333451</c:v>
                </c:pt>
                <c:pt idx="328">
                  <c:v>0.36444444444444563</c:v>
                </c:pt>
                <c:pt idx="329">
                  <c:v>0.36555555555555674</c:v>
                </c:pt>
                <c:pt idx="330">
                  <c:v>0.36666666666666786</c:v>
                </c:pt>
                <c:pt idx="331">
                  <c:v>0.36777777777777898</c:v>
                </c:pt>
                <c:pt idx="332">
                  <c:v>0.3688888888888901</c:v>
                </c:pt>
                <c:pt idx="333">
                  <c:v>0.37000000000000122</c:v>
                </c:pt>
                <c:pt idx="334">
                  <c:v>0.37111111111111234</c:v>
                </c:pt>
                <c:pt idx="335">
                  <c:v>0.37222222222222345</c:v>
                </c:pt>
                <c:pt idx="336">
                  <c:v>0.37333333333333457</c:v>
                </c:pt>
                <c:pt idx="337">
                  <c:v>0.37444444444444569</c:v>
                </c:pt>
                <c:pt idx="338">
                  <c:v>0.37555555555555681</c:v>
                </c:pt>
                <c:pt idx="339">
                  <c:v>0.37666666666666793</c:v>
                </c:pt>
                <c:pt idx="340">
                  <c:v>0.37777777777777904</c:v>
                </c:pt>
                <c:pt idx="341">
                  <c:v>0.37888888888889016</c:v>
                </c:pt>
                <c:pt idx="342">
                  <c:v>0.38000000000000128</c:v>
                </c:pt>
                <c:pt idx="343">
                  <c:v>0.3811111111111124</c:v>
                </c:pt>
                <c:pt idx="344">
                  <c:v>0.38222222222222352</c:v>
                </c:pt>
                <c:pt idx="345">
                  <c:v>0.38333333333333464</c:v>
                </c:pt>
                <c:pt idx="346">
                  <c:v>0.38444444444444575</c:v>
                </c:pt>
                <c:pt idx="347">
                  <c:v>0.38555555555555687</c:v>
                </c:pt>
                <c:pt idx="348">
                  <c:v>0.38666666666666799</c:v>
                </c:pt>
                <c:pt idx="349">
                  <c:v>0.38777777777777911</c:v>
                </c:pt>
                <c:pt idx="350">
                  <c:v>0.38888888888889023</c:v>
                </c:pt>
                <c:pt idx="351">
                  <c:v>0.39000000000000135</c:v>
                </c:pt>
                <c:pt idx="352">
                  <c:v>0.39111111111111246</c:v>
                </c:pt>
                <c:pt idx="353">
                  <c:v>0.39222222222222358</c:v>
                </c:pt>
                <c:pt idx="354">
                  <c:v>0.3933333333333347</c:v>
                </c:pt>
                <c:pt idx="355">
                  <c:v>0.39444444444444582</c:v>
                </c:pt>
                <c:pt idx="356">
                  <c:v>0.39555555555555694</c:v>
                </c:pt>
                <c:pt idx="357">
                  <c:v>0.39666666666666806</c:v>
                </c:pt>
                <c:pt idx="358">
                  <c:v>0.39777777777777917</c:v>
                </c:pt>
                <c:pt idx="359">
                  <c:v>0.39888888888889029</c:v>
                </c:pt>
                <c:pt idx="360">
                  <c:v>0.3738126936315832</c:v>
                </c:pt>
                <c:pt idx="361">
                  <c:v>0.35038276636029742</c:v>
                </c:pt>
                <c:pt idx="362">
                  <c:v>0.32849102854661222</c:v>
                </c:pt>
                <c:pt idx="363">
                  <c:v>0.30803649708545533</c:v>
                </c:pt>
                <c:pt idx="364">
                  <c:v>0.28892481847609841</c:v>
                </c:pt>
                <c:pt idx="365">
                  <c:v>0.2710678335844634</c:v>
                </c:pt>
                <c:pt idx="366">
                  <c:v>0.2543831709790571</c:v>
                </c:pt>
                <c:pt idx="367">
                  <c:v>0.23879386696465729</c:v>
                </c:pt>
                <c:pt idx="368">
                  <c:v>0.22422801056102612</c:v>
                </c:pt>
                <c:pt idx="369">
                  <c:v>0.21061841178899454</c:v>
                </c:pt>
                <c:pt idx="370">
                  <c:v>0.19790229173377352</c:v>
                </c:pt>
                <c:pt idx="371">
                  <c:v>0.18602099295580402</c:v>
                </c:pt>
                <c:pt idx="372">
                  <c:v>0.17491970891331657</c:v>
                </c:pt>
                <c:pt idx="373">
                  <c:v>0.16454723114847009</c:v>
                </c:pt>
                <c:pt idx="374">
                  <c:v>0.1548557130708795</c:v>
                </c:pt>
                <c:pt idx="375">
                  <c:v>0.14580044924890351</c:v>
                </c:pt>
                <c:pt idx="376">
                  <c:v>0.13733966919059784</c:v>
                </c:pt>
                <c:pt idx="377">
                  <c:v>0.12943434466307877</c:v>
                </c:pt>
                <c:pt idx="378">
                  <c:v>0.12204800966149149</c:v>
                </c:pt>
                <c:pt idx="379">
                  <c:v>0.12315912077260259</c:v>
                </c:pt>
                <c:pt idx="380">
                  <c:v>0.12427023188371369</c:v>
                </c:pt>
                <c:pt idx="381">
                  <c:v>0.12538134299482481</c:v>
                </c:pt>
                <c:pt idx="382">
                  <c:v>0.12649245410593593</c:v>
                </c:pt>
                <c:pt idx="383">
                  <c:v>0.12760356521704705</c:v>
                </c:pt>
                <c:pt idx="384">
                  <c:v>0.12871467632815817</c:v>
                </c:pt>
                <c:pt idx="385">
                  <c:v>0.12982578743926929</c:v>
                </c:pt>
                <c:pt idx="386">
                  <c:v>0.1309368985503804</c:v>
                </c:pt>
                <c:pt idx="387">
                  <c:v>0.13204800966149152</c:v>
                </c:pt>
                <c:pt idx="388">
                  <c:v>0.13315912077260264</c:v>
                </c:pt>
                <c:pt idx="389">
                  <c:v>0.13427023188371376</c:v>
                </c:pt>
                <c:pt idx="390">
                  <c:v>0.13538134299482488</c:v>
                </c:pt>
                <c:pt idx="391">
                  <c:v>0.136492454105936</c:v>
                </c:pt>
                <c:pt idx="392">
                  <c:v>0.13760356521704711</c:v>
                </c:pt>
                <c:pt idx="393">
                  <c:v>0.13871467632815823</c:v>
                </c:pt>
                <c:pt idx="394">
                  <c:v>0.13982578743926935</c:v>
                </c:pt>
                <c:pt idx="395">
                  <c:v>0.14093689855038047</c:v>
                </c:pt>
                <c:pt idx="396">
                  <c:v>0.14204800966149159</c:v>
                </c:pt>
                <c:pt idx="397">
                  <c:v>0.1431591207726027</c:v>
                </c:pt>
                <c:pt idx="398">
                  <c:v>0.14427023188371382</c:v>
                </c:pt>
                <c:pt idx="399">
                  <c:v>0.14538134299482494</c:v>
                </c:pt>
                <c:pt idx="400">
                  <c:v>0.14649245410593606</c:v>
                </c:pt>
                <c:pt idx="401">
                  <c:v>0.14760356521704718</c:v>
                </c:pt>
                <c:pt idx="402">
                  <c:v>0.1487146763281583</c:v>
                </c:pt>
                <c:pt idx="403">
                  <c:v>0.14982578743926941</c:v>
                </c:pt>
                <c:pt idx="404">
                  <c:v>0.15093689855038053</c:v>
                </c:pt>
                <c:pt idx="405">
                  <c:v>0.15204800966149165</c:v>
                </c:pt>
                <c:pt idx="406">
                  <c:v>0.15315912077260277</c:v>
                </c:pt>
                <c:pt idx="407">
                  <c:v>0.15427023188371389</c:v>
                </c:pt>
                <c:pt idx="408">
                  <c:v>0.15538134299482501</c:v>
                </c:pt>
                <c:pt idx="409">
                  <c:v>0.15649245410593612</c:v>
                </c:pt>
                <c:pt idx="410">
                  <c:v>0.15760356521704724</c:v>
                </c:pt>
                <c:pt idx="411">
                  <c:v>0.15871467632815836</c:v>
                </c:pt>
                <c:pt idx="412">
                  <c:v>0.15982578743926948</c:v>
                </c:pt>
                <c:pt idx="413">
                  <c:v>0.1609368985503806</c:v>
                </c:pt>
                <c:pt idx="414">
                  <c:v>0.16204800966149172</c:v>
                </c:pt>
                <c:pt idx="415">
                  <c:v>0.16315912077260283</c:v>
                </c:pt>
                <c:pt idx="416">
                  <c:v>0.16427023188371395</c:v>
                </c:pt>
                <c:pt idx="417">
                  <c:v>0.16538134299482507</c:v>
                </c:pt>
                <c:pt idx="418">
                  <c:v>0.16649245410593619</c:v>
                </c:pt>
                <c:pt idx="419">
                  <c:v>0.16760356521704731</c:v>
                </c:pt>
                <c:pt idx="420">
                  <c:v>0.16871467632815842</c:v>
                </c:pt>
                <c:pt idx="421">
                  <c:v>0.16982578743926954</c:v>
                </c:pt>
                <c:pt idx="422">
                  <c:v>0.17093689855038066</c:v>
                </c:pt>
                <c:pt idx="423">
                  <c:v>0.17204800966149178</c:v>
                </c:pt>
                <c:pt idx="424">
                  <c:v>0.1731591207726029</c:v>
                </c:pt>
                <c:pt idx="425">
                  <c:v>0.17427023188371402</c:v>
                </c:pt>
                <c:pt idx="426">
                  <c:v>0.17538134299482513</c:v>
                </c:pt>
                <c:pt idx="427">
                  <c:v>0.17649245410593625</c:v>
                </c:pt>
                <c:pt idx="428">
                  <c:v>0.17760356521704737</c:v>
                </c:pt>
                <c:pt idx="429">
                  <c:v>0.17871467632815849</c:v>
                </c:pt>
                <c:pt idx="430">
                  <c:v>0.17982578743926961</c:v>
                </c:pt>
                <c:pt idx="431">
                  <c:v>0.18093689855038073</c:v>
                </c:pt>
                <c:pt idx="432">
                  <c:v>0.18204800966149184</c:v>
                </c:pt>
                <c:pt idx="433">
                  <c:v>0.18315912077260296</c:v>
                </c:pt>
                <c:pt idx="434">
                  <c:v>0.18427023188371408</c:v>
                </c:pt>
                <c:pt idx="435">
                  <c:v>0.1853813429948252</c:v>
                </c:pt>
                <c:pt idx="436">
                  <c:v>0.18649245410593632</c:v>
                </c:pt>
                <c:pt idx="437">
                  <c:v>0.18760356521704744</c:v>
                </c:pt>
                <c:pt idx="438">
                  <c:v>0.18871467632815855</c:v>
                </c:pt>
                <c:pt idx="439">
                  <c:v>0.18982578743926967</c:v>
                </c:pt>
                <c:pt idx="440">
                  <c:v>0.19093689855038079</c:v>
                </c:pt>
                <c:pt idx="441">
                  <c:v>0.19204800966149191</c:v>
                </c:pt>
                <c:pt idx="442">
                  <c:v>0.19315912077260303</c:v>
                </c:pt>
                <c:pt idx="443">
                  <c:v>0.19427023188371415</c:v>
                </c:pt>
                <c:pt idx="444">
                  <c:v>0.19538134299482526</c:v>
                </c:pt>
                <c:pt idx="445">
                  <c:v>0.19649245410593638</c:v>
                </c:pt>
                <c:pt idx="446">
                  <c:v>0.1976035652170475</c:v>
                </c:pt>
                <c:pt idx="447">
                  <c:v>0.19871467632815862</c:v>
                </c:pt>
                <c:pt idx="448">
                  <c:v>0.19982578743926974</c:v>
                </c:pt>
                <c:pt idx="449">
                  <c:v>0.20093689855038085</c:v>
                </c:pt>
                <c:pt idx="450">
                  <c:v>0.20204800966149197</c:v>
                </c:pt>
                <c:pt idx="451">
                  <c:v>0.20315912077260309</c:v>
                </c:pt>
                <c:pt idx="452">
                  <c:v>0.20427023188371421</c:v>
                </c:pt>
                <c:pt idx="453">
                  <c:v>0.20538134299482533</c:v>
                </c:pt>
                <c:pt idx="454">
                  <c:v>0.20649245410593645</c:v>
                </c:pt>
                <c:pt idx="455">
                  <c:v>0.20760356521704756</c:v>
                </c:pt>
                <c:pt idx="456">
                  <c:v>0.20871467632815868</c:v>
                </c:pt>
                <c:pt idx="457">
                  <c:v>0.2098257874392698</c:v>
                </c:pt>
                <c:pt idx="458">
                  <c:v>0.21093689855038092</c:v>
                </c:pt>
                <c:pt idx="459">
                  <c:v>0.21204800966149204</c:v>
                </c:pt>
                <c:pt idx="460">
                  <c:v>0.21315912077260316</c:v>
                </c:pt>
                <c:pt idx="461">
                  <c:v>0.21427023188371427</c:v>
                </c:pt>
                <c:pt idx="462">
                  <c:v>0.21538134299482539</c:v>
                </c:pt>
                <c:pt idx="463">
                  <c:v>0.21649245410593651</c:v>
                </c:pt>
                <c:pt idx="464">
                  <c:v>0.21760356521704763</c:v>
                </c:pt>
                <c:pt idx="465">
                  <c:v>0.21871467632815875</c:v>
                </c:pt>
                <c:pt idx="466">
                  <c:v>0.21982578743926987</c:v>
                </c:pt>
                <c:pt idx="467">
                  <c:v>0.22093689855038098</c:v>
                </c:pt>
                <c:pt idx="468">
                  <c:v>0.2220480096614921</c:v>
                </c:pt>
                <c:pt idx="469">
                  <c:v>0.22315912077260322</c:v>
                </c:pt>
                <c:pt idx="470">
                  <c:v>0.22427023188371434</c:v>
                </c:pt>
                <c:pt idx="471">
                  <c:v>0.22538134299482546</c:v>
                </c:pt>
                <c:pt idx="472">
                  <c:v>0.22649245410593657</c:v>
                </c:pt>
                <c:pt idx="473">
                  <c:v>0.22760356521704769</c:v>
                </c:pt>
                <c:pt idx="474">
                  <c:v>0.22871467632815881</c:v>
                </c:pt>
                <c:pt idx="475">
                  <c:v>0.22982578743926993</c:v>
                </c:pt>
                <c:pt idx="476">
                  <c:v>0.23093689855038105</c:v>
                </c:pt>
                <c:pt idx="477">
                  <c:v>0.23204800966149217</c:v>
                </c:pt>
                <c:pt idx="478">
                  <c:v>0.23315912077260328</c:v>
                </c:pt>
                <c:pt idx="479">
                  <c:v>0.2342702318837144</c:v>
                </c:pt>
                <c:pt idx="480">
                  <c:v>0.23538134299482552</c:v>
                </c:pt>
                <c:pt idx="481">
                  <c:v>0.23649245410593664</c:v>
                </c:pt>
                <c:pt idx="482">
                  <c:v>0.23760356521704776</c:v>
                </c:pt>
                <c:pt idx="483">
                  <c:v>0.23871467632815888</c:v>
                </c:pt>
                <c:pt idx="484">
                  <c:v>0.23982578743926999</c:v>
                </c:pt>
                <c:pt idx="485">
                  <c:v>0.24093689855038111</c:v>
                </c:pt>
                <c:pt idx="486">
                  <c:v>0.24204800966149223</c:v>
                </c:pt>
                <c:pt idx="487">
                  <c:v>0.24315912077260335</c:v>
                </c:pt>
                <c:pt idx="488">
                  <c:v>0.24427023188371447</c:v>
                </c:pt>
                <c:pt idx="489">
                  <c:v>0.24538134299482559</c:v>
                </c:pt>
                <c:pt idx="490">
                  <c:v>0.2464924541059367</c:v>
                </c:pt>
                <c:pt idx="491">
                  <c:v>0.24760356521704782</c:v>
                </c:pt>
                <c:pt idx="492">
                  <c:v>0.24871467632815894</c:v>
                </c:pt>
                <c:pt idx="493">
                  <c:v>0.24982578743927006</c:v>
                </c:pt>
                <c:pt idx="494">
                  <c:v>0.25093689855038115</c:v>
                </c:pt>
                <c:pt idx="495">
                  <c:v>0.25204800966149227</c:v>
                </c:pt>
                <c:pt idx="496">
                  <c:v>0.25315912077260339</c:v>
                </c:pt>
                <c:pt idx="497">
                  <c:v>0.2542702318837145</c:v>
                </c:pt>
                <c:pt idx="498">
                  <c:v>0.25538134299482562</c:v>
                </c:pt>
                <c:pt idx="499">
                  <c:v>0.25649245410593674</c:v>
                </c:pt>
                <c:pt idx="500">
                  <c:v>0.25760356521704786</c:v>
                </c:pt>
                <c:pt idx="501">
                  <c:v>0.25871467632815898</c:v>
                </c:pt>
                <c:pt idx="502">
                  <c:v>0.2598257874392701</c:v>
                </c:pt>
                <c:pt idx="503">
                  <c:v>0.26093689855038121</c:v>
                </c:pt>
                <c:pt idx="504">
                  <c:v>0.26204800966149233</c:v>
                </c:pt>
                <c:pt idx="505">
                  <c:v>0.26315912077260345</c:v>
                </c:pt>
                <c:pt idx="506">
                  <c:v>0.26427023188371457</c:v>
                </c:pt>
                <c:pt idx="507">
                  <c:v>0.26538134299482569</c:v>
                </c:pt>
                <c:pt idx="508">
                  <c:v>0.2664924541059368</c:v>
                </c:pt>
                <c:pt idx="509">
                  <c:v>0.26760356521704792</c:v>
                </c:pt>
                <c:pt idx="510">
                  <c:v>0.26871467632815904</c:v>
                </c:pt>
                <c:pt idx="511">
                  <c:v>0.26982578743927016</c:v>
                </c:pt>
                <c:pt idx="512">
                  <c:v>0.27093689855038128</c:v>
                </c:pt>
                <c:pt idx="513">
                  <c:v>0.2720480096614924</c:v>
                </c:pt>
                <c:pt idx="514">
                  <c:v>0.27315912077260351</c:v>
                </c:pt>
                <c:pt idx="515">
                  <c:v>0.27427023188371463</c:v>
                </c:pt>
                <c:pt idx="516">
                  <c:v>0.27538134299482575</c:v>
                </c:pt>
                <c:pt idx="517">
                  <c:v>0.27649245410593687</c:v>
                </c:pt>
                <c:pt idx="518">
                  <c:v>0.27760356521704799</c:v>
                </c:pt>
                <c:pt idx="519">
                  <c:v>0.27871467632815911</c:v>
                </c:pt>
                <c:pt idx="520">
                  <c:v>0.27982578743927022</c:v>
                </c:pt>
                <c:pt idx="521">
                  <c:v>0.28093689855038134</c:v>
                </c:pt>
                <c:pt idx="522">
                  <c:v>0.28204800966149246</c:v>
                </c:pt>
                <c:pt idx="523">
                  <c:v>0.28315912077260358</c:v>
                </c:pt>
                <c:pt idx="524">
                  <c:v>0.2842702318837147</c:v>
                </c:pt>
                <c:pt idx="525">
                  <c:v>0.28538134299482582</c:v>
                </c:pt>
                <c:pt idx="526">
                  <c:v>0.28649245410593693</c:v>
                </c:pt>
                <c:pt idx="527">
                  <c:v>0.28760356521704805</c:v>
                </c:pt>
                <c:pt idx="528">
                  <c:v>0.28871467632815917</c:v>
                </c:pt>
                <c:pt idx="529">
                  <c:v>0.28982578743927029</c:v>
                </c:pt>
                <c:pt idx="530">
                  <c:v>0.29093689855038141</c:v>
                </c:pt>
                <c:pt idx="531">
                  <c:v>0.29204800966149252</c:v>
                </c:pt>
                <c:pt idx="532">
                  <c:v>0.29315912077260364</c:v>
                </c:pt>
                <c:pt idx="533">
                  <c:v>0.29427023188371476</c:v>
                </c:pt>
                <c:pt idx="534">
                  <c:v>0.29538134299482588</c:v>
                </c:pt>
                <c:pt idx="535">
                  <c:v>0.296492454105937</c:v>
                </c:pt>
                <c:pt idx="536">
                  <c:v>0.29760356521704812</c:v>
                </c:pt>
                <c:pt idx="537">
                  <c:v>0.29871467632815923</c:v>
                </c:pt>
                <c:pt idx="538">
                  <c:v>0.29982578743927035</c:v>
                </c:pt>
                <c:pt idx="539">
                  <c:v>0.30093689855038147</c:v>
                </c:pt>
                <c:pt idx="540">
                  <c:v>0.30204800966149259</c:v>
                </c:pt>
                <c:pt idx="541">
                  <c:v>0.30315912077260371</c:v>
                </c:pt>
                <c:pt idx="542">
                  <c:v>0.30427023188371483</c:v>
                </c:pt>
                <c:pt idx="543">
                  <c:v>0.30538134299482594</c:v>
                </c:pt>
                <c:pt idx="544">
                  <c:v>0.30649245410593706</c:v>
                </c:pt>
                <c:pt idx="545">
                  <c:v>0.30760356521704818</c:v>
                </c:pt>
                <c:pt idx="546">
                  <c:v>0.3087146763281593</c:v>
                </c:pt>
                <c:pt idx="547">
                  <c:v>0.30982578743927042</c:v>
                </c:pt>
                <c:pt idx="548">
                  <c:v>0.31093689855038154</c:v>
                </c:pt>
                <c:pt idx="549">
                  <c:v>0.31204800966149265</c:v>
                </c:pt>
                <c:pt idx="550">
                  <c:v>0.31315912077260377</c:v>
                </c:pt>
                <c:pt idx="551">
                  <c:v>0.31427023188371489</c:v>
                </c:pt>
                <c:pt idx="552">
                  <c:v>0.31538134299482601</c:v>
                </c:pt>
                <c:pt idx="553">
                  <c:v>0.31649245410593713</c:v>
                </c:pt>
                <c:pt idx="554">
                  <c:v>0.31760356521704824</c:v>
                </c:pt>
                <c:pt idx="555">
                  <c:v>0.31871467632815936</c:v>
                </c:pt>
                <c:pt idx="556">
                  <c:v>0.31982578743927048</c:v>
                </c:pt>
                <c:pt idx="557">
                  <c:v>0.3209368985503816</c:v>
                </c:pt>
                <c:pt idx="558">
                  <c:v>0.32204800966149272</c:v>
                </c:pt>
                <c:pt idx="559">
                  <c:v>0.32315912077260384</c:v>
                </c:pt>
                <c:pt idx="560">
                  <c:v>0.32427023188371495</c:v>
                </c:pt>
                <c:pt idx="561">
                  <c:v>0.32538134299482607</c:v>
                </c:pt>
                <c:pt idx="562">
                  <c:v>0.32649245410593719</c:v>
                </c:pt>
                <c:pt idx="563">
                  <c:v>0.32760356521704831</c:v>
                </c:pt>
                <c:pt idx="564">
                  <c:v>0.32871467632815943</c:v>
                </c:pt>
                <c:pt idx="565">
                  <c:v>0.32982578743927055</c:v>
                </c:pt>
                <c:pt idx="566">
                  <c:v>0.33093689855038166</c:v>
                </c:pt>
                <c:pt idx="567">
                  <c:v>0.33204800966149278</c:v>
                </c:pt>
                <c:pt idx="568">
                  <c:v>0.3331591207726039</c:v>
                </c:pt>
                <c:pt idx="569">
                  <c:v>0.33427023188371502</c:v>
                </c:pt>
                <c:pt idx="570">
                  <c:v>0.33538134299482614</c:v>
                </c:pt>
                <c:pt idx="571">
                  <c:v>0.33649245410593726</c:v>
                </c:pt>
                <c:pt idx="572">
                  <c:v>0.33760356521704837</c:v>
                </c:pt>
                <c:pt idx="573">
                  <c:v>0.33871467632815949</c:v>
                </c:pt>
                <c:pt idx="574">
                  <c:v>0.33982578743927061</c:v>
                </c:pt>
                <c:pt idx="575">
                  <c:v>0.34093689855038173</c:v>
                </c:pt>
                <c:pt idx="576">
                  <c:v>0.34204800966149285</c:v>
                </c:pt>
                <c:pt idx="577">
                  <c:v>0.34315912077260396</c:v>
                </c:pt>
                <c:pt idx="578">
                  <c:v>0.34427023188371508</c:v>
                </c:pt>
                <c:pt idx="579">
                  <c:v>0.3453813429948262</c:v>
                </c:pt>
                <c:pt idx="580">
                  <c:v>0.34649245410593732</c:v>
                </c:pt>
                <c:pt idx="581">
                  <c:v>0.34760356521704844</c:v>
                </c:pt>
                <c:pt idx="582">
                  <c:v>0.34871467632815956</c:v>
                </c:pt>
                <c:pt idx="583">
                  <c:v>0.34982578743927067</c:v>
                </c:pt>
                <c:pt idx="584">
                  <c:v>0.35093689855038179</c:v>
                </c:pt>
                <c:pt idx="585">
                  <c:v>0.35204800966149291</c:v>
                </c:pt>
                <c:pt idx="586">
                  <c:v>0.35315912077260403</c:v>
                </c:pt>
                <c:pt idx="587">
                  <c:v>0.35427023188371515</c:v>
                </c:pt>
                <c:pt idx="588">
                  <c:v>0.35538134299482627</c:v>
                </c:pt>
                <c:pt idx="589">
                  <c:v>0.35649245410593738</c:v>
                </c:pt>
                <c:pt idx="590">
                  <c:v>0.3576035652170485</c:v>
                </c:pt>
                <c:pt idx="591">
                  <c:v>0.35871467632815962</c:v>
                </c:pt>
                <c:pt idx="592">
                  <c:v>0.35982578743927074</c:v>
                </c:pt>
                <c:pt idx="593">
                  <c:v>0.36093689855038186</c:v>
                </c:pt>
                <c:pt idx="594">
                  <c:v>0.36204800966149298</c:v>
                </c:pt>
                <c:pt idx="595">
                  <c:v>0.36315912077260409</c:v>
                </c:pt>
                <c:pt idx="596">
                  <c:v>0.36427023188371521</c:v>
                </c:pt>
                <c:pt idx="597">
                  <c:v>0.36538134299482633</c:v>
                </c:pt>
                <c:pt idx="598">
                  <c:v>0.36649245410593745</c:v>
                </c:pt>
                <c:pt idx="599">
                  <c:v>0.36760356521704857</c:v>
                </c:pt>
                <c:pt idx="600">
                  <c:v>0.36871467632815969</c:v>
                </c:pt>
                <c:pt idx="601">
                  <c:v>0.3698257874392708</c:v>
                </c:pt>
                <c:pt idx="602">
                  <c:v>0.37093689855038192</c:v>
                </c:pt>
                <c:pt idx="603">
                  <c:v>0.37204800966149304</c:v>
                </c:pt>
                <c:pt idx="604">
                  <c:v>0.37315912077260416</c:v>
                </c:pt>
                <c:pt idx="605">
                  <c:v>0.37427023188371528</c:v>
                </c:pt>
                <c:pt idx="606">
                  <c:v>0.37538134299482639</c:v>
                </c:pt>
                <c:pt idx="607">
                  <c:v>0.37649245410593751</c:v>
                </c:pt>
                <c:pt idx="608">
                  <c:v>0.37760356521704863</c:v>
                </c:pt>
                <c:pt idx="609">
                  <c:v>0.37871467632815975</c:v>
                </c:pt>
                <c:pt idx="610">
                  <c:v>0.37982578743927087</c:v>
                </c:pt>
                <c:pt idx="611">
                  <c:v>0.38093689855038199</c:v>
                </c:pt>
                <c:pt idx="612">
                  <c:v>0.3820480096614931</c:v>
                </c:pt>
                <c:pt idx="613">
                  <c:v>0.38315912077260422</c:v>
                </c:pt>
                <c:pt idx="614">
                  <c:v>0.38427023188371534</c:v>
                </c:pt>
                <c:pt idx="615">
                  <c:v>0.38538134299482646</c:v>
                </c:pt>
                <c:pt idx="616">
                  <c:v>0.38649245410593758</c:v>
                </c:pt>
                <c:pt idx="617">
                  <c:v>0.3876035652170487</c:v>
                </c:pt>
                <c:pt idx="618">
                  <c:v>0.38871467632815981</c:v>
                </c:pt>
                <c:pt idx="619">
                  <c:v>0.38982578743927093</c:v>
                </c:pt>
                <c:pt idx="620">
                  <c:v>0.39093689855038205</c:v>
                </c:pt>
                <c:pt idx="621">
                  <c:v>0.39204800966149317</c:v>
                </c:pt>
                <c:pt idx="622">
                  <c:v>0.39315912077260429</c:v>
                </c:pt>
                <c:pt idx="623">
                  <c:v>0.39427023188371541</c:v>
                </c:pt>
                <c:pt idx="624">
                  <c:v>0.39538134299482652</c:v>
                </c:pt>
                <c:pt idx="625">
                  <c:v>0.39649245410593764</c:v>
                </c:pt>
                <c:pt idx="626">
                  <c:v>0.39760356521704876</c:v>
                </c:pt>
                <c:pt idx="627">
                  <c:v>0.39871467632815988</c:v>
                </c:pt>
                <c:pt idx="628">
                  <c:v>0.399825787439271</c:v>
                </c:pt>
                <c:pt idx="629">
                  <c:v>0.40093689855038211</c:v>
                </c:pt>
                <c:pt idx="630">
                  <c:v>0.40204800966149323</c:v>
                </c:pt>
                <c:pt idx="631">
                  <c:v>0.40315912077260435</c:v>
                </c:pt>
                <c:pt idx="632">
                  <c:v>0.40427023188371547</c:v>
                </c:pt>
                <c:pt idx="633">
                  <c:v>0.40538134299482659</c:v>
                </c:pt>
                <c:pt idx="634">
                  <c:v>0.40649245410593771</c:v>
                </c:pt>
                <c:pt idx="635">
                  <c:v>0.40760356521704882</c:v>
                </c:pt>
                <c:pt idx="636">
                  <c:v>0.40871467632815994</c:v>
                </c:pt>
                <c:pt idx="637">
                  <c:v>0.40982578743927106</c:v>
                </c:pt>
                <c:pt idx="638">
                  <c:v>0.41093689855038218</c:v>
                </c:pt>
                <c:pt idx="639">
                  <c:v>0.4120480096614933</c:v>
                </c:pt>
                <c:pt idx="640">
                  <c:v>0.41315912077260442</c:v>
                </c:pt>
                <c:pt idx="641">
                  <c:v>0.41427023188371553</c:v>
                </c:pt>
                <c:pt idx="642">
                  <c:v>0.41538134299482665</c:v>
                </c:pt>
                <c:pt idx="643">
                  <c:v>0.41649245410593777</c:v>
                </c:pt>
                <c:pt idx="644">
                  <c:v>0.41760356521704889</c:v>
                </c:pt>
                <c:pt idx="645">
                  <c:v>0.41871467632816001</c:v>
                </c:pt>
                <c:pt idx="646">
                  <c:v>0.41982578743927113</c:v>
                </c:pt>
                <c:pt idx="647">
                  <c:v>0.42093689855038224</c:v>
                </c:pt>
                <c:pt idx="648">
                  <c:v>0.42204800966149336</c:v>
                </c:pt>
                <c:pt idx="649">
                  <c:v>0.42315912077260448</c:v>
                </c:pt>
                <c:pt idx="650">
                  <c:v>0.4242702318837156</c:v>
                </c:pt>
                <c:pt idx="651">
                  <c:v>0.42538134299482672</c:v>
                </c:pt>
                <c:pt idx="652">
                  <c:v>0.42649245410593783</c:v>
                </c:pt>
                <c:pt idx="653">
                  <c:v>0.42760356521704895</c:v>
                </c:pt>
                <c:pt idx="654">
                  <c:v>0.42871467632816007</c:v>
                </c:pt>
                <c:pt idx="655">
                  <c:v>0.42982578743927119</c:v>
                </c:pt>
                <c:pt idx="656">
                  <c:v>0.43093689855038231</c:v>
                </c:pt>
                <c:pt idx="657">
                  <c:v>0.43204800966149343</c:v>
                </c:pt>
                <c:pt idx="658">
                  <c:v>0.43315912077260454</c:v>
                </c:pt>
                <c:pt idx="659">
                  <c:v>0.43427023188371566</c:v>
                </c:pt>
                <c:pt idx="660">
                  <c:v>0.43538134299482678</c:v>
                </c:pt>
                <c:pt idx="661">
                  <c:v>0.4364924541059379</c:v>
                </c:pt>
                <c:pt idx="662">
                  <c:v>0.43760356521704902</c:v>
                </c:pt>
                <c:pt idx="663">
                  <c:v>0.43871467632816014</c:v>
                </c:pt>
                <c:pt idx="664">
                  <c:v>0.43982578743927125</c:v>
                </c:pt>
                <c:pt idx="665">
                  <c:v>0.44093689855038237</c:v>
                </c:pt>
                <c:pt idx="666">
                  <c:v>0.44204800966149349</c:v>
                </c:pt>
                <c:pt idx="667">
                  <c:v>0.44315912077260461</c:v>
                </c:pt>
                <c:pt idx="668">
                  <c:v>0.44427023188371573</c:v>
                </c:pt>
                <c:pt idx="669">
                  <c:v>0.44538134299482685</c:v>
                </c:pt>
                <c:pt idx="670">
                  <c:v>0.44649245410593796</c:v>
                </c:pt>
                <c:pt idx="671">
                  <c:v>0.44760356521704908</c:v>
                </c:pt>
                <c:pt idx="672">
                  <c:v>0.4487146763281602</c:v>
                </c:pt>
                <c:pt idx="673">
                  <c:v>0.44982578743927132</c:v>
                </c:pt>
                <c:pt idx="674">
                  <c:v>0.45093689855038244</c:v>
                </c:pt>
                <c:pt idx="675">
                  <c:v>0.45204800966149356</c:v>
                </c:pt>
                <c:pt idx="676">
                  <c:v>0.45315912077260467</c:v>
                </c:pt>
                <c:pt idx="677">
                  <c:v>0.45427023188371579</c:v>
                </c:pt>
                <c:pt idx="678">
                  <c:v>0.45538134299482691</c:v>
                </c:pt>
                <c:pt idx="679">
                  <c:v>0.45649245410593803</c:v>
                </c:pt>
                <c:pt idx="680">
                  <c:v>0.45760356521704915</c:v>
                </c:pt>
                <c:pt idx="681">
                  <c:v>0.45871467632816026</c:v>
                </c:pt>
                <c:pt idx="682">
                  <c:v>0.45982578743927138</c:v>
                </c:pt>
                <c:pt idx="683">
                  <c:v>0.4609368985503825</c:v>
                </c:pt>
                <c:pt idx="684">
                  <c:v>0.46204800966149362</c:v>
                </c:pt>
                <c:pt idx="685">
                  <c:v>0.46315912077260474</c:v>
                </c:pt>
                <c:pt idx="686">
                  <c:v>0.46427023188371586</c:v>
                </c:pt>
                <c:pt idx="687">
                  <c:v>0.46538134299482697</c:v>
                </c:pt>
                <c:pt idx="688">
                  <c:v>0.46649245410593809</c:v>
                </c:pt>
                <c:pt idx="689">
                  <c:v>0.46760356521704921</c:v>
                </c:pt>
                <c:pt idx="690">
                  <c:v>0.46871467632816033</c:v>
                </c:pt>
                <c:pt idx="691">
                  <c:v>0.46982578743927145</c:v>
                </c:pt>
                <c:pt idx="692">
                  <c:v>0.47093689855038257</c:v>
                </c:pt>
                <c:pt idx="693">
                  <c:v>0.47204800966149368</c:v>
                </c:pt>
                <c:pt idx="694">
                  <c:v>0.4731591207726048</c:v>
                </c:pt>
                <c:pt idx="695">
                  <c:v>0.47427023188371592</c:v>
                </c:pt>
                <c:pt idx="696">
                  <c:v>0.47538134299482704</c:v>
                </c:pt>
                <c:pt idx="697">
                  <c:v>0.47649245410593816</c:v>
                </c:pt>
                <c:pt idx="698">
                  <c:v>0.47760356521704928</c:v>
                </c:pt>
                <c:pt idx="699">
                  <c:v>0.47871467632816039</c:v>
                </c:pt>
                <c:pt idx="700">
                  <c:v>0.47982578743927151</c:v>
                </c:pt>
                <c:pt idx="701">
                  <c:v>0.48093689855038263</c:v>
                </c:pt>
                <c:pt idx="702">
                  <c:v>0.48204800966149375</c:v>
                </c:pt>
                <c:pt idx="703">
                  <c:v>0.48315912077260487</c:v>
                </c:pt>
                <c:pt idx="704">
                  <c:v>0.48427023188371598</c:v>
                </c:pt>
                <c:pt idx="705">
                  <c:v>0.4853813429948271</c:v>
                </c:pt>
                <c:pt idx="706">
                  <c:v>0.48649245410593822</c:v>
                </c:pt>
                <c:pt idx="707">
                  <c:v>0.48760356521704934</c:v>
                </c:pt>
                <c:pt idx="708">
                  <c:v>0.48871467632816046</c:v>
                </c:pt>
                <c:pt idx="709">
                  <c:v>0.48982578743927158</c:v>
                </c:pt>
                <c:pt idx="710">
                  <c:v>0.49093689855038269</c:v>
                </c:pt>
                <c:pt idx="711">
                  <c:v>0.49204800966149381</c:v>
                </c:pt>
                <c:pt idx="712">
                  <c:v>0.49315912077260493</c:v>
                </c:pt>
                <c:pt idx="713">
                  <c:v>0.49427023188371605</c:v>
                </c:pt>
                <c:pt idx="714">
                  <c:v>0.49538134299482717</c:v>
                </c:pt>
                <c:pt idx="715">
                  <c:v>0.49649245410593829</c:v>
                </c:pt>
                <c:pt idx="716">
                  <c:v>0.4976035652170494</c:v>
                </c:pt>
                <c:pt idx="717">
                  <c:v>0.49871467632816052</c:v>
                </c:pt>
                <c:pt idx="718">
                  <c:v>0.49982578743927164</c:v>
                </c:pt>
                <c:pt idx="719">
                  <c:v>0.5009368985503827</c:v>
                </c:pt>
                <c:pt idx="720">
                  <c:v>0.50204800966149377</c:v>
                </c:pt>
              </c:numCache>
            </c:numRef>
          </c:yVal>
          <c:smooth val="1"/>
          <c:extLst>
            <c:ext xmlns:c16="http://schemas.microsoft.com/office/drawing/2014/chart" uri="{C3380CC4-5D6E-409C-BE32-E72D297353CC}">
              <c16:uniqueId val="{0000000A-E906-2543-9DC1-000B3FE64CDB}"/>
            </c:ext>
          </c:extLst>
        </c:ser>
        <c:ser>
          <c:idx val="11"/>
          <c:order val="11"/>
          <c:tx>
            <c:v>Integral Alle60</c:v>
          </c:tx>
          <c:spPr>
            <a:ln w="31750" cap="rnd">
              <a:solidFill>
                <a:srgbClr val="FF9DFE"/>
              </a:solidFill>
              <a:prstDash val="lgDashDot"/>
              <a:round/>
            </a:ln>
            <a:effectLst/>
          </c:spPr>
          <c:marker>
            <c:symbol val="none"/>
          </c:marker>
          <c:xVal>
            <c:numRef>
              <c:f>'Raum1_Übersicht+Stoßlüftung'!$A$82:$A$802</c:f>
              <c:numCache>
                <c:formatCode>0.00</c:formatCode>
                <c:ptCount val="72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pt idx="361">
                  <c:v>60.166666666666664</c:v>
                </c:pt>
                <c:pt idx="362">
                  <c:v>60.333333333333336</c:v>
                </c:pt>
                <c:pt idx="363">
                  <c:v>60.5</c:v>
                </c:pt>
                <c:pt idx="364">
                  <c:v>60.666666666666664</c:v>
                </c:pt>
                <c:pt idx="365">
                  <c:v>60.833333333333336</c:v>
                </c:pt>
                <c:pt idx="366">
                  <c:v>61</c:v>
                </c:pt>
                <c:pt idx="367">
                  <c:v>61.166666666666664</c:v>
                </c:pt>
                <c:pt idx="368">
                  <c:v>61.333333333333336</c:v>
                </c:pt>
                <c:pt idx="369">
                  <c:v>61.5</c:v>
                </c:pt>
                <c:pt idx="370">
                  <c:v>61.666666666666664</c:v>
                </c:pt>
                <c:pt idx="371">
                  <c:v>61.833333333333336</c:v>
                </c:pt>
                <c:pt idx="372">
                  <c:v>62</c:v>
                </c:pt>
                <c:pt idx="373">
                  <c:v>62.166666666666664</c:v>
                </c:pt>
                <c:pt idx="374">
                  <c:v>62.333333333333336</c:v>
                </c:pt>
                <c:pt idx="375">
                  <c:v>62.5</c:v>
                </c:pt>
                <c:pt idx="376">
                  <c:v>62.666666666666664</c:v>
                </c:pt>
                <c:pt idx="377">
                  <c:v>62.833333333333336</c:v>
                </c:pt>
                <c:pt idx="378">
                  <c:v>63</c:v>
                </c:pt>
                <c:pt idx="379">
                  <c:v>63.166666666666664</c:v>
                </c:pt>
                <c:pt idx="380">
                  <c:v>63.333333333333336</c:v>
                </c:pt>
                <c:pt idx="381">
                  <c:v>63.5</c:v>
                </c:pt>
                <c:pt idx="382">
                  <c:v>63.666666666666664</c:v>
                </c:pt>
                <c:pt idx="383">
                  <c:v>63.833333333333336</c:v>
                </c:pt>
                <c:pt idx="384">
                  <c:v>64</c:v>
                </c:pt>
                <c:pt idx="385">
                  <c:v>64.166666666666671</c:v>
                </c:pt>
                <c:pt idx="386">
                  <c:v>64.333333333333329</c:v>
                </c:pt>
                <c:pt idx="387">
                  <c:v>64.5</c:v>
                </c:pt>
                <c:pt idx="388">
                  <c:v>64.666666666666671</c:v>
                </c:pt>
                <c:pt idx="389">
                  <c:v>64.833333333333329</c:v>
                </c:pt>
                <c:pt idx="390">
                  <c:v>65</c:v>
                </c:pt>
                <c:pt idx="391">
                  <c:v>65.166666666666671</c:v>
                </c:pt>
                <c:pt idx="392">
                  <c:v>65.333333333333329</c:v>
                </c:pt>
                <c:pt idx="393">
                  <c:v>65.5</c:v>
                </c:pt>
                <c:pt idx="394">
                  <c:v>65.666666666666671</c:v>
                </c:pt>
                <c:pt idx="395">
                  <c:v>65.833333333333329</c:v>
                </c:pt>
                <c:pt idx="396">
                  <c:v>66</c:v>
                </c:pt>
                <c:pt idx="397">
                  <c:v>66.166666666666671</c:v>
                </c:pt>
                <c:pt idx="398">
                  <c:v>66.333333333333329</c:v>
                </c:pt>
                <c:pt idx="399">
                  <c:v>66.5</c:v>
                </c:pt>
                <c:pt idx="400">
                  <c:v>66.666666666666671</c:v>
                </c:pt>
                <c:pt idx="401">
                  <c:v>66.833333333333329</c:v>
                </c:pt>
                <c:pt idx="402">
                  <c:v>67</c:v>
                </c:pt>
                <c:pt idx="403">
                  <c:v>67.166666666666671</c:v>
                </c:pt>
                <c:pt idx="404">
                  <c:v>67.333333333333329</c:v>
                </c:pt>
                <c:pt idx="405">
                  <c:v>67.5</c:v>
                </c:pt>
                <c:pt idx="406">
                  <c:v>67.666666666666671</c:v>
                </c:pt>
                <c:pt idx="407">
                  <c:v>67.833333333333329</c:v>
                </c:pt>
                <c:pt idx="408">
                  <c:v>68</c:v>
                </c:pt>
                <c:pt idx="409">
                  <c:v>68.166666666666671</c:v>
                </c:pt>
                <c:pt idx="410">
                  <c:v>68.333333333333329</c:v>
                </c:pt>
                <c:pt idx="411">
                  <c:v>68.5</c:v>
                </c:pt>
                <c:pt idx="412">
                  <c:v>68.666666666666671</c:v>
                </c:pt>
                <c:pt idx="413">
                  <c:v>68.833333333333329</c:v>
                </c:pt>
                <c:pt idx="414">
                  <c:v>69</c:v>
                </c:pt>
                <c:pt idx="415">
                  <c:v>69.166666666666671</c:v>
                </c:pt>
                <c:pt idx="416">
                  <c:v>69.333333333333329</c:v>
                </c:pt>
                <c:pt idx="417">
                  <c:v>69.5</c:v>
                </c:pt>
                <c:pt idx="418">
                  <c:v>69.666666666666671</c:v>
                </c:pt>
                <c:pt idx="419">
                  <c:v>69.833333333333329</c:v>
                </c:pt>
                <c:pt idx="420">
                  <c:v>70</c:v>
                </c:pt>
                <c:pt idx="421">
                  <c:v>70.166666666666671</c:v>
                </c:pt>
                <c:pt idx="422">
                  <c:v>70.333333333333329</c:v>
                </c:pt>
                <c:pt idx="423">
                  <c:v>70.5</c:v>
                </c:pt>
                <c:pt idx="424">
                  <c:v>70.666666666666671</c:v>
                </c:pt>
                <c:pt idx="425">
                  <c:v>70.833333333333329</c:v>
                </c:pt>
                <c:pt idx="426">
                  <c:v>71</c:v>
                </c:pt>
                <c:pt idx="427">
                  <c:v>71.166666666666671</c:v>
                </c:pt>
                <c:pt idx="428">
                  <c:v>71.333333333333329</c:v>
                </c:pt>
                <c:pt idx="429">
                  <c:v>71.5</c:v>
                </c:pt>
                <c:pt idx="430">
                  <c:v>71.666666666666671</c:v>
                </c:pt>
                <c:pt idx="431">
                  <c:v>71.833333333333329</c:v>
                </c:pt>
                <c:pt idx="432">
                  <c:v>72</c:v>
                </c:pt>
                <c:pt idx="433">
                  <c:v>72.166666666666671</c:v>
                </c:pt>
                <c:pt idx="434">
                  <c:v>72.333333333333329</c:v>
                </c:pt>
                <c:pt idx="435">
                  <c:v>72.5</c:v>
                </c:pt>
                <c:pt idx="436">
                  <c:v>72.666666666666671</c:v>
                </c:pt>
                <c:pt idx="437">
                  <c:v>72.833333333333329</c:v>
                </c:pt>
                <c:pt idx="438">
                  <c:v>73</c:v>
                </c:pt>
                <c:pt idx="439">
                  <c:v>73.166666666666671</c:v>
                </c:pt>
                <c:pt idx="440">
                  <c:v>73.333333333333329</c:v>
                </c:pt>
                <c:pt idx="441">
                  <c:v>73.5</c:v>
                </c:pt>
                <c:pt idx="442">
                  <c:v>73.666666666666671</c:v>
                </c:pt>
                <c:pt idx="443">
                  <c:v>73.833333333333329</c:v>
                </c:pt>
                <c:pt idx="444">
                  <c:v>74</c:v>
                </c:pt>
                <c:pt idx="445">
                  <c:v>74.166666666666671</c:v>
                </c:pt>
                <c:pt idx="446">
                  <c:v>74.333333333333329</c:v>
                </c:pt>
                <c:pt idx="447">
                  <c:v>74.5</c:v>
                </c:pt>
                <c:pt idx="448">
                  <c:v>74.666666666666671</c:v>
                </c:pt>
                <c:pt idx="449">
                  <c:v>74.833333333333329</c:v>
                </c:pt>
                <c:pt idx="450">
                  <c:v>75</c:v>
                </c:pt>
                <c:pt idx="451">
                  <c:v>75.166666666666671</c:v>
                </c:pt>
                <c:pt idx="452">
                  <c:v>75.333333333333329</c:v>
                </c:pt>
                <c:pt idx="453">
                  <c:v>75.5</c:v>
                </c:pt>
                <c:pt idx="454">
                  <c:v>75.666666666666671</c:v>
                </c:pt>
                <c:pt idx="455">
                  <c:v>75.833333333333329</c:v>
                </c:pt>
                <c:pt idx="456">
                  <c:v>76</c:v>
                </c:pt>
                <c:pt idx="457">
                  <c:v>76.166666666666671</c:v>
                </c:pt>
                <c:pt idx="458">
                  <c:v>76.333333333333329</c:v>
                </c:pt>
                <c:pt idx="459">
                  <c:v>76.5</c:v>
                </c:pt>
                <c:pt idx="460">
                  <c:v>76.666666666666671</c:v>
                </c:pt>
                <c:pt idx="461">
                  <c:v>76.833333333333329</c:v>
                </c:pt>
                <c:pt idx="462">
                  <c:v>77</c:v>
                </c:pt>
                <c:pt idx="463">
                  <c:v>77.166666666666671</c:v>
                </c:pt>
                <c:pt idx="464">
                  <c:v>77.333333333333329</c:v>
                </c:pt>
                <c:pt idx="465">
                  <c:v>77.5</c:v>
                </c:pt>
                <c:pt idx="466">
                  <c:v>77.666666666666671</c:v>
                </c:pt>
                <c:pt idx="467">
                  <c:v>77.833333333333329</c:v>
                </c:pt>
                <c:pt idx="468">
                  <c:v>78</c:v>
                </c:pt>
                <c:pt idx="469">
                  <c:v>78.166666666666671</c:v>
                </c:pt>
                <c:pt idx="470">
                  <c:v>78.333333333333329</c:v>
                </c:pt>
                <c:pt idx="471">
                  <c:v>78.5</c:v>
                </c:pt>
                <c:pt idx="472">
                  <c:v>78.666666666666671</c:v>
                </c:pt>
                <c:pt idx="473">
                  <c:v>78.833333333333329</c:v>
                </c:pt>
                <c:pt idx="474">
                  <c:v>79</c:v>
                </c:pt>
                <c:pt idx="475">
                  <c:v>79.166666666666671</c:v>
                </c:pt>
                <c:pt idx="476">
                  <c:v>79.333333333333329</c:v>
                </c:pt>
                <c:pt idx="477">
                  <c:v>79.5</c:v>
                </c:pt>
                <c:pt idx="478">
                  <c:v>79.666666666666671</c:v>
                </c:pt>
                <c:pt idx="479">
                  <c:v>79.833333333333329</c:v>
                </c:pt>
                <c:pt idx="480">
                  <c:v>80</c:v>
                </c:pt>
                <c:pt idx="481">
                  <c:v>80.166666666666671</c:v>
                </c:pt>
                <c:pt idx="482">
                  <c:v>80.333333333333329</c:v>
                </c:pt>
                <c:pt idx="483">
                  <c:v>80.5</c:v>
                </c:pt>
                <c:pt idx="484">
                  <c:v>80.666666666666671</c:v>
                </c:pt>
                <c:pt idx="485">
                  <c:v>80.833333333333329</c:v>
                </c:pt>
                <c:pt idx="486">
                  <c:v>81</c:v>
                </c:pt>
                <c:pt idx="487">
                  <c:v>81.166666666666671</c:v>
                </c:pt>
                <c:pt idx="488">
                  <c:v>81.333333333333329</c:v>
                </c:pt>
                <c:pt idx="489">
                  <c:v>81.5</c:v>
                </c:pt>
                <c:pt idx="490">
                  <c:v>81.666666666666671</c:v>
                </c:pt>
                <c:pt idx="491">
                  <c:v>81.833333333333329</c:v>
                </c:pt>
                <c:pt idx="492">
                  <c:v>82</c:v>
                </c:pt>
                <c:pt idx="493">
                  <c:v>82.166666666666671</c:v>
                </c:pt>
                <c:pt idx="494">
                  <c:v>82.333333333333329</c:v>
                </c:pt>
                <c:pt idx="495">
                  <c:v>82.5</c:v>
                </c:pt>
                <c:pt idx="496">
                  <c:v>82.666666666666671</c:v>
                </c:pt>
                <c:pt idx="497">
                  <c:v>82.833333333333329</c:v>
                </c:pt>
                <c:pt idx="498">
                  <c:v>83</c:v>
                </c:pt>
                <c:pt idx="499">
                  <c:v>83.166666666666671</c:v>
                </c:pt>
                <c:pt idx="500">
                  <c:v>83.333333333333329</c:v>
                </c:pt>
                <c:pt idx="501">
                  <c:v>83.5</c:v>
                </c:pt>
                <c:pt idx="502">
                  <c:v>83.666666666666671</c:v>
                </c:pt>
                <c:pt idx="503">
                  <c:v>83.833333333333329</c:v>
                </c:pt>
                <c:pt idx="504">
                  <c:v>84</c:v>
                </c:pt>
                <c:pt idx="505">
                  <c:v>84.166666666666671</c:v>
                </c:pt>
                <c:pt idx="506">
                  <c:v>84.333333333333329</c:v>
                </c:pt>
                <c:pt idx="507">
                  <c:v>84.5</c:v>
                </c:pt>
                <c:pt idx="508">
                  <c:v>84.666666666666671</c:v>
                </c:pt>
                <c:pt idx="509">
                  <c:v>84.833333333333329</c:v>
                </c:pt>
                <c:pt idx="510">
                  <c:v>85</c:v>
                </c:pt>
                <c:pt idx="511">
                  <c:v>85.166666666666671</c:v>
                </c:pt>
                <c:pt idx="512">
                  <c:v>85.333333333333329</c:v>
                </c:pt>
                <c:pt idx="513">
                  <c:v>85.5</c:v>
                </c:pt>
                <c:pt idx="514">
                  <c:v>85.666666666666671</c:v>
                </c:pt>
                <c:pt idx="515">
                  <c:v>85.833333333333329</c:v>
                </c:pt>
                <c:pt idx="516">
                  <c:v>86</c:v>
                </c:pt>
                <c:pt idx="517">
                  <c:v>86.166666666666671</c:v>
                </c:pt>
                <c:pt idx="518">
                  <c:v>86.333333333333329</c:v>
                </c:pt>
                <c:pt idx="519">
                  <c:v>86.5</c:v>
                </c:pt>
                <c:pt idx="520">
                  <c:v>86.666666666666671</c:v>
                </c:pt>
                <c:pt idx="521">
                  <c:v>86.833333333333329</c:v>
                </c:pt>
                <c:pt idx="522">
                  <c:v>87</c:v>
                </c:pt>
                <c:pt idx="523">
                  <c:v>87.166666666666671</c:v>
                </c:pt>
                <c:pt idx="524">
                  <c:v>87.333333333333329</c:v>
                </c:pt>
                <c:pt idx="525">
                  <c:v>87.5</c:v>
                </c:pt>
                <c:pt idx="526">
                  <c:v>87.666666666666671</c:v>
                </c:pt>
                <c:pt idx="527">
                  <c:v>87.833333333333329</c:v>
                </c:pt>
                <c:pt idx="528">
                  <c:v>88</c:v>
                </c:pt>
                <c:pt idx="529">
                  <c:v>88.166666666666671</c:v>
                </c:pt>
                <c:pt idx="530">
                  <c:v>88.333333333333329</c:v>
                </c:pt>
                <c:pt idx="531">
                  <c:v>88.5</c:v>
                </c:pt>
                <c:pt idx="532">
                  <c:v>88.666666666666671</c:v>
                </c:pt>
                <c:pt idx="533">
                  <c:v>88.833333333333329</c:v>
                </c:pt>
                <c:pt idx="534">
                  <c:v>89</c:v>
                </c:pt>
                <c:pt idx="535">
                  <c:v>89.166666666666671</c:v>
                </c:pt>
                <c:pt idx="536">
                  <c:v>89.333333333333329</c:v>
                </c:pt>
                <c:pt idx="537">
                  <c:v>89.5</c:v>
                </c:pt>
                <c:pt idx="538">
                  <c:v>89.666666666666671</c:v>
                </c:pt>
                <c:pt idx="539">
                  <c:v>89.833333333333329</c:v>
                </c:pt>
                <c:pt idx="540">
                  <c:v>90</c:v>
                </c:pt>
                <c:pt idx="541">
                  <c:v>90.166666666666671</c:v>
                </c:pt>
                <c:pt idx="542">
                  <c:v>90.333333333333329</c:v>
                </c:pt>
                <c:pt idx="543">
                  <c:v>90.5</c:v>
                </c:pt>
                <c:pt idx="544">
                  <c:v>90.666666666666671</c:v>
                </c:pt>
                <c:pt idx="545">
                  <c:v>90.833333333333329</c:v>
                </c:pt>
                <c:pt idx="546">
                  <c:v>91</c:v>
                </c:pt>
                <c:pt idx="547">
                  <c:v>91.166666666666671</c:v>
                </c:pt>
                <c:pt idx="548">
                  <c:v>91.333333333333329</c:v>
                </c:pt>
                <c:pt idx="549">
                  <c:v>91.5</c:v>
                </c:pt>
                <c:pt idx="550">
                  <c:v>91.666666666666671</c:v>
                </c:pt>
                <c:pt idx="551">
                  <c:v>91.833333333333329</c:v>
                </c:pt>
                <c:pt idx="552">
                  <c:v>92</c:v>
                </c:pt>
                <c:pt idx="553">
                  <c:v>92.166666666666671</c:v>
                </c:pt>
                <c:pt idx="554">
                  <c:v>92.333333333333329</c:v>
                </c:pt>
                <c:pt idx="555">
                  <c:v>92.5</c:v>
                </c:pt>
                <c:pt idx="556">
                  <c:v>92.666666666666671</c:v>
                </c:pt>
                <c:pt idx="557">
                  <c:v>92.833333333333329</c:v>
                </c:pt>
                <c:pt idx="558">
                  <c:v>93</c:v>
                </c:pt>
                <c:pt idx="559">
                  <c:v>93.166666666666671</c:v>
                </c:pt>
                <c:pt idx="560">
                  <c:v>93.333333333333329</c:v>
                </c:pt>
                <c:pt idx="561">
                  <c:v>93.5</c:v>
                </c:pt>
                <c:pt idx="562">
                  <c:v>93.666666666666671</c:v>
                </c:pt>
                <c:pt idx="563">
                  <c:v>93.833333333333329</c:v>
                </c:pt>
                <c:pt idx="564">
                  <c:v>94</c:v>
                </c:pt>
                <c:pt idx="565">
                  <c:v>94.166666666666671</c:v>
                </c:pt>
                <c:pt idx="566">
                  <c:v>94.333333333333329</c:v>
                </c:pt>
                <c:pt idx="567">
                  <c:v>94.5</c:v>
                </c:pt>
                <c:pt idx="568">
                  <c:v>94.666666666666671</c:v>
                </c:pt>
                <c:pt idx="569">
                  <c:v>94.833333333333329</c:v>
                </c:pt>
                <c:pt idx="570">
                  <c:v>95</c:v>
                </c:pt>
                <c:pt idx="571">
                  <c:v>95.166666666666671</c:v>
                </c:pt>
                <c:pt idx="572">
                  <c:v>95.333333333333329</c:v>
                </c:pt>
                <c:pt idx="573">
                  <c:v>95.5</c:v>
                </c:pt>
                <c:pt idx="574">
                  <c:v>95.666666666666671</c:v>
                </c:pt>
                <c:pt idx="575">
                  <c:v>95.833333333333329</c:v>
                </c:pt>
                <c:pt idx="576">
                  <c:v>96</c:v>
                </c:pt>
                <c:pt idx="577">
                  <c:v>96.166666666666671</c:v>
                </c:pt>
                <c:pt idx="578">
                  <c:v>96.333333333333329</c:v>
                </c:pt>
                <c:pt idx="579">
                  <c:v>96.5</c:v>
                </c:pt>
                <c:pt idx="580">
                  <c:v>96.666666666666671</c:v>
                </c:pt>
                <c:pt idx="581">
                  <c:v>96.833333333333329</c:v>
                </c:pt>
                <c:pt idx="582">
                  <c:v>97</c:v>
                </c:pt>
                <c:pt idx="583">
                  <c:v>97.166666666666671</c:v>
                </c:pt>
                <c:pt idx="584">
                  <c:v>97.333333333333329</c:v>
                </c:pt>
                <c:pt idx="585">
                  <c:v>97.5</c:v>
                </c:pt>
                <c:pt idx="586">
                  <c:v>97.666666666666671</c:v>
                </c:pt>
                <c:pt idx="587">
                  <c:v>97.833333333333329</c:v>
                </c:pt>
                <c:pt idx="588">
                  <c:v>98</c:v>
                </c:pt>
                <c:pt idx="589">
                  <c:v>98.166666666666671</c:v>
                </c:pt>
                <c:pt idx="590">
                  <c:v>98.333333333333329</c:v>
                </c:pt>
                <c:pt idx="591">
                  <c:v>98.5</c:v>
                </c:pt>
                <c:pt idx="592">
                  <c:v>98.666666666666671</c:v>
                </c:pt>
                <c:pt idx="593">
                  <c:v>98.833333333333329</c:v>
                </c:pt>
                <c:pt idx="594">
                  <c:v>99</c:v>
                </c:pt>
                <c:pt idx="595">
                  <c:v>99.166666666666671</c:v>
                </c:pt>
                <c:pt idx="596">
                  <c:v>99.333333333333329</c:v>
                </c:pt>
                <c:pt idx="597">
                  <c:v>99.5</c:v>
                </c:pt>
                <c:pt idx="598">
                  <c:v>99.666666666666671</c:v>
                </c:pt>
                <c:pt idx="599">
                  <c:v>99.833333333333329</c:v>
                </c:pt>
                <c:pt idx="600">
                  <c:v>100</c:v>
                </c:pt>
                <c:pt idx="601">
                  <c:v>100.16666666666667</c:v>
                </c:pt>
                <c:pt idx="602">
                  <c:v>100.33333333333333</c:v>
                </c:pt>
                <c:pt idx="603">
                  <c:v>100.5</c:v>
                </c:pt>
                <c:pt idx="604">
                  <c:v>100.66666666666667</c:v>
                </c:pt>
                <c:pt idx="605">
                  <c:v>100.83333333333333</c:v>
                </c:pt>
                <c:pt idx="606">
                  <c:v>101</c:v>
                </c:pt>
                <c:pt idx="607">
                  <c:v>101.16666666666667</c:v>
                </c:pt>
                <c:pt idx="608">
                  <c:v>101.33333333333333</c:v>
                </c:pt>
                <c:pt idx="609">
                  <c:v>101.5</c:v>
                </c:pt>
                <c:pt idx="610">
                  <c:v>101.66666666666667</c:v>
                </c:pt>
                <c:pt idx="611">
                  <c:v>101.83333333333333</c:v>
                </c:pt>
                <c:pt idx="612">
                  <c:v>102</c:v>
                </c:pt>
                <c:pt idx="613">
                  <c:v>102.16666666666667</c:v>
                </c:pt>
                <c:pt idx="614">
                  <c:v>102.33333333333333</c:v>
                </c:pt>
                <c:pt idx="615">
                  <c:v>102.5</c:v>
                </c:pt>
                <c:pt idx="616">
                  <c:v>102.66666666666667</c:v>
                </c:pt>
                <c:pt idx="617">
                  <c:v>102.83333333333333</c:v>
                </c:pt>
                <c:pt idx="618">
                  <c:v>103</c:v>
                </c:pt>
                <c:pt idx="619">
                  <c:v>103.16666666666667</c:v>
                </c:pt>
                <c:pt idx="620">
                  <c:v>103.33333333333333</c:v>
                </c:pt>
                <c:pt idx="621">
                  <c:v>103.5</c:v>
                </c:pt>
                <c:pt idx="622">
                  <c:v>103.66666666666667</c:v>
                </c:pt>
                <c:pt idx="623">
                  <c:v>103.83333333333333</c:v>
                </c:pt>
                <c:pt idx="624">
                  <c:v>104</c:v>
                </c:pt>
                <c:pt idx="625">
                  <c:v>104.16666666666667</c:v>
                </c:pt>
                <c:pt idx="626">
                  <c:v>104.33333333333333</c:v>
                </c:pt>
                <c:pt idx="627">
                  <c:v>104.5</c:v>
                </c:pt>
                <c:pt idx="628">
                  <c:v>104.66666666666667</c:v>
                </c:pt>
                <c:pt idx="629">
                  <c:v>104.83333333333333</c:v>
                </c:pt>
                <c:pt idx="630">
                  <c:v>105</c:v>
                </c:pt>
                <c:pt idx="631">
                  <c:v>105.16666666666667</c:v>
                </c:pt>
                <c:pt idx="632">
                  <c:v>105.33333333333333</c:v>
                </c:pt>
                <c:pt idx="633">
                  <c:v>105.5</c:v>
                </c:pt>
                <c:pt idx="634">
                  <c:v>105.66666666666667</c:v>
                </c:pt>
                <c:pt idx="635">
                  <c:v>105.83333333333333</c:v>
                </c:pt>
                <c:pt idx="636">
                  <c:v>106</c:v>
                </c:pt>
                <c:pt idx="637">
                  <c:v>106.16666666666667</c:v>
                </c:pt>
                <c:pt idx="638">
                  <c:v>106.33333333333333</c:v>
                </c:pt>
                <c:pt idx="639">
                  <c:v>106.5</c:v>
                </c:pt>
                <c:pt idx="640">
                  <c:v>106.66666666666667</c:v>
                </c:pt>
                <c:pt idx="641">
                  <c:v>106.83333333333333</c:v>
                </c:pt>
                <c:pt idx="642">
                  <c:v>107</c:v>
                </c:pt>
                <c:pt idx="643">
                  <c:v>107.16666666666667</c:v>
                </c:pt>
                <c:pt idx="644">
                  <c:v>107.33333333333333</c:v>
                </c:pt>
                <c:pt idx="645">
                  <c:v>107.5</c:v>
                </c:pt>
                <c:pt idx="646">
                  <c:v>107.66666666666667</c:v>
                </c:pt>
                <c:pt idx="647">
                  <c:v>107.83333333333333</c:v>
                </c:pt>
                <c:pt idx="648">
                  <c:v>108</c:v>
                </c:pt>
                <c:pt idx="649">
                  <c:v>108.16666666666667</c:v>
                </c:pt>
                <c:pt idx="650">
                  <c:v>108.33333333333333</c:v>
                </c:pt>
                <c:pt idx="651">
                  <c:v>108.5</c:v>
                </c:pt>
                <c:pt idx="652">
                  <c:v>108.66666666666667</c:v>
                </c:pt>
                <c:pt idx="653">
                  <c:v>108.83333333333333</c:v>
                </c:pt>
                <c:pt idx="654">
                  <c:v>109</c:v>
                </c:pt>
                <c:pt idx="655">
                  <c:v>109.16666666666667</c:v>
                </c:pt>
                <c:pt idx="656">
                  <c:v>109.33333333333333</c:v>
                </c:pt>
                <c:pt idx="657">
                  <c:v>109.5</c:v>
                </c:pt>
                <c:pt idx="658">
                  <c:v>109.66666666666667</c:v>
                </c:pt>
                <c:pt idx="659">
                  <c:v>109.83333333333333</c:v>
                </c:pt>
                <c:pt idx="660">
                  <c:v>110</c:v>
                </c:pt>
                <c:pt idx="661">
                  <c:v>110.16666666666667</c:v>
                </c:pt>
                <c:pt idx="662">
                  <c:v>110.33333333333333</c:v>
                </c:pt>
                <c:pt idx="663">
                  <c:v>110.5</c:v>
                </c:pt>
                <c:pt idx="664">
                  <c:v>110.66666666666667</c:v>
                </c:pt>
                <c:pt idx="665">
                  <c:v>110.83333333333333</c:v>
                </c:pt>
                <c:pt idx="666">
                  <c:v>111</c:v>
                </c:pt>
                <c:pt idx="667">
                  <c:v>111.16666666666667</c:v>
                </c:pt>
                <c:pt idx="668">
                  <c:v>111.33333333333333</c:v>
                </c:pt>
                <c:pt idx="669">
                  <c:v>111.5</c:v>
                </c:pt>
                <c:pt idx="670">
                  <c:v>111.66666666666667</c:v>
                </c:pt>
                <c:pt idx="671">
                  <c:v>111.83333333333333</c:v>
                </c:pt>
                <c:pt idx="672">
                  <c:v>112</c:v>
                </c:pt>
                <c:pt idx="673">
                  <c:v>112.16666666666667</c:v>
                </c:pt>
                <c:pt idx="674">
                  <c:v>112.33333333333333</c:v>
                </c:pt>
                <c:pt idx="675">
                  <c:v>112.5</c:v>
                </c:pt>
                <c:pt idx="676">
                  <c:v>112.66666666666667</c:v>
                </c:pt>
                <c:pt idx="677">
                  <c:v>112.83333333333333</c:v>
                </c:pt>
                <c:pt idx="678">
                  <c:v>113</c:v>
                </c:pt>
                <c:pt idx="679">
                  <c:v>113.16666666666667</c:v>
                </c:pt>
                <c:pt idx="680">
                  <c:v>113.33333333333333</c:v>
                </c:pt>
                <c:pt idx="681">
                  <c:v>113.5</c:v>
                </c:pt>
                <c:pt idx="682">
                  <c:v>113.66666666666667</c:v>
                </c:pt>
                <c:pt idx="683">
                  <c:v>113.83333333333333</c:v>
                </c:pt>
                <c:pt idx="684">
                  <c:v>114</c:v>
                </c:pt>
                <c:pt idx="685">
                  <c:v>114.16666666666667</c:v>
                </c:pt>
                <c:pt idx="686">
                  <c:v>114.33333333333333</c:v>
                </c:pt>
                <c:pt idx="687">
                  <c:v>114.5</c:v>
                </c:pt>
                <c:pt idx="688">
                  <c:v>114.66666666666667</c:v>
                </c:pt>
                <c:pt idx="689">
                  <c:v>114.83333333333333</c:v>
                </c:pt>
                <c:pt idx="690">
                  <c:v>115</c:v>
                </c:pt>
                <c:pt idx="691">
                  <c:v>115.16666666666667</c:v>
                </c:pt>
                <c:pt idx="692">
                  <c:v>115.33333333333333</c:v>
                </c:pt>
                <c:pt idx="693">
                  <c:v>115.5</c:v>
                </c:pt>
                <c:pt idx="694">
                  <c:v>115.66666666666667</c:v>
                </c:pt>
                <c:pt idx="695">
                  <c:v>115.83333333333333</c:v>
                </c:pt>
                <c:pt idx="696">
                  <c:v>116</c:v>
                </c:pt>
                <c:pt idx="697">
                  <c:v>116.16666666666667</c:v>
                </c:pt>
                <c:pt idx="698">
                  <c:v>116.33333333333333</c:v>
                </c:pt>
                <c:pt idx="699">
                  <c:v>116.5</c:v>
                </c:pt>
                <c:pt idx="700">
                  <c:v>116.66666666666667</c:v>
                </c:pt>
                <c:pt idx="701">
                  <c:v>116.83333333333333</c:v>
                </c:pt>
                <c:pt idx="702">
                  <c:v>117</c:v>
                </c:pt>
                <c:pt idx="703">
                  <c:v>117.16666666666667</c:v>
                </c:pt>
                <c:pt idx="704">
                  <c:v>117.33333333333333</c:v>
                </c:pt>
                <c:pt idx="705">
                  <c:v>117.5</c:v>
                </c:pt>
                <c:pt idx="706">
                  <c:v>117.66666666666667</c:v>
                </c:pt>
                <c:pt idx="707">
                  <c:v>117.83333333333333</c:v>
                </c:pt>
                <c:pt idx="708">
                  <c:v>118</c:v>
                </c:pt>
                <c:pt idx="709">
                  <c:v>118.16666666666667</c:v>
                </c:pt>
                <c:pt idx="710">
                  <c:v>118.33333333333333</c:v>
                </c:pt>
                <c:pt idx="711">
                  <c:v>118.5</c:v>
                </c:pt>
                <c:pt idx="712">
                  <c:v>118.66666666666667</c:v>
                </c:pt>
                <c:pt idx="713">
                  <c:v>118.83333333333333</c:v>
                </c:pt>
                <c:pt idx="714">
                  <c:v>119</c:v>
                </c:pt>
                <c:pt idx="715">
                  <c:v>119.16666666666667</c:v>
                </c:pt>
                <c:pt idx="716">
                  <c:v>119.33333333333333</c:v>
                </c:pt>
                <c:pt idx="717">
                  <c:v>119.5</c:v>
                </c:pt>
                <c:pt idx="718">
                  <c:v>119.66666666666667</c:v>
                </c:pt>
                <c:pt idx="719">
                  <c:v>119.83333333333333</c:v>
                </c:pt>
                <c:pt idx="720">
                  <c:v>120</c:v>
                </c:pt>
              </c:numCache>
            </c:numRef>
          </c:xVal>
          <c:yVal>
            <c:numRef>
              <c:f>'Raum1_Übersicht+Stoßlüftung'!$H$82:$H$802</c:f>
              <c:numCache>
                <c:formatCode>0.00%</c:formatCode>
                <c:ptCount val="721"/>
                <c:pt idx="0">
                  <c:v>0</c:v>
                </c:pt>
                <c:pt idx="1">
                  <c:v>3.08641975308642E-6</c:v>
                </c:pt>
                <c:pt idx="2">
                  <c:v>9.2592592592592608E-6</c:v>
                </c:pt>
                <c:pt idx="3">
                  <c:v>1.8518518518518522E-5</c:v>
                </c:pt>
                <c:pt idx="4">
                  <c:v>3.0864197530864205E-5</c:v>
                </c:pt>
                <c:pt idx="5">
                  <c:v>4.6296296296296301E-5</c:v>
                </c:pt>
                <c:pt idx="6">
                  <c:v>6.4814814814814816E-5</c:v>
                </c:pt>
                <c:pt idx="7">
                  <c:v>8.641975308641975E-5</c:v>
                </c:pt>
                <c:pt idx="8">
                  <c:v>1.1111111111111112E-4</c:v>
                </c:pt>
                <c:pt idx="9">
                  <c:v>1.3888888888888889E-4</c:v>
                </c:pt>
                <c:pt idx="10">
                  <c:v>1.6975308641975308E-4</c:v>
                </c:pt>
                <c:pt idx="11">
                  <c:v>2.0370370370370369E-4</c:v>
                </c:pt>
                <c:pt idx="12">
                  <c:v>2.4074074074074072E-4</c:v>
                </c:pt>
                <c:pt idx="13">
                  <c:v>2.808641975308642E-4</c:v>
                </c:pt>
                <c:pt idx="14">
                  <c:v>3.2407407407407406E-4</c:v>
                </c:pt>
                <c:pt idx="15">
                  <c:v>3.7037037037037035E-4</c:v>
                </c:pt>
                <c:pt idx="16">
                  <c:v>4.1975308641975306E-4</c:v>
                </c:pt>
                <c:pt idx="17">
                  <c:v>4.7222222222222218E-4</c:v>
                </c:pt>
                <c:pt idx="18">
                  <c:v>5.2777777777777773E-4</c:v>
                </c:pt>
                <c:pt idx="19">
                  <c:v>5.8641975308641975E-4</c:v>
                </c:pt>
                <c:pt idx="20">
                  <c:v>6.4814814814814813E-4</c:v>
                </c:pt>
                <c:pt idx="21">
                  <c:v>7.1296296296296299E-4</c:v>
                </c:pt>
                <c:pt idx="22">
                  <c:v>7.8086419753086421E-4</c:v>
                </c:pt>
                <c:pt idx="23">
                  <c:v>8.518518518518519E-4</c:v>
                </c:pt>
                <c:pt idx="24">
                  <c:v>9.2592592592592596E-4</c:v>
                </c:pt>
                <c:pt idx="25">
                  <c:v>1.0030864197530865E-3</c:v>
                </c:pt>
                <c:pt idx="26">
                  <c:v>1.0833333333333335E-3</c:v>
                </c:pt>
                <c:pt idx="27">
                  <c:v>1.1666666666666668E-3</c:v>
                </c:pt>
                <c:pt idx="28">
                  <c:v>1.2530864197530865E-3</c:v>
                </c:pt>
                <c:pt idx="29">
                  <c:v>1.3425925925925927E-3</c:v>
                </c:pt>
                <c:pt idx="30">
                  <c:v>1.4351851851851854E-3</c:v>
                </c:pt>
                <c:pt idx="31">
                  <c:v>1.5308641975308643E-3</c:v>
                </c:pt>
                <c:pt idx="32">
                  <c:v>1.6296296296296297E-3</c:v>
                </c:pt>
                <c:pt idx="33">
                  <c:v>1.7314814814814816E-3</c:v>
                </c:pt>
                <c:pt idx="34">
                  <c:v>1.83641975308642E-3</c:v>
                </c:pt>
                <c:pt idx="35">
                  <c:v>1.9444444444444446E-3</c:v>
                </c:pt>
                <c:pt idx="36">
                  <c:v>2.0555555555555557E-3</c:v>
                </c:pt>
                <c:pt idx="37">
                  <c:v>2.1697530864197533E-3</c:v>
                </c:pt>
                <c:pt idx="38">
                  <c:v>2.2870370370370371E-3</c:v>
                </c:pt>
                <c:pt idx="39">
                  <c:v>2.4074074074074076E-3</c:v>
                </c:pt>
                <c:pt idx="40">
                  <c:v>2.5308641975308644E-3</c:v>
                </c:pt>
                <c:pt idx="41">
                  <c:v>2.6574074074074074E-3</c:v>
                </c:pt>
                <c:pt idx="42">
                  <c:v>2.7870370370370371E-3</c:v>
                </c:pt>
                <c:pt idx="43">
                  <c:v>2.9197530864197531E-3</c:v>
                </c:pt>
                <c:pt idx="44">
                  <c:v>3.0555555555555557E-3</c:v>
                </c:pt>
                <c:pt idx="45">
                  <c:v>3.1944444444444446E-3</c:v>
                </c:pt>
                <c:pt idx="46">
                  <c:v>3.3364197530864198E-3</c:v>
                </c:pt>
                <c:pt idx="47">
                  <c:v>3.4814814814814817E-3</c:v>
                </c:pt>
                <c:pt idx="48">
                  <c:v>3.6296296296296298E-3</c:v>
                </c:pt>
                <c:pt idx="49">
                  <c:v>3.7808641975308642E-3</c:v>
                </c:pt>
                <c:pt idx="50">
                  <c:v>3.9351851851851848E-3</c:v>
                </c:pt>
                <c:pt idx="51">
                  <c:v>4.0925925925925921E-3</c:v>
                </c:pt>
                <c:pt idx="52">
                  <c:v>4.2530864197530861E-3</c:v>
                </c:pt>
                <c:pt idx="53">
                  <c:v>4.416666666666666E-3</c:v>
                </c:pt>
                <c:pt idx="54">
                  <c:v>4.5833333333333325E-3</c:v>
                </c:pt>
                <c:pt idx="55">
                  <c:v>4.7530864197530857E-3</c:v>
                </c:pt>
                <c:pt idx="56">
                  <c:v>4.9259259259259256E-3</c:v>
                </c:pt>
                <c:pt idx="57">
                  <c:v>5.1018518518518513E-3</c:v>
                </c:pt>
                <c:pt idx="58">
                  <c:v>5.2808641975308638E-3</c:v>
                </c:pt>
                <c:pt idx="59">
                  <c:v>5.4629629629629629E-3</c:v>
                </c:pt>
                <c:pt idx="60">
                  <c:v>5.6481481481481478E-3</c:v>
                </c:pt>
                <c:pt idx="61">
                  <c:v>5.8364197530864194E-3</c:v>
                </c:pt>
                <c:pt idx="62">
                  <c:v>6.0277777777777777E-3</c:v>
                </c:pt>
                <c:pt idx="63">
                  <c:v>6.2222222222222219E-3</c:v>
                </c:pt>
                <c:pt idx="64">
                  <c:v>6.4197530864197527E-3</c:v>
                </c:pt>
                <c:pt idx="65">
                  <c:v>6.6203703703703702E-3</c:v>
                </c:pt>
                <c:pt idx="66">
                  <c:v>6.8240740740740735E-3</c:v>
                </c:pt>
                <c:pt idx="67">
                  <c:v>7.0308641975308636E-3</c:v>
                </c:pt>
                <c:pt idx="68">
                  <c:v>7.2407407407407403E-3</c:v>
                </c:pt>
                <c:pt idx="69">
                  <c:v>7.4537037037037028E-3</c:v>
                </c:pt>
                <c:pt idx="70">
                  <c:v>7.6697530864197521E-3</c:v>
                </c:pt>
                <c:pt idx="71">
                  <c:v>7.888888888888888E-3</c:v>
                </c:pt>
                <c:pt idx="72">
                  <c:v>8.1111111111111106E-3</c:v>
                </c:pt>
                <c:pt idx="73">
                  <c:v>8.336419753086419E-3</c:v>
                </c:pt>
                <c:pt idx="74">
                  <c:v>8.5648148148148133E-3</c:v>
                </c:pt>
                <c:pt idx="75">
                  <c:v>8.7962962962962951E-3</c:v>
                </c:pt>
                <c:pt idx="76">
                  <c:v>9.0308641975308628E-3</c:v>
                </c:pt>
                <c:pt idx="77">
                  <c:v>9.2685185185185162E-3</c:v>
                </c:pt>
                <c:pt idx="78">
                  <c:v>9.5092592592592572E-3</c:v>
                </c:pt>
                <c:pt idx="79">
                  <c:v>9.7530864197530841E-3</c:v>
                </c:pt>
                <c:pt idx="80">
                  <c:v>9.9999999999999967E-3</c:v>
                </c:pt>
                <c:pt idx="81">
                  <c:v>1.0249999999999997E-2</c:v>
                </c:pt>
                <c:pt idx="82">
                  <c:v>1.0503086419753083E-2</c:v>
                </c:pt>
                <c:pt idx="83">
                  <c:v>1.0759259259259255E-2</c:v>
                </c:pt>
                <c:pt idx="84">
                  <c:v>1.1018518518518514E-2</c:v>
                </c:pt>
                <c:pt idx="85">
                  <c:v>1.128086419753086E-2</c:v>
                </c:pt>
                <c:pt idx="86">
                  <c:v>1.1546296296296291E-2</c:v>
                </c:pt>
                <c:pt idx="87">
                  <c:v>1.1814814814814809E-2</c:v>
                </c:pt>
                <c:pt idx="88">
                  <c:v>1.2086419753086414E-2</c:v>
                </c:pt>
                <c:pt idx="89">
                  <c:v>1.2361111111111104E-2</c:v>
                </c:pt>
                <c:pt idx="90">
                  <c:v>1.2638888888888882E-2</c:v>
                </c:pt>
                <c:pt idx="91">
                  <c:v>1.2919753086419745E-2</c:v>
                </c:pt>
                <c:pt idx="92">
                  <c:v>1.3203703703703695E-2</c:v>
                </c:pt>
                <c:pt idx="93">
                  <c:v>1.3490740740740732E-2</c:v>
                </c:pt>
                <c:pt idx="94">
                  <c:v>1.3780864197530855E-2</c:v>
                </c:pt>
                <c:pt idx="95">
                  <c:v>1.4074074074074064E-2</c:v>
                </c:pt>
                <c:pt idx="96">
                  <c:v>1.437037037037036E-2</c:v>
                </c:pt>
                <c:pt idx="97">
                  <c:v>1.4669753086419742E-2</c:v>
                </c:pt>
                <c:pt idx="98">
                  <c:v>1.497222222222221E-2</c:v>
                </c:pt>
                <c:pt idx="99">
                  <c:v>1.5277777777777765E-2</c:v>
                </c:pt>
                <c:pt idx="100">
                  <c:v>1.5586419753086406E-2</c:v>
                </c:pt>
                <c:pt idx="101">
                  <c:v>1.5898148148148133E-2</c:v>
                </c:pt>
                <c:pt idx="102">
                  <c:v>1.6212962962962946E-2</c:v>
                </c:pt>
                <c:pt idx="103">
                  <c:v>1.6530864197530845E-2</c:v>
                </c:pt>
                <c:pt idx="104">
                  <c:v>1.6851851851851833E-2</c:v>
                </c:pt>
                <c:pt idx="105">
                  <c:v>1.7175925925925907E-2</c:v>
                </c:pt>
                <c:pt idx="106">
                  <c:v>1.7503086419753067E-2</c:v>
                </c:pt>
                <c:pt idx="107">
                  <c:v>1.7833333333333312E-2</c:v>
                </c:pt>
                <c:pt idx="108">
                  <c:v>1.8166666666666643E-2</c:v>
                </c:pt>
                <c:pt idx="109">
                  <c:v>1.8503086419753061E-2</c:v>
                </c:pt>
                <c:pt idx="110">
                  <c:v>1.8842592592592567E-2</c:v>
                </c:pt>
                <c:pt idx="111">
                  <c:v>1.9185185185185159E-2</c:v>
                </c:pt>
                <c:pt idx="112">
                  <c:v>1.9530864197530837E-2</c:v>
                </c:pt>
                <c:pt idx="113">
                  <c:v>1.9879629629629601E-2</c:v>
                </c:pt>
                <c:pt idx="114">
                  <c:v>2.0231481481481451E-2</c:v>
                </c:pt>
                <c:pt idx="115">
                  <c:v>2.058641975308639E-2</c:v>
                </c:pt>
                <c:pt idx="116">
                  <c:v>2.0944444444444415E-2</c:v>
                </c:pt>
                <c:pt idx="117">
                  <c:v>2.1305555555555526E-2</c:v>
                </c:pt>
                <c:pt idx="118">
                  <c:v>2.1669753086419722E-2</c:v>
                </c:pt>
                <c:pt idx="119">
                  <c:v>2.2037037037037004E-2</c:v>
                </c:pt>
                <c:pt idx="120">
                  <c:v>2.2407407407407372E-2</c:v>
                </c:pt>
                <c:pt idx="121">
                  <c:v>2.278086419753083E-2</c:v>
                </c:pt>
                <c:pt idx="122">
                  <c:v>2.3157407407407373E-2</c:v>
                </c:pt>
                <c:pt idx="123">
                  <c:v>2.3537037037037002E-2</c:v>
                </c:pt>
                <c:pt idx="124">
                  <c:v>2.3919753086419717E-2</c:v>
                </c:pt>
                <c:pt idx="125">
                  <c:v>2.4305555555555518E-2</c:v>
                </c:pt>
                <c:pt idx="126">
                  <c:v>2.4694444444444404E-2</c:v>
                </c:pt>
                <c:pt idx="127">
                  <c:v>2.508641975308638E-2</c:v>
                </c:pt>
                <c:pt idx="128">
                  <c:v>2.5481481481481442E-2</c:v>
                </c:pt>
                <c:pt idx="129">
                  <c:v>2.5879629629629589E-2</c:v>
                </c:pt>
                <c:pt idx="130">
                  <c:v>2.6280864197530823E-2</c:v>
                </c:pt>
                <c:pt idx="131">
                  <c:v>2.6685185185185142E-2</c:v>
                </c:pt>
                <c:pt idx="132">
                  <c:v>2.709259259259255E-2</c:v>
                </c:pt>
                <c:pt idx="133">
                  <c:v>2.7503086419753044E-2</c:v>
                </c:pt>
                <c:pt idx="134">
                  <c:v>2.7916666666666624E-2</c:v>
                </c:pt>
                <c:pt idx="135">
                  <c:v>2.833333333333329E-2</c:v>
                </c:pt>
                <c:pt idx="136">
                  <c:v>2.8753086419753042E-2</c:v>
                </c:pt>
                <c:pt idx="137">
                  <c:v>2.9175925925925879E-2</c:v>
                </c:pt>
                <c:pt idx="138">
                  <c:v>2.9601851851851806E-2</c:v>
                </c:pt>
                <c:pt idx="139">
                  <c:v>3.0030864197530819E-2</c:v>
                </c:pt>
                <c:pt idx="140">
                  <c:v>3.0462962962962917E-2</c:v>
                </c:pt>
                <c:pt idx="141">
                  <c:v>3.0898148148148102E-2</c:v>
                </c:pt>
                <c:pt idx="142">
                  <c:v>3.1336419753086375E-2</c:v>
                </c:pt>
                <c:pt idx="143">
                  <c:v>3.1777777777777731E-2</c:v>
                </c:pt>
                <c:pt idx="144">
                  <c:v>3.2222222222222173E-2</c:v>
                </c:pt>
                <c:pt idx="145">
                  <c:v>3.2669753086419701E-2</c:v>
                </c:pt>
                <c:pt idx="146">
                  <c:v>3.3120370370370321E-2</c:v>
                </c:pt>
                <c:pt idx="147">
                  <c:v>3.3574074074074027E-2</c:v>
                </c:pt>
                <c:pt idx="148">
                  <c:v>3.4030864197530819E-2</c:v>
                </c:pt>
                <c:pt idx="149">
                  <c:v>3.4490740740740697E-2</c:v>
                </c:pt>
                <c:pt idx="150">
                  <c:v>3.495370370370366E-2</c:v>
                </c:pt>
                <c:pt idx="151">
                  <c:v>3.541975308641971E-2</c:v>
                </c:pt>
                <c:pt idx="152">
                  <c:v>3.5888888888888845E-2</c:v>
                </c:pt>
                <c:pt idx="153">
                  <c:v>3.6361111111111066E-2</c:v>
                </c:pt>
                <c:pt idx="154">
                  <c:v>3.6836419753086373E-2</c:v>
                </c:pt>
                <c:pt idx="155">
                  <c:v>3.7314814814814766E-2</c:v>
                </c:pt>
                <c:pt idx="156">
                  <c:v>3.7796296296296245E-2</c:v>
                </c:pt>
                <c:pt idx="157">
                  <c:v>3.8280864197530809E-2</c:v>
                </c:pt>
                <c:pt idx="158">
                  <c:v>3.8768518518518466E-2</c:v>
                </c:pt>
                <c:pt idx="159">
                  <c:v>3.9259259259259209E-2</c:v>
                </c:pt>
                <c:pt idx="160">
                  <c:v>3.9753086419753038E-2</c:v>
                </c:pt>
                <c:pt idx="161">
                  <c:v>4.0249999999999952E-2</c:v>
                </c:pt>
                <c:pt idx="162">
                  <c:v>4.0749999999999953E-2</c:v>
                </c:pt>
                <c:pt idx="163">
                  <c:v>4.1253086419753039E-2</c:v>
                </c:pt>
                <c:pt idx="164">
                  <c:v>4.1759259259259211E-2</c:v>
                </c:pt>
                <c:pt idx="165">
                  <c:v>4.2268518518518469E-2</c:v>
                </c:pt>
                <c:pt idx="166">
                  <c:v>4.2780864197530813E-2</c:v>
                </c:pt>
                <c:pt idx="167">
                  <c:v>4.3296296296296242E-2</c:v>
                </c:pt>
                <c:pt idx="168">
                  <c:v>4.3814814814814758E-2</c:v>
                </c:pt>
                <c:pt idx="169">
                  <c:v>4.4336419753086366E-2</c:v>
                </c:pt>
                <c:pt idx="170">
                  <c:v>4.486111111111106E-2</c:v>
                </c:pt>
                <c:pt idx="171">
                  <c:v>4.538888888888884E-2</c:v>
                </c:pt>
                <c:pt idx="172">
                  <c:v>4.5919753086419705E-2</c:v>
                </c:pt>
                <c:pt idx="173">
                  <c:v>4.6453703703703657E-2</c:v>
                </c:pt>
                <c:pt idx="174">
                  <c:v>4.6990740740740694E-2</c:v>
                </c:pt>
                <c:pt idx="175">
                  <c:v>4.7530864197530817E-2</c:v>
                </c:pt>
                <c:pt idx="176">
                  <c:v>4.8074074074074026E-2</c:v>
                </c:pt>
                <c:pt idx="177">
                  <c:v>4.8620370370370321E-2</c:v>
                </c:pt>
                <c:pt idx="178">
                  <c:v>4.9169753086419701E-2</c:v>
                </c:pt>
                <c:pt idx="179">
                  <c:v>4.9722222222222168E-2</c:v>
                </c:pt>
                <c:pt idx="180">
                  <c:v>5.0277777777777727E-2</c:v>
                </c:pt>
                <c:pt idx="181">
                  <c:v>5.0836419753086372E-2</c:v>
                </c:pt>
                <c:pt idx="182">
                  <c:v>5.1398148148148103E-2</c:v>
                </c:pt>
                <c:pt idx="183">
                  <c:v>5.1962962962962919E-2</c:v>
                </c:pt>
                <c:pt idx="184">
                  <c:v>5.2530864197530822E-2</c:v>
                </c:pt>
                <c:pt idx="185">
                  <c:v>5.310185185185181E-2</c:v>
                </c:pt>
                <c:pt idx="186">
                  <c:v>5.3675925925925884E-2</c:v>
                </c:pt>
                <c:pt idx="187">
                  <c:v>5.4253086419753044E-2</c:v>
                </c:pt>
                <c:pt idx="188">
                  <c:v>5.483333333333329E-2</c:v>
                </c:pt>
                <c:pt idx="189">
                  <c:v>5.5416666666666621E-2</c:v>
                </c:pt>
                <c:pt idx="190">
                  <c:v>5.6003086419753038E-2</c:v>
                </c:pt>
                <c:pt idx="191">
                  <c:v>5.6592592592592549E-2</c:v>
                </c:pt>
                <c:pt idx="192">
                  <c:v>5.7185185185185144E-2</c:v>
                </c:pt>
                <c:pt idx="193">
                  <c:v>5.7780864197530826E-2</c:v>
                </c:pt>
                <c:pt idx="194">
                  <c:v>5.8379629629629594E-2</c:v>
                </c:pt>
                <c:pt idx="195">
                  <c:v>5.8981481481481447E-2</c:v>
                </c:pt>
                <c:pt idx="196">
                  <c:v>5.9586419753086386E-2</c:v>
                </c:pt>
                <c:pt idx="197">
                  <c:v>6.0194444444444412E-2</c:v>
                </c:pt>
                <c:pt idx="198">
                  <c:v>6.0805555555555522E-2</c:v>
                </c:pt>
                <c:pt idx="199">
                  <c:v>6.1419753086419719E-2</c:v>
                </c:pt>
                <c:pt idx="200">
                  <c:v>6.2037037037037002E-2</c:v>
                </c:pt>
                <c:pt idx="201">
                  <c:v>6.265740740740737E-2</c:v>
                </c:pt>
                <c:pt idx="202">
                  <c:v>6.3280864197530831E-2</c:v>
                </c:pt>
                <c:pt idx="203">
                  <c:v>6.3907407407407371E-2</c:v>
                </c:pt>
                <c:pt idx="204">
                  <c:v>6.4537037037037004E-2</c:v>
                </c:pt>
                <c:pt idx="205">
                  <c:v>6.5169753086419716E-2</c:v>
                </c:pt>
                <c:pt idx="206">
                  <c:v>6.580555555555552E-2</c:v>
                </c:pt>
                <c:pt idx="207">
                  <c:v>6.6444444444444403E-2</c:v>
                </c:pt>
                <c:pt idx="208">
                  <c:v>6.7086419753086379E-2</c:v>
                </c:pt>
                <c:pt idx="209">
                  <c:v>6.7731481481481448E-2</c:v>
                </c:pt>
                <c:pt idx="210">
                  <c:v>6.8379629629629596E-2</c:v>
                </c:pt>
                <c:pt idx="211">
                  <c:v>6.9030864197530836E-2</c:v>
                </c:pt>
                <c:pt idx="212">
                  <c:v>6.9685185185185156E-2</c:v>
                </c:pt>
                <c:pt idx="213">
                  <c:v>7.0342592592592568E-2</c:v>
                </c:pt>
                <c:pt idx="214">
                  <c:v>7.1003086419753059E-2</c:v>
                </c:pt>
                <c:pt idx="215">
                  <c:v>7.1666666666666642E-2</c:v>
                </c:pt>
                <c:pt idx="216">
                  <c:v>7.2333333333333305E-2</c:v>
                </c:pt>
                <c:pt idx="217">
                  <c:v>7.300308641975306E-2</c:v>
                </c:pt>
                <c:pt idx="218">
                  <c:v>7.3675925925925895E-2</c:v>
                </c:pt>
                <c:pt idx="219">
                  <c:v>7.4351851851851822E-2</c:v>
                </c:pt>
                <c:pt idx="220">
                  <c:v>7.5030864197530842E-2</c:v>
                </c:pt>
                <c:pt idx="221">
                  <c:v>7.571296296296294E-2</c:v>
                </c:pt>
                <c:pt idx="222">
                  <c:v>7.6398148148148132E-2</c:v>
                </c:pt>
                <c:pt idx="223">
                  <c:v>7.7086419753086402E-2</c:v>
                </c:pt>
                <c:pt idx="224">
                  <c:v>7.7777777777777765E-2</c:v>
                </c:pt>
                <c:pt idx="225">
                  <c:v>7.8472222222222207E-2</c:v>
                </c:pt>
                <c:pt idx="226">
                  <c:v>7.9169753086419742E-2</c:v>
                </c:pt>
                <c:pt idx="227">
                  <c:v>7.9870370370370355E-2</c:v>
                </c:pt>
                <c:pt idx="228">
                  <c:v>8.0574074074074062E-2</c:v>
                </c:pt>
                <c:pt idx="229">
                  <c:v>8.1280864197530847E-2</c:v>
                </c:pt>
                <c:pt idx="230">
                  <c:v>8.1990740740740725E-2</c:v>
                </c:pt>
                <c:pt idx="231">
                  <c:v>8.2703703703703696E-2</c:v>
                </c:pt>
                <c:pt idx="232">
                  <c:v>8.3419753086419746E-2</c:v>
                </c:pt>
                <c:pt idx="233">
                  <c:v>8.4138888888888888E-2</c:v>
                </c:pt>
                <c:pt idx="234">
                  <c:v>8.4861111111111109E-2</c:v>
                </c:pt>
                <c:pt idx="235">
                  <c:v>8.5586419753086423E-2</c:v>
                </c:pt>
                <c:pt idx="236">
                  <c:v>8.6314814814814816E-2</c:v>
                </c:pt>
                <c:pt idx="237">
                  <c:v>8.7046296296296302E-2</c:v>
                </c:pt>
                <c:pt idx="238">
                  <c:v>8.7780864197530867E-2</c:v>
                </c:pt>
                <c:pt idx="239">
                  <c:v>8.8518518518518524E-2</c:v>
                </c:pt>
                <c:pt idx="240">
                  <c:v>8.925925925925926E-2</c:v>
                </c:pt>
                <c:pt idx="241">
                  <c:v>9.0003086419753089E-2</c:v>
                </c:pt>
                <c:pt idx="242">
                  <c:v>9.0750000000000011E-2</c:v>
                </c:pt>
                <c:pt idx="243">
                  <c:v>9.1500000000000012E-2</c:v>
                </c:pt>
                <c:pt idx="244">
                  <c:v>9.2253086419753105E-2</c:v>
                </c:pt>
                <c:pt idx="245">
                  <c:v>9.3009259259259278E-2</c:v>
                </c:pt>
                <c:pt idx="246">
                  <c:v>9.3768518518518543E-2</c:v>
                </c:pt>
                <c:pt idx="247">
                  <c:v>9.4530864197530887E-2</c:v>
                </c:pt>
                <c:pt idx="248">
                  <c:v>9.5296296296296323E-2</c:v>
                </c:pt>
                <c:pt idx="249">
                  <c:v>9.6064814814814839E-2</c:v>
                </c:pt>
                <c:pt idx="250">
                  <c:v>9.6836419753086447E-2</c:v>
                </c:pt>
                <c:pt idx="251">
                  <c:v>9.7611111111111135E-2</c:v>
                </c:pt>
                <c:pt idx="252">
                  <c:v>9.8388888888888915E-2</c:v>
                </c:pt>
                <c:pt idx="253">
                  <c:v>9.9169753086419787E-2</c:v>
                </c:pt>
                <c:pt idx="254">
                  <c:v>9.9953703703703739E-2</c:v>
                </c:pt>
                <c:pt idx="255">
                  <c:v>0.10074074074074078</c:v>
                </c:pt>
                <c:pt idx="256">
                  <c:v>0.10153086419753091</c:v>
                </c:pt>
                <c:pt idx="257">
                  <c:v>0.10232407407407412</c:v>
                </c:pt>
                <c:pt idx="258">
                  <c:v>0.10312037037037042</c:v>
                </c:pt>
                <c:pt idx="259">
                  <c:v>0.10391975308641981</c:v>
                </c:pt>
                <c:pt idx="260">
                  <c:v>0.10472222222222227</c:v>
                </c:pt>
                <c:pt idx="261">
                  <c:v>0.10552777777777783</c:v>
                </c:pt>
                <c:pt idx="262">
                  <c:v>0.10633641975308647</c:v>
                </c:pt>
                <c:pt idx="263">
                  <c:v>0.1071481481481482</c:v>
                </c:pt>
                <c:pt idx="264">
                  <c:v>0.10796296296296301</c:v>
                </c:pt>
                <c:pt idx="265">
                  <c:v>0.10878086419753091</c:v>
                </c:pt>
                <c:pt idx="266">
                  <c:v>0.10960185185185191</c:v>
                </c:pt>
                <c:pt idx="267">
                  <c:v>0.11042592592592598</c:v>
                </c:pt>
                <c:pt idx="268">
                  <c:v>0.11125308641975315</c:v>
                </c:pt>
                <c:pt idx="269">
                  <c:v>0.1120833333333334</c:v>
                </c:pt>
                <c:pt idx="270">
                  <c:v>0.11291666666666673</c:v>
                </c:pt>
                <c:pt idx="271">
                  <c:v>0.11375308641975315</c:v>
                </c:pt>
                <c:pt idx="272">
                  <c:v>0.11459259259259266</c:v>
                </c:pt>
                <c:pt idx="273">
                  <c:v>0.11543518518518525</c:v>
                </c:pt>
                <c:pt idx="274">
                  <c:v>0.11628086419753093</c:v>
                </c:pt>
                <c:pt idx="275">
                  <c:v>0.11712962962962969</c:v>
                </c:pt>
                <c:pt idx="276">
                  <c:v>0.11798148148148155</c:v>
                </c:pt>
                <c:pt idx="277">
                  <c:v>0.11883641975308649</c:v>
                </c:pt>
                <c:pt idx="278">
                  <c:v>0.11969444444444452</c:v>
                </c:pt>
                <c:pt idx="279">
                  <c:v>0.12055555555555564</c:v>
                </c:pt>
                <c:pt idx="280">
                  <c:v>0.12141975308641983</c:v>
                </c:pt>
                <c:pt idx="281">
                  <c:v>0.12228703703703712</c:v>
                </c:pt>
                <c:pt idx="282">
                  <c:v>0.12315740740740749</c:v>
                </c:pt>
                <c:pt idx="283">
                  <c:v>0.12403086419753095</c:v>
                </c:pt>
                <c:pt idx="284">
                  <c:v>0.12490740740740749</c:v>
                </c:pt>
                <c:pt idx="285">
                  <c:v>0.12578703703703711</c:v>
                </c:pt>
                <c:pt idx="286">
                  <c:v>0.12666975308641984</c:v>
                </c:pt>
                <c:pt idx="287">
                  <c:v>0.12755555555555564</c:v>
                </c:pt>
                <c:pt idx="288">
                  <c:v>0.12844444444444453</c:v>
                </c:pt>
                <c:pt idx="289">
                  <c:v>0.12933641975308652</c:v>
                </c:pt>
                <c:pt idx="290">
                  <c:v>0.13023148148148159</c:v>
                </c:pt>
                <c:pt idx="291">
                  <c:v>0.13112962962962973</c:v>
                </c:pt>
                <c:pt idx="292">
                  <c:v>0.13203086419753096</c:v>
                </c:pt>
                <c:pt idx="293">
                  <c:v>0.1329351851851853</c:v>
                </c:pt>
                <c:pt idx="294">
                  <c:v>0.13384259259259271</c:v>
                </c:pt>
                <c:pt idx="295">
                  <c:v>0.1347530864197532</c:v>
                </c:pt>
                <c:pt idx="296">
                  <c:v>0.13566666666666677</c:v>
                </c:pt>
                <c:pt idx="297">
                  <c:v>0.13658333333333345</c:v>
                </c:pt>
                <c:pt idx="298">
                  <c:v>0.1375030864197532</c:v>
                </c:pt>
                <c:pt idx="299">
                  <c:v>0.13842592592592604</c:v>
                </c:pt>
                <c:pt idx="300">
                  <c:v>0.13935185185185198</c:v>
                </c:pt>
                <c:pt idx="301">
                  <c:v>0.140280864197531</c:v>
                </c:pt>
                <c:pt idx="302">
                  <c:v>0.1412129629629631</c:v>
                </c:pt>
                <c:pt idx="303">
                  <c:v>0.14214814814814827</c:v>
                </c:pt>
                <c:pt idx="304">
                  <c:v>0.14308641975308656</c:v>
                </c:pt>
                <c:pt idx="305">
                  <c:v>0.14402777777777792</c:v>
                </c:pt>
                <c:pt idx="306">
                  <c:v>0.14497222222222236</c:v>
                </c:pt>
                <c:pt idx="307">
                  <c:v>0.14591975308641988</c:v>
                </c:pt>
                <c:pt idx="308">
                  <c:v>0.14687037037037051</c:v>
                </c:pt>
                <c:pt idx="309">
                  <c:v>0.14782407407407422</c:v>
                </c:pt>
                <c:pt idx="310">
                  <c:v>0.148780864197531</c:v>
                </c:pt>
                <c:pt idx="311">
                  <c:v>0.1497407407407409</c:v>
                </c:pt>
                <c:pt idx="312">
                  <c:v>0.15070370370370387</c:v>
                </c:pt>
                <c:pt idx="313">
                  <c:v>0.15166975308641992</c:v>
                </c:pt>
                <c:pt idx="314">
                  <c:v>0.15263888888888905</c:v>
                </c:pt>
                <c:pt idx="315">
                  <c:v>0.15361111111111128</c:v>
                </c:pt>
                <c:pt idx="316">
                  <c:v>0.1545864197530866</c:v>
                </c:pt>
                <c:pt idx="317">
                  <c:v>0.15556481481481499</c:v>
                </c:pt>
                <c:pt idx="318">
                  <c:v>0.15654629629629646</c:v>
                </c:pt>
                <c:pt idx="319">
                  <c:v>0.15753086419753104</c:v>
                </c:pt>
                <c:pt idx="320">
                  <c:v>0.1585185185185187</c:v>
                </c:pt>
                <c:pt idx="321">
                  <c:v>0.15950925925925943</c:v>
                </c:pt>
                <c:pt idx="322">
                  <c:v>0.16050308641975328</c:v>
                </c:pt>
                <c:pt idx="323">
                  <c:v>0.1615000000000002</c:v>
                </c:pt>
                <c:pt idx="324">
                  <c:v>0.1625000000000002</c:v>
                </c:pt>
                <c:pt idx="325">
                  <c:v>0.16350308641975328</c:v>
                </c:pt>
                <c:pt idx="326">
                  <c:v>0.16450925925925947</c:v>
                </c:pt>
                <c:pt idx="327">
                  <c:v>0.16551851851851873</c:v>
                </c:pt>
                <c:pt idx="328">
                  <c:v>0.16653086419753108</c:v>
                </c:pt>
                <c:pt idx="329">
                  <c:v>0.1675462962962965</c:v>
                </c:pt>
                <c:pt idx="330">
                  <c:v>0.16856481481481503</c:v>
                </c:pt>
                <c:pt idx="331">
                  <c:v>0.16958641975308664</c:v>
                </c:pt>
                <c:pt idx="332">
                  <c:v>0.17061111111111132</c:v>
                </c:pt>
                <c:pt idx="333">
                  <c:v>0.17163888888888912</c:v>
                </c:pt>
                <c:pt idx="334">
                  <c:v>0.17266975308641999</c:v>
                </c:pt>
                <c:pt idx="335">
                  <c:v>0.17370370370370394</c:v>
                </c:pt>
                <c:pt idx="336">
                  <c:v>0.17474074074074097</c:v>
                </c:pt>
                <c:pt idx="337">
                  <c:v>0.17578086419753111</c:v>
                </c:pt>
                <c:pt idx="338">
                  <c:v>0.17682407407407433</c:v>
                </c:pt>
                <c:pt idx="339">
                  <c:v>0.17787037037037062</c:v>
                </c:pt>
                <c:pt idx="340">
                  <c:v>0.17891975308642</c:v>
                </c:pt>
                <c:pt idx="341">
                  <c:v>0.17997222222222248</c:v>
                </c:pt>
                <c:pt idx="342">
                  <c:v>0.18102777777777804</c:v>
                </c:pt>
                <c:pt idx="343">
                  <c:v>0.18208641975308668</c:v>
                </c:pt>
                <c:pt idx="344">
                  <c:v>0.18314814814814842</c:v>
                </c:pt>
                <c:pt idx="345">
                  <c:v>0.18421296296296324</c:v>
                </c:pt>
                <c:pt idx="346">
                  <c:v>0.18528086419753115</c:v>
                </c:pt>
                <c:pt idx="347">
                  <c:v>0.18635185185185213</c:v>
                </c:pt>
                <c:pt idx="348">
                  <c:v>0.18742592592592622</c:v>
                </c:pt>
                <c:pt idx="349">
                  <c:v>0.18850308641975339</c:v>
                </c:pt>
                <c:pt idx="350">
                  <c:v>0.18958333333333363</c:v>
                </c:pt>
                <c:pt idx="351">
                  <c:v>0.19066666666666696</c:v>
                </c:pt>
                <c:pt idx="352">
                  <c:v>0.19175308641975339</c:v>
                </c:pt>
                <c:pt idx="353">
                  <c:v>0.1928425925925929</c:v>
                </c:pt>
                <c:pt idx="354">
                  <c:v>0.19393518518518549</c:v>
                </c:pt>
                <c:pt idx="355">
                  <c:v>0.19503086419753118</c:v>
                </c:pt>
                <c:pt idx="356">
                  <c:v>0.19612962962962996</c:v>
                </c:pt>
                <c:pt idx="357">
                  <c:v>0.19723148148148181</c:v>
                </c:pt>
                <c:pt idx="358">
                  <c:v>0.19833641975308675</c:v>
                </c:pt>
                <c:pt idx="359">
                  <c:v>0.19944444444444479</c:v>
                </c:pt>
                <c:pt idx="360">
                  <c:v>0.20048281303786586</c:v>
                </c:pt>
                <c:pt idx="361">
                  <c:v>0.20145609849997781</c:v>
                </c:pt>
                <c:pt idx="362">
                  <c:v>0.20236857357927396</c:v>
                </c:pt>
                <c:pt idx="363">
                  <c:v>0.20322423051562244</c:v>
                </c:pt>
                <c:pt idx="364">
                  <c:v>0.20402679945583382</c:v>
                </c:pt>
                <c:pt idx="365">
                  <c:v>0.20477976566023512</c:v>
                </c:pt>
                <c:pt idx="366">
                  <c:v>0.2054863855796214</c:v>
                </c:pt>
                <c:pt idx="367">
                  <c:v>0.20614970187674544</c:v>
                </c:pt>
                <c:pt idx="368">
                  <c:v>0.2067725574616372</c:v>
                </c:pt>
                <c:pt idx="369">
                  <c:v>0.20735760860549551</c:v>
                </c:pt>
                <c:pt idx="370">
                  <c:v>0.20790733719364488</c:v>
                </c:pt>
                <c:pt idx="371">
                  <c:v>0.20842406217407766</c:v>
                </c:pt>
                <c:pt idx="372">
                  <c:v>0.20890995025439243</c:v>
                </c:pt>
                <c:pt idx="373">
                  <c:v>0.20936702589647152</c:v>
                </c:pt>
                <c:pt idx="374">
                  <c:v>0.20979718065500175</c:v>
                </c:pt>
                <c:pt idx="375">
                  <c:v>0.21020218190291537</c:v>
                </c:pt>
                <c:pt idx="376">
                  <c:v>0.21058368098400038</c:v>
                </c:pt>
                <c:pt idx="377">
                  <c:v>0.21094322083028672</c:v>
                </c:pt>
                <c:pt idx="378">
                  <c:v>0.21128224307934643</c:v>
                </c:pt>
                <c:pt idx="379">
                  <c:v>0.21162435174815922</c:v>
                </c:pt>
                <c:pt idx="380">
                  <c:v>0.21196954683672509</c:v>
                </c:pt>
                <c:pt idx="381">
                  <c:v>0.21231782834504404</c:v>
                </c:pt>
                <c:pt idx="382">
                  <c:v>0.21266919627311609</c:v>
                </c:pt>
                <c:pt idx="383">
                  <c:v>0.21302365062094122</c:v>
                </c:pt>
                <c:pt idx="384">
                  <c:v>0.21338119138851944</c:v>
                </c:pt>
                <c:pt idx="385">
                  <c:v>0.21374181857585073</c:v>
                </c:pt>
                <c:pt idx="386">
                  <c:v>0.21410553218293513</c:v>
                </c:pt>
                <c:pt idx="387">
                  <c:v>0.2144723322097726</c:v>
                </c:pt>
                <c:pt idx="388">
                  <c:v>0.21484221865636316</c:v>
                </c:pt>
                <c:pt idx="389">
                  <c:v>0.21521519152270682</c:v>
                </c:pt>
                <c:pt idx="390">
                  <c:v>0.21559125080880356</c:v>
                </c:pt>
                <c:pt idx="391">
                  <c:v>0.21597039651465338</c:v>
                </c:pt>
                <c:pt idx="392">
                  <c:v>0.21635262864025628</c:v>
                </c:pt>
                <c:pt idx="393">
                  <c:v>0.21673794718561229</c:v>
                </c:pt>
                <c:pt idx="394">
                  <c:v>0.21712635215072137</c:v>
                </c:pt>
                <c:pt idx="395">
                  <c:v>0.21751784353558354</c:v>
                </c:pt>
                <c:pt idx="396">
                  <c:v>0.21791242134019878</c:v>
                </c:pt>
                <c:pt idx="397">
                  <c:v>0.21831008556456713</c:v>
                </c:pt>
                <c:pt idx="398">
                  <c:v>0.21871083620868856</c:v>
                </c:pt>
                <c:pt idx="399">
                  <c:v>0.21911467327256307</c:v>
                </c:pt>
                <c:pt idx="400">
                  <c:v>0.21952159675619068</c:v>
                </c:pt>
                <c:pt idx="401">
                  <c:v>0.21993160665957137</c:v>
                </c:pt>
                <c:pt idx="402">
                  <c:v>0.22034470298270514</c:v>
                </c:pt>
                <c:pt idx="403">
                  <c:v>0.22076088572559199</c:v>
                </c:pt>
                <c:pt idx="404">
                  <c:v>0.22118015488823195</c:v>
                </c:pt>
                <c:pt idx="405">
                  <c:v>0.22160251047062499</c:v>
                </c:pt>
                <c:pt idx="406">
                  <c:v>0.2220279524727711</c:v>
                </c:pt>
                <c:pt idx="407">
                  <c:v>0.22245648089467029</c:v>
                </c:pt>
                <c:pt idx="408">
                  <c:v>0.22288809573632259</c:v>
                </c:pt>
                <c:pt idx="409">
                  <c:v>0.22332279699772797</c:v>
                </c:pt>
                <c:pt idx="410">
                  <c:v>0.22376058467888643</c:v>
                </c:pt>
                <c:pt idx="411">
                  <c:v>0.224201458779798</c:v>
                </c:pt>
                <c:pt idx="412">
                  <c:v>0.22464541930046264</c:v>
                </c:pt>
                <c:pt idx="413">
                  <c:v>0.22509246624088036</c:v>
                </c:pt>
                <c:pt idx="414">
                  <c:v>0.22554259960105116</c:v>
                </c:pt>
                <c:pt idx="415">
                  <c:v>0.22599581938097507</c:v>
                </c:pt>
                <c:pt idx="416">
                  <c:v>0.22645212558065206</c:v>
                </c:pt>
                <c:pt idx="417">
                  <c:v>0.22691151820008212</c:v>
                </c:pt>
                <c:pt idx="418">
                  <c:v>0.22737399723926527</c:v>
                </c:pt>
                <c:pt idx="419">
                  <c:v>0.22783956269820152</c:v>
                </c:pt>
                <c:pt idx="420">
                  <c:v>0.22830821457689085</c:v>
                </c:pt>
                <c:pt idx="421">
                  <c:v>0.22877995287533326</c:v>
                </c:pt>
                <c:pt idx="422">
                  <c:v>0.22925477759352877</c:v>
                </c:pt>
                <c:pt idx="423">
                  <c:v>0.22973268873147737</c:v>
                </c:pt>
                <c:pt idx="424">
                  <c:v>0.23021368628917904</c:v>
                </c:pt>
                <c:pt idx="425">
                  <c:v>0.23069777026663379</c:v>
                </c:pt>
                <c:pt idx="426">
                  <c:v>0.23118494066384165</c:v>
                </c:pt>
                <c:pt idx="427">
                  <c:v>0.23167519748080259</c:v>
                </c:pt>
                <c:pt idx="428">
                  <c:v>0.23216854071751661</c:v>
                </c:pt>
                <c:pt idx="429">
                  <c:v>0.2326649703739837</c:v>
                </c:pt>
                <c:pt idx="430">
                  <c:v>0.23316448645020391</c:v>
                </c:pt>
                <c:pt idx="431">
                  <c:v>0.23366708894617719</c:v>
                </c:pt>
                <c:pt idx="432">
                  <c:v>0.23417277786190355</c:v>
                </c:pt>
                <c:pt idx="433">
                  <c:v>0.23468155319738299</c:v>
                </c:pt>
                <c:pt idx="434">
                  <c:v>0.23519341495261553</c:v>
                </c:pt>
                <c:pt idx="435">
                  <c:v>0.23570836312760116</c:v>
                </c:pt>
                <c:pt idx="436">
                  <c:v>0.23622639772233986</c:v>
                </c:pt>
                <c:pt idx="437">
                  <c:v>0.23674751873683167</c:v>
                </c:pt>
                <c:pt idx="438">
                  <c:v>0.23727172617107656</c:v>
                </c:pt>
                <c:pt idx="439">
                  <c:v>0.23779902002507453</c:v>
                </c:pt>
                <c:pt idx="440">
                  <c:v>0.23832940029882557</c:v>
                </c:pt>
                <c:pt idx="441">
                  <c:v>0.23886286699232973</c:v>
                </c:pt>
                <c:pt idx="442">
                  <c:v>0.23939942010558696</c:v>
                </c:pt>
                <c:pt idx="443">
                  <c:v>0.23993905963859727</c:v>
                </c:pt>
                <c:pt idx="444">
                  <c:v>0.24048178559136066</c:v>
                </c:pt>
                <c:pt idx="445">
                  <c:v>0.24102759796387715</c:v>
                </c:pt>
                <c:pt idx="446">
                  <c:v>0.24157649675614673</c:v>
                </c:pt>
                <c:pt idx="447">
                  <c:v>0.24212848196816938</c:v>
                </c:pt>
                <c:pt idx="448">
                  <c:v>0.24268355359994515</c:v>
                </c:pt>
                <c:pt idx="449">
                  <c:v>0.24324171165147399</c:v>
                </c:pt>
                <c:pt idx="450">
                  <c:v>0.2438029561227559</c:v>
                </c:pt>
                <c:pt idx="451">
                  <c:v>0.2443672870137909</c:v>
                </c:pt>
                <c:pt idx="452">
                  <c:v>0.24493470432457901</c:v>
                </c:pt>
                <c:pt idx="453">
                  <c:v>0.24550520805512019</c:v>
                </c:pt>
                <c:pt idx="454">
                  <c:v>0.24607879820541445</c:v>
                </c:pt>
                <c:pt idx="455">
                  <c:v>0.24665547477546179</c:v>
                </c:pt>
                <c:pt idx="456">
                  <c:v>0.24723523776526224</c:v>
                </c:pt>
                <c:pt idx="457">
                  <c:v>0.24781808717481577</c:v>
                </c:pt>
                <c:pt idx="458">
                  <c:v>0.24840402300412237</c:v>
                </c:pt>
                <c:pt idx="459">
                  <c:v>0.24899304525318208</c:v>
                </c:pt>
                <c:pt idx="460">
                  <c:v>0.24958515392199487</c:v>
                </c:pt>
                <c:pt idx="461">
                  <c:v>0.25018034901056074</c:v>
                </c:pt>
                <c:pt idx="462">
                  <c:v>0.25077863051887972</c:v>
                </c:pt>
                <c:pt idx="463">
                  <c:v>0.25137999844695175</c:v>
                </c:pt>
                <c:pt idx="464">
                  <c:v>0.25198445279477688</c:v>
                </c:pt>
                <c:pt idx="465">
                  <c:v>0.25259199356235512</c:v>
                </c:pt>
                <c:pt idx="466">
                  <c:v>0.25320262074968641</c:v>
                </c:pt>
                <c:pt idx="467">
                  <c:v>0.25381633435677081</c:v>
                </c:pt>
                <c:pt idx="468">
                  <c:v>0.25443313438360832</c:v>
                </c:pt>
                <c:pt idx="469">
                  <c:v>0.25505302083019887</c:v>
                </c:pt>
                <c:pt idx="470">
                  <c:v>0.25567599369654254</c:v>
                </c:pt>
                <c:pt idx="471">
                  <c:v>0.25630205298263925</c:v>
                </c:pt>
                <c:pt idx="472">
                  <c:v>0.25693119868848907</c:v>
                </c:pt>
                <c:pt idx="473">
                  <c:v>0.257563430814092</c:v>
                </c:pt>
                <c:pt idx="474">
                  <c:v>0.25819874935944798</c:v>
                </c:pt>
                <c:pt idx="475">
                  <c:v>0.25883715432455706</c:v>
                </c:pt>
                <c:pt idx="476">
                  <c:v>0.25947864570941925</c:v>
                </c:pt>
                <c:pt idx="477">
                  <c:v>0.2601232235140345</c:v>
                </c:pt>
                <c:pt idx="478">
                  <c:v>0.26077088773840285</c:v>
                </c:pt>
                <c:pt idx="479">
                  <c:v>0.2614216383825243</c:v>
                </c:pt>
                <c:pt idx="480">
                  <c:v>0.26207547544639881</c:v>
                </c:pt>
                <c:pt idx="481">
                  <c:v>0.26273239893002642</c:v>
                </c:pt>
                <c:pt idx="482">
                  <c:v>0.26339240883340709</c:v>
                </c:pt>
                <c:pt idx="483">
                  <c:v>0.26405550515654086</c:v>
                </c:pt>
                <c:pt idx="484">
                  <c:v>0.26472168789942774</c:v>
                </c:pt>
                <c:pt idx="485">
                  <c:v>0.26539095706206767</c:v>
                </c:pt>
                <c:pt idx="486">
                  <c:v>0.2660633126444607</c:v>
                </c:pt>
                <c:pt idx="487">
                  <c:v>0.26673875464660685</c:v>
                </c:pt>
                <c:pt idx="488">
                  <c:v>0.26741728306850604</c:v>
                </c:pt>
                <c:pt idx="489">
                  <c:v>0.26809889791015834</c:v>
                </c:pt>
                <c:pt idx="490">
                  <c:v>0.26878359917156375</c:v>
                </c:pt>
                <c:pt idx="491">
                  <c:v>0.26947138685272221</c:v>
                </c:pt>
                <c:pt idx="492">
                  <c:v>0.27016226095363377</c:v>
                </c:pt>
                <c:pt idx="493">
                  <c:v>0.27085622147429839</c:v>
                </c:pt>
                <c:pt idx="494">
                  <c:v>0.27155326841471611</c:v>
                </c:pt>
                <c:pt idx="495">
                  <c:v>0.27225340177488694</c:v>
                </c:pt>
                <c:pt idx="496">
                  <c:v>0.27295662155481082</c:v>
                </c:pt>
                <c:pt idx="497">
                  <c:v>0.27366292775448781</c:v>
                </c:pt>
                <c:pt idx="498">
                  <c:v>0.2743723203739179</c:v>
                </c:pt>
                <c:pt idx="499">
                  <c:v>0.27508479941310104</c:v>
                </c:pt>
                <c:pt idx="500">
                  <c:v>0.2758003648720373</c:v>
                </c:pt>
                <c:pt idx="501">
                  <c:v>0.27651901675072665</c:v>
                </c:pt>
                <c:pt idx="502">
                  <c:v>0.27724075504916906</c:v>
                </c:pt>
                <c:pt idx="503">
                  <c:v>0.27796557976736458</c:v>
                </c:pt>
                <c:pt idx="504">
                  <c:v>0.27869349090531315</c:v>
                </c:pt>
                <c:pt idx="505">
                  <c:v>0.27942448846301482</c:v>
                </c:pt>
                <c:pt idx="506">
                  <c:v>0.2801585724404696</c:v>
                </c:pt>
                <c:pt idx="507">
                  <c:v>0.28089574283767743</c:v>
                </c:pt>
                <c:pt idx="508">
                  <c:v>0.28163599965463837</c:v>
                </c:pt>
                <c:pt idx="509">
                  <c:v>0.28237934289135241</c:v>
                </c:pt>
                <c:pt idx="510">
                  <c:v>0.28312577254781951</c:v>
                </c:pt>
                <c:pt idx="511">
                  <c:v>0.28387528862403971</c:v>
                </c:pt>
                <c:pt idx="512">
                  <c:v>0.28462789112001297</c:v>
                </c:pt>
                <c:pt idx="513">
                  <c:v>0.28538358003573933</c:v>
                </c:pt>
                <c:pt idx="514">
                  <c:v>0.28614235537121879</c:v>
                </c:pt>
                <c:pt idx="515">
                  <c:v>0.28690421712645131</c:v>
                </c:pt>
                <c:pt idx="516">
                  <c:v>0.28766916530143694</c:v>
                </c:pt>
                <c:pt idx="517">
                  <c:v>0.28843719989617567</c:v>
                </c:pt>
                <c:pt idx="518">
                  <c:v>0.28920832091066745</c:v>
                </c:pt>
                <c:pt idx="519">
                  <c:v>0.28998252834491234</c:v>
                </c:pt>
                <c:pt idx="520">
                  <c:v>0.29075982219891033</c:v>
                </c:pt>
                <c:pt idx="521">
                  <c:v>0.29154020247266138</c:v>
                </c:pt>
                <c:pt idx="522">
                  <c:v>0.29232366916616553</c:v>
                </c:pt>
                <c:pt idx="523">
                  <c:v>0.29311022227942274</c:v>
                </c:pt>
                <c:pt idx="524">
                  <c:v>0.29389986181243305</c:v>
                </c:pt>
                <c:pt idx="525">
                  <c:v>0.29469258776519647</c:v>
                </c:pt>
                <c:pt idx="526">
                  <c:v>0.29548840013771294</c:v>
                </c:pt>
                <c:pt idx="527">
                  <c:v>0.29628729892998251</c:v>
                </c:pt>
                <c:pt idx="528">
                  <c:v>0.29708928414200519</c:v>
                </c:pt>
                <c:pt idx="529">
                  <c:v>0.29789435577378093</c:v>
                </c:pt>
                <c:pt idx="530">
                  <c:v>0.29870251382530977</c:v>
                </c:pt>
                <c:pt idx="531">
                  <c:v>0.29951375829659171</c:v>
                </c:pt>
                <c:pt idx="532">
                  <c:v>0.30032808918762671</c:v>
                </c:pt>
                <c:pt idx="533">
                  <c:v>0.30114550649841482</c:v>
                </c:pt>
                <c:pt idx="534">
                  <c:v>0.30196601022895597</c:v>
                </c:pt>
                <c:pt idx="535">
                  <c:v>0.30278960037925023</c:v>
                </c:pt>
                <c:pt idx="536">
                  <c:v>0.3036162769492976</c:v>
                </c:pt>
                <c:pt idx="537">
                  <c:v>0.30444603993909802</c:v>
                </c:pt>
                <c:pt idx="538">
                  <c:v>0.30527888934865155</c:v>
                </c:pt>
                <c:pt idx="539">
                  <c:v>0.30611482517795818</c:v>
                </c:pt>
                <c:pt idx="540">
                  <c:v>0.30695384742701787</c:v>
                </c:pt>
                <c:pt idx="541">
                  <c:v>0.30779595609583066</c:v>
                </c:pt>
                <c:pt idx="542">
                  <c:v>0.30864115118439656</c:v>
                </c:pt>
                <c:pt idx="543">
                  <c:v>0.3094894326927155</c:v>
                </c:pt>
                <c:pt idx="544">
                  <c:v>0.31034080062078756</c:v>
                </c:pt>
                <c:pt idx="545">
                  <c:v>0.31119525496861267</c:v>
                </c:pt>
                <c:pt idx="546">
                  <c:v>0.31205279573619088</c:v>
                </c:pt>
                <c:pt idx="547">
                  <c:v>0.3129134229235222</c:v>
                </c:pt>
                <c:pt idx="548">
                  <c:v>0.31377713653060657</c:v>
                </c:pt>
                <c:pt idx="549">
                  <c:v>0.31464393655744405</c:v>
                </c:pt>
                <c:pt idx="550">
                  <c:v>0.31551382300403463</c:v>
                </c:pt>
                <c:pt idx="551">
                  <c:v>0.31638679587037827</c:v>
                </c:pt>
                <c:pt idx="552">
                  <c:v>0.31726285515647501</c:v>
                </c:pt>
                <c:pt idx="553">
                  <c:v>0.31814200086232486</c:v>
                </c:pt>
                <c:pt idx="554">
                  <c:v>0.31902423298792776</c:v>
                </c:pt>
                <c:pt idx="555">
                  <c:v>0.31990955153328376</c:v>
                </c:pt>
                <c:pt idx="556">
                  <c:v>0.32079795649839282</c:v>
                </c:pt>
                <c:pt idx="557">
                  <c:v>0.32168944788325499</c:v>
                </c:pt>
                <c:pt idx="558">
                  <c:v>0.32258402568787026</c:v>
                </c:pt>
                <c:pt idx="559">
                  <c:v>0.32348168991223858</c:v>
                </c:pt>
                <c:pt idx="560">
                  <c:v>0.32438244055636001</c:v>
                </c:pt>
                <c:pt idx="561">
                  <c:v>0.32528627762023454</c:v>
                </c:pt>
                <c:pt idx="562">
                  <c:v>0.32619320110386213</c:v>
                </c:pt>
                <c:pt idx="563">
                  <c:v>0.32710321100724282</c:v>
                </c:pt>
                <c:pt idx="564">
                  <c:v>0.32801630733037662</c:v>
                </c:pt>
                <c:pt idx="565">
                  <c:v>0.32893249007326347</c:v>
                </c:pt>
                <c:pt idx="566">
                  <c:v>0.32985175923590343</c:v>
                </c:pt>
                <c:pt idx="567">
                  <c:v>0.33077411481829644</c:v>
                </c:pt>
                <c:pt idx="568">
                  <c:v>0.33169955682044255</c:v>
                </c:pt>
                <c:pt idx="569">
                  <c:v>0.33262808524234178</c:v>
                </c:pt>
                <c:pt idx="570">
                  <c:v>0.33355970008399405</c:v>
                </c:pt>
                <c:pt idx="571">
                  <c:v>0.33449440134539943</c:v>
                </c:pt>
                <c:pt idx="572">
                  <c:v>0.33543218902655791</c:v>
                </c:pt>
                <c:pt idx="573">
                  <c:v>0.33637306312746945</c:v>
                </c:pt>
                <c:pt idx="574">
                  <c:v>0.3373170236481341</c:v>
                </c:pt>
                <c:pt idx="575">
                  <c:v>0.33826407058855185</c:v>
                </c:pt>
                <c:pt idx="576">
                  <c:v>0.33921420394872265</c:v>
                </c:pt>
                <c:pt idx="577">
                  <c:v>0.34016742372864656</c:v>
                </c:pt>
                <c:pt idx="578">
                  <c:v>0.34112372992832352</c:v>
                </c:pt>
                <c:pt idx="579">
                  <c:v>0.34208312254775358</c:v>
                </c:pt>
                <c:pt idx="580">
                  <c:v>0.34304560158693675</c:v>
                </c:pt>
                <c:pt idx="581">
                  <c:v>0.34401116704587298</c:v>
                </c:pt>
                <c:pt idx="582">
                  <c:v>0.34497981892456231</c:v>
                </c:pt>
                <c:pt idx="583">
                  <c:v>0.34595155722300475</c:v>
                </c:pt>
                <c:pt idx="584">
                  <c:v>0.34692638194120023</c:v>
                </c:pt>
                <c:pt idx="585">
                  <c:v>0.34790429307914883</c:v>
                </c:pt>
                <c:pt idx="586">
                  <c:v>0.34888529063685053</c:v>
                </c:pt>
                <c:pt idx="587">
                  <c:v>0.34986937461430528</c:v>
                </c:pt>
                <c:pt idx="588">
                  <c:v>0.35085654501151314</c:v>
                </c:pt>
                <c:pt idx="589">
                  <c:v>0.35184680182847405</c:v>
                </c:pt>
                <c:pt idx="590">
                  <c:v>0.35284014506518807</c:v>
                </c:pt>
                <c:pt idx="591">
                  <c:v>0.35383657472165519</c:v>
                </c:pt>
                <c:pt idx="592">
                  <c:v>0.35483609079787537</c:v>
                </c:pt>
                <c:pt idx="593">
                  <c:v>0.35583869329384865</c:v>
                </c:pt>
                <c:pt idx="594">
                  <c:v>0.35684438220957504</c:v>
                </c:pt>
                <c:pt idx="595">
                  <c:v>0.35785315754505448</c:v>
                </c:pt>
                <c:pt idx="596">
                  <c:v>0.35886501930028702</c:v>
                </c:pt>
                <c:pt idx="597">
                  <c:v>0.35987996747527268</c:v>
                </c:pt>
                <c:pt idx="598">
                  <c:v>0.36089800207001138</c:v>
                </c:pt>
                <c:pt idx="599">
                  <c:v>0.36191912308450319</c:v>
                </c:pt>
                <c:pt idx="600">
                  <c:v>0.36294333051874805</c:v>
                </c:pt>
                <c:pt idx="601">
                  <c:v>0.36397062437274602</c:v>
                </c:pt>
                <c:pt idx="602">
                  <c:v>0.3650010046464971</c:v>
                </c:pt>
                <c:pt idx="603">
                  <c:v>0.36603447134000122</c:v>
                </c:pt>
                <c:pt idx="604">
                  <c:v>0.36707102445325845</c:v>
                </c:pt>
                <c:pt idx="605">
                  <c:v>0.36811066398626879</c:v>
                </c:pt>
                <c:pt idx="606">
                  <c:v>0.36915338993903218</c:v>
                </c:pt>
                <c:pt idx="607">
                  <c:v>0.37019920231154868</c:v>
                </c:pt>
                <c:pt idx="608">
                  <c:v>0.37124810110381828</c:v>
                </c:pt>
                <c:pt idx="609">
                  <c:v>0.37230008631584094</c:v>
                </c:pt>
                <c:pt idx="610">
                  <c:v>0.3733551579476167</c:v>
                </c:pt>
                <c:pt idx="611">
                  <c:v>0.37441331599914551</c:v>
                </c:pt>
                <c:pt idx="612">
                  <c:v>0.37547456047042743</c:v>
                </c:pt>
                <c:pt idx="613">
                  <c:v>0.37653889136146246</c:v>
                </c:pt>
                <c:pt idx="614">
                  <c:v>0.37760630867225053</c:v>
                </c:pt>
                <c:pt idx="615">
                  <c:v>0.37867681240279172</c:v>
                </c:pt>
                <c:pt idx="616">
                  <c:v>0.37975040255308601</c:v>
                </c:pt>
                <c:pt idx="617">
                  <c:v>0.38082707912313335</c:v>
                </c:pt>
                <c:pt idx="618">
                  <c:v>0.3819068421129338</c:v>
                </c:pt>
                <c:pt idx="619">
                  <c:v>0.38298969152248735</c:v>
                </c:pt>
                <c:pt idx="620">
                  <c:v>0.38407562735179396</c:v>
                </c:pt>
                <c:pt idx="621">
                  <c:v>0.38516464960085367</c:v>
                </c:pt>
                <c:pt idx="622">
                  <c:v>0.38625675826966643</c:v>
                </c:pt>
                <c:pt idx="623">
                  <c:v>0.3873519533582323</c:v>
                </c:pt>
                <c:pt idx="624">
                  <c:v>0.38845023486655128</c:v>
                </c:pt>
                <c:pt idx="625">
                  <c:v>0.38955160279462331</c:v>
                </c:pt>
                <c:pt idx="626">
                  <c:v>0.39065605714244844</c:v>
                </c:pt>
                <c:pt idx="627">
                  <c:v>0.39176359791002668</c:v>
                </c:pt>
                <c:pt idx="628">
                  <c:v>0.39287422509735798</c:v>
                </c:pt>
                <c:pt idx="629">
                  <c:v>0.39398793870444238</c:v>
                </c:pt>
                <c:pt idx="630">
                  <c:v>0.39510473873127988</c:v>
                </c:pt>
                <c:pt idx="631">
                  <c:v>0.39622462517787044</c:v>
                </c:pt>
                <c:pt idx="632">
                  <c:v>0.3973475980442141</c:v>
                </c:pt>
                <c:pt idx="633">
                  <c:v>0.39847365733031082</c:v>
                </c:pt>
                <c:pt idx="634">
                  <c:v>0.39960280303616064</c:v>
                </c:pt>
                <c:pt idx="635">
                  <c:v>0.40073503516176356</c:v>
                </c:pt>
                <c:pt idx="636">
                  <c:v>0.40187035370711954</c:v>
                </c:pt>
                <c:pt idx="637">
                  <c:v>0.40300875867222863</c:v>
                </c:pt>
                <c:pt idx="638">
                  <c:v>0.40415025005709082</c:v>
                </c:pt>
                <c:pt idx="639">
                  <c:v>0.40529482786170606</c:v>
                </c:pt>
                <c:pt idx="640">
                  <c:v>0.40644249208607441</c:v>
                </c:pt>
                <c:pt idx="641">
                  <c:v>0.40759324273019587</c:v>
                </c:pt>
                <c:pt idx="642">
                  <c:v>0.40874707979407038</c:v>
                </c:pt>
                <c:pt idx="643">
                  <c:v>0.40990400327769799</c:v>
                </c:pt>
                <c:pt idx="644">
                  <c:v>0.41106401318107866</c:v>
                </c:pt>
                <c:pt idx="645">
                  <c:v>0.41222710950421243</c:v>
                </c:pt>
                <c:pt idx="646">
                  <c:v>0.41339329224709931</c:v>
                </c:pt>
                <c:pt idx="647">
                  <c:v>0.41456256140973924</c:v>
                </c:pt>
                <c:pt idx="648">
                  <c:v>0.41573491699213228</c:v>
                </c:pt>
                <c:pt idx="649">
                  <c:v>0.41691035899427842</c:v>
                </c:pt>
                <c:pt idx="650">
                  <c:v>0.41808888741617761</c:v>
                </c:pt>
                <c:pt idx="651">
                  <c:v>0.41927050225782991</c:v>
                </c:pt>
                <c:pt idx="652">
                  <c:v>0.42045520351923532</c:v>
                </c:pt>
                <c:pt idx="653">
                  <c:v>0.42164299120039378</c:v>
                </c:pt>
                <c:pt idx="654">
                  <c:v>0.42283386530130534</c:v>
                </c:pt>
                <c:pt idx="655">
                  <c:v>0.42402782582196996</c:v>
                </c:pt>
                <c:pt idx="656">
                  <c:v>0.42522487276238768</c:v>
                </c:pt>
                <c:pt idx="657">
                  <c:v>0.42642500612255851</c:v>
                </c:pt>
                <c:pt idx="658">
                  <c:v>0.4276282259024824</c:v>
                </c:pt>
                <c:pt idx="659">
                  <c:v>0.42883453210215938</c:v>
                </c:pt>
                <c:pt idx="660">
                  <c:v>0.43004392472158948</c:v>
                </c:pt>
                <c:pt idx="661">
                  <c:v>0.43125640376077262</c:v>
                </c:pt>
                <c:pt idx="662">
                  <c:v>0.43247196921970887</c:v>
                </c:pt>
                <c:pt idx="663">
                  <c:v>0.43369062109839823</c:v>
                </c:pt>
                <c:pt idx="664">
                  <c:v>0.43491235939684064</c:v>
                </c:pt>
                <c:pt idx="665">
                  <c:v>0.43613718411503616</c:v>
                </c:pt>
                <c:pt idx="666">
                  <c:v>0.43736509525298473</c:v>
                </c:pt>
                <c:pt idx="667">
                  <c:v>0.4385960928106864</c:v>
                </c:pt>
                <c:pt idx="668">
                  <c:v>0.43983017678814118</c:v>
                </c:pt>
                <c:pt idx="669">
                  <c:v>0.44106734718534901</c:v>
                </c:pt>
                <c:pt idx="670">
                  <c:v>0.44230760400230995</c:v>
                </c:pt>
                <c:pt idx="671">
                  <c:v>0.443550947239024</c:v>
                </c:pt>
                <c:pt idx="672">
                  <c:v>0.44479737689549109</c:v>
                </c:pt>
                <c:pt idx="673">
                  <c:v>0.4460468929717113</c:v>
                </c:pt>
                <c:pt idx="674">
                  <c:v>0.4472994954676846</c:v>
                </c:pt>
                <c:pt idx="675">
                  <c:v>0.44855518438341097</c:v>
                </c:pt>
                <c:pt idx="676">
                  <c:v>0.44981395971889043</c:v>
                </c:pt>
                <c:pt idx="677">
                  <c:v>0.45107582147412295</c:v>
                </c:pt>
                <c:pt idx="678">
                  <c:v>0.45234076964910858</c:v>
                </c:pt>
                <c:pt idx="679">
                  <c:v>0.45360880424384731</c:v>
                </c:pt>
                <c:pt idx="680">
                  <c:v>0.45487992525833909</c:v>
                </c:pt>
                <c:pt idx="681">
                  <c:v>0.45615413269258398</c:v>
                </c:pt>
                <c:pt idx="682">
                  <c:v>0.45743142654658198</c:v>
                </c:pt>
                <c:pt idx="683">
                  <c:v>0.45871180682033302</c:v>
                </c:pt>
                <c:pt idx="684">
                  <c:v>0.45999527351383718</c:v>
                </c:pt>
                <c:pt idx="685">
                  <c:v>0.46128182662709444</c:v>
                </c:pt>
                <c:pt idx="686">
                  <c:v>0.46257146616010475</c:v>
                </c:pt>
                <c:pt idx="687">
                  <c:v>0.46386419211286817</c:v>
                </c:pt>
                <c:pt idx="688">
                  <c:v>0.46516000448538464</c:v>
                </c:pt>
                <c:pt idx="689">
                  <c:v>0.46645890327765421</c:v>
                </c:pt>
                <c:pt idx="690">
                  <c:v>0.4677608884896769</c:v>
                </c:pt>
                <c:pt idx="691">
                  <c:v>0.46906596012145263</c:v>
                </c:pt>
                <c:pt idx="692">
                  <c:v>0.47037411817298147</c:v>
                </c:pt>
                <c:pt idx="693">
                  <c:v>0.47168536264426342</c:v>
                </c:pt>
                <c:pt idx="694">
                  <c:v>0.47299969353529842</c:v>
                </c:pt>
                <c:pt idx="695">
                  <c:v>0.47431711084608652</c:v>
                </c:pt>
                <c:pt idx="696">
                  <c:v>0.47563761457662773</c:v>
                </c:pt>
                <c:pt idx="697">
                  <c:v>0.47696120472692199</c:v>
                </c:pt>
                <c:pt idx="698">
                  <c:v>0.47828788129696936</c:v>
                </c:pt>
                <c:pt idx="699">
                  <c:v>0.47961764428676978</c:v>
                </c:pt>
                <c:pt idx="700">
                  <c:v>0.48095049369632331</c:v>
                </c:pt>
                <c:pt idx="701">
                  <c:v>0.48228642952562994</c:v>
                </c:pt>
                <c:pt idx="702">
                  <c:v>0.48362545177468963</c:v>
                </c:pt>
                <c:pt idx="703">
                  <c:v>0.48496756044350242</c:v>
                </c:pt>
                <c:pt idx="704">
                  <c:v>0.48631275553206832</c:v>
                </c:pt>
                <c:pt idx="705">
                  <c:v>0.48766103704038727</c:v>
                </c:pt>
                <c:pt idx="706">
                  <c:v>0.48901240496845932</c:v>
                </c:pt>
                <c:pt idx="707">
                  <c:v>0.49036685931628449</c:v>
                </c:pt>
                <c:pt idx="708">
                  <c:v>0.4917244000838627</c:v>
                </c:pt>
                <c:pt idx="709">
                  <c:v>0.49308502727119402</c:v>
                </c:pt>
                <c:pt idx="710">
                  <c:v>0.49444874087827839</c:v>
                </c:pt>
                <c:pt idx="711">
                  <c:v>0.49581554090511587</c:v>
                </c:pt>
                <c:pt idx="712">
                  <c:v>0.49718542735170645</c:v>
                </c:pt>
                <c:pt idx="713">
                  <c:v>0.49855840021805009</c:v>
                </c:pt>
                <c:pt idx="714">
                  <c:v>0.49993445950414683</c:v>
                </c:pt>
                <c:pt idx="715">
                  <c:v>0.50131360520999668</c:v>
                </c:pt>
                <c:pt idx="716">
                  <c:v>0.50269583733559964</c:v>
                </c:pt>
                <c:pt idx="717">
                  <c:v>0.50408115588095559</c:v>
                </c:pt>
                <c:pt idx="718">
                  <c:v>0.50546956084606465</c:v>
                </c:pt>
                <c:pt idx="719">
                  <c:v>0.50686105223092681</c:v>
                </c:pt>
                <c:pt idx="720">
                  <c:v>0.50825563003554208</c:v>
                </c:pt>
              </c:numCache>
            </c:numRef>
          </c:yVal>
          <c:smooth val="1"/>
          <c:extLst>
            <c:ext xmlns:c16="http://schemas.microsoft.com/office/drawing/2014/chart" uri="{C3380CC4-5D6E-409C-BE32-E72D297353CC}">
              <c16:uniqueId val="{0000000B-E906-2543-9DC1-000B3FE64CDB}"/>
            </c:ext>
          </c:extLst>
        </c:ser>
        <c:dLbls>
          <c:showLegendKey val="0"/>
          <c:showVal val="0"/>
          <c:showCatName val="0"/>
          <c:showSerName val="0"/>
          <c:showPercent val="0"/>
          <c:showBubbleSize val="0"/>
        </c:dLbls>
        <c:axId val="1315903536"/>
        <c:axId val="1315905184"/>
      </c:scatterChart>
      <c:valAx>
        <c:axId val="1315903536"/>
        <c:scaling>
          <c:orientation val="minMax"/>
          <c:max val="12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5905184"/>
        <c:crosses val="autoZero"/>
        <c:crossBetween val="midCat"/>
      </c:valAx>
      <c:valAx>
        <c:axId val="1315905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590353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4"/>
          <c:order val="0"/>
          <c:tx>
            <c:v>Filter1</c:v>
          </c:tx>
          <c:spPr>
            <a:ln>
              <a:solidFill>
                <a:schemeClr val="accent2">
                  <a:lumMod val="75000"/>
                </a:schemeClr>
              </a:solidFill>
            </a:ln>
          </c:spPr>
          <c:marker>
            <c:symbol val="none"/>
          </c:marker>
          <c:xVal>
            <c:numRef>
              <c:f>'Raum2_technische Lüftung'!$A$58:$A$418</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'Raum2_technische Lüftung'!$C$58:$C$418</c:f>
              <c:numCache>
                <c:formatCode>0.0%</c:formatCode>
                <c:ptCount val="361"/>
                <c:pt idx="0" formatCode="0.00%">
                  <c:v>1</c:v>
                </c:pt>
                <c:pt idx="1">
                  <c:v>0.98592761919250849</c:v>
                </c:pt>
                <c:pt idx="2">
                  <c:v>0.97205327028660815</c:v>
                </c:pt>
                <c:pt idx="3">
                  <c:v>0.95837416650196749</c:v>
                </c:pt>
                <c:pt idx="4">
                  <c:v>0.94488756027488963</c:v>
                </c:pt>
                <c:pt idx="5">
                  <c:v>0.93159074270643982</c:v>
                </c:pt>
                <c:pt idx="6">
                  <c:v>0.91848104301834099</c:v>
                </c:pt>
                <c:pt idx="7">
                  <c:v>0.9055558280165249</c:v>
                </c:pt>
                <c:pt idx="8">
                  <c:v>0.89281250156223313</c:v>
                </c:pt>
                <c:pt idx="9">
                  <c:v>0.88024850405056032</c:v>
                </c:pt>
                <c:pt idx="10">
                  <c:v>0.86786131189633609</c:v>
                </c:pt>
                <c:pt idx="11">
                  <c:v>0.8556484370272418</c:v>
                </c:pt>
                <c:pt idx="12">
                  <c:v>0.8436074263840595</c:v>
                </c:pt>
                <c:pt idx="13">
                  <c:v>0.83173586142795519</c:v>
                </c:pt>
                <c:pt idx="14">
                  <c:v>0.82003135765469404</c:v>
                </c:pt>
                <c:pt idx="15">
                  <c:v>0.80849156411569301</c:v>
                </c:pt>
                <c:pt idx="16">
                  <c:v>0.7971141629458125</c:v>
                </c:pt>
                <c:pt idx="17">
                  <c:v>0.7858968688977942</c:v>
                </c:pt>
                <c:pt idx="18">
                  <c:v>0.77483742888324925</c:v>
                </c:pt>
                <c:pt idx="19">
                  <c:v>0.76393362152010658</c:v>
                </c:pt>
                <c:pt idx="20">
                  <c:v>0.7531832566864296</c:v>
                </c:pt>
                <c:pt idx="21">
                  <c:v>0.74258417508051155</c:v>
                </c:pt>
                <c:pt idx="22">
                  <c:v>0.73213424778716174</c:v>
                </c:pt>
                <c:pt idx="23">
                  <c:v>0.72183137585009438</c:v>
                </c:pt>
                <c:pt idx="24">
                  <c:v>0.7116734898503364</c:v>
                </c:pt>
                <c:pt idx="25">
                  <c:v>0.70165854949056605</c:v>
                </c:pt>
                <c:pt idx="26">
                  <c:v>0.69178454318530269</c:v>
                </c:pt>
                <c:pt idx="27">
                  <c:v>0.68204948765686257</c:v>
                </c:pt>
                <c:pt idx="28">
                  <c:v>0.67245142753700071</c:v>
                </c:pt>
                <c:pt idx="29">
                  <c:v>0.66298843497415882</c:v>
                </c:pt>
                <c:pt idx="30">
                  <c:v>0.65365860924623964</c:v>
                </c:pt>
                <c:pt idx="31">
                  <c:v>0.64446007637883129</c:v>
                </c:pt>
                <c:pt idx="32">
                  <c:v>0.6353909887688034</c:v>
                </c:pt>
                <c:pt idx="33">
                  <c:v>0.62644952481320026</c:v>
                </c:pt>
                <c:pt idx="34">
                  <c:v>0.61763388854335677</c:v>
                </c:pt>
                <c:pt idx="35">
                  <c:v>0.60894230926416293</c:v>
                </c:pt>
                <c:pt idx="36">
                  <c:v>0.6003730411984044</c:v>
                </c:pt>
                <c:pt idx="37">
                  <c:v>0.59192436313610863</c:v>
                </c:pt>
                <c:pt idx="38">
                  <c:v>0.58359457808882542</c:v>
                </c:pt>
                <c:pt idx="39">
                  <c:v>0.57538201294877223</c:v>
                </c:pt>
                <c:pt idx="40">
                  <c:v>0.5672850181527761</c:v>
                </c:pt>
                <c:pt idx="41">
                  <c:v>0.55930196735094551</c:v>
                </c:pt>
                <c:pt idx="42">
                  <c:v>0.55143125708000384</c:v>
                </c:pt>
                <c:pt idx="43">
                  <c:v>0.5436713064412203</c:v>
                </c:pt>
                <c:pt idx="44">
                  <c:v>0.53602055678287308</c:v>
                </c:pt>
                <c:pt idx="45">
                  <c:v>0.52847747138718093</c:v>
                </c:pt>
                <c:pt idx="46">
                  <c:v>0.52104053516164028</c:v>
                </c:pt>
                <c:pt idx="47">
                  <c:v>0.51370825433470657</c:v>
                </c:pt>
                <c:pt idx="48">
                  <c:v>0.50647915615575689</c:v>
                </c:pt>
                <c:pt idx="49">
                  <c:v>0.49935178859927615</c:v>
                </c:pt>
                <c:pt idx="50">
                  <c:v>0.49232472007320516</c:v>
                </c:pt>
                <c:pt idx="51">
                  <c:v>0.48539653913139336</c:v>
                </c:pt>
                <c:pt idx="52">
                  <c:v>0.47856585419009795</c:v>
                </c:pt>
                <c:pt idx="53">
                  <c:v>0.47183129324847245</c:v>
                </c:pt>
                <c:pt idx="54">
                  <c:v>0.46519150361298878</c:v>
                </c:pt>
                <c:pt idx="55">
                  <c:v>0.45864515162573727</c:v>
                </c:pt>
                <c:pt idx="56">
                  <c:v>0.45219092239655018</c:v>
                </c:pt>
                <c:pt idx="57">
                  <c:v>0.44582751953889516</c:v>
                </c:pt>
                <c:pt idx="58">
                  <c:v>0.43955366490948444</c:v>
                </c:pt>
                <c:pt idx="59">
                  <c:v>0.43336809835154971</c:v>
                </c:pt>
                <c:pt idx="60">
                  <c:v>0.42726957744172822</c:v>
                </c:pt>
                <c:pt idx="61">
                  <c:v>0.42125687724051225</c:v>
                </c:pt>
                <c:pt idx="62">
                  <c:v>0.4153287900462091</c:v>
                </c:pt>
                <c:pt idx="63">
                  <c:v>0.40948412515236415</c:v>
                </c:pt>
                <c:pt idx="64">
                  <c:v>0.40372170860859757</c:v>
                </c:pt>
                <c:pt idx="65">
                  <c:v>0.39804038298480632</c:v>
                </c:pt>
                <c:pt idx="66">
                  <c:v>0.39243900713868435</c:v>
                </c:pt>
                <c:pt idx="67">
                  <c:v>0.38691645598651492</c:v>
                </c:pt>
                <c:pt idx="68">
                  <c:v>0.38147162027718767</c:v>
                </c:pt>
                <c:pt idx="69">
                  <c:v>0.37610340636939632</c:v>
                </c:pt>
                <c:pt idx="70">
                  <c:v>0.37081073601197145</c:v>
                </c:pt>
                <c:pt idx="71">
                  <c:v>0.3655925461273048</c:v>
                </c:pt>
                <c:pt idx="72">
                  <c:v>0.36044778859782095</c:v>
                </c:pt>
                <c:pt idx="73">
                  <c:v>0.35537543005545424</c:v>
                </c:pt>
                <c:pt idx="74">
                  <c:v>0.35037445167408782</c:v>
                </c:pt>
                <c:pt idx="75">
                  <c:v>0.34544384896491409</c:v>
                </c:pt>
                <c:pt idx="76">
                  <c:v>0.34058263157467422</c:v>
                </c:pt>
                <c:pt idx="77">
                  <c:v>0.33578982308673788</c:v>
                </c:pt>
                <c:pt idx="78">
                  <c:v>0.33106446082498109</c:v>
                </c:pt>
                <c:pt idx="79">
                  <c:v>0.32640559566042515</c:v>
                </c:pt>
                <c:pt idx="80">
                  <c:v>0.32181229182059551</c:v>
                </c:pt>
                <c:pt idx="81">
                  <c:v>0.31728362670156457</c:v>
                </c:pt>
                <c:pt idx="82">
                  <c:v>0.31281869068263812</c:v>
                </c:pt>
                <c:pt idx="83">
                  <c:v>0.30841658694365121</c:v>
                </c:pt>
                <c:pt idx="84">
                  <c:v>0.3040764312848333</c:v>
                </c:pt>
                <c:pt idx="85">
                  <c:v>0.29979735194921014</c:v>
                </c:pt>
                <c:pt idx="86">
                  <c:v>0.29557848944750331</c:v>
                </c:pt>
                <c:pt idx="87">
                  <c:v>0.29141899638549495</c:v>
                </c:pt>
                <c:pt idx="88">
                  <c:v>0.28731803729382127</c:v>
                </c:pt>
                <c:pt idx="89">
                  <c:v>0.28327478846016152</c:v>
                </c:pt>
                <c:pt idx="90">
                  <c:v>0.27928843776378859</c:v>
                </c:pt>
                <c:pt idx="91">
                  <c:v>0.2753581845124472</c:v>
                </c:pt>
                <c:pt idx="92">
                  <c:v>0.27148323928152851</c:v>
                </c:pt>
                <c:pt idx="93">
                  <c:v>0.26766282375550748</c:v>
                </c:pt>
                <c:pt idx="94">
                  <c:v>0.26389617057161152</c:v>
                </c:pt>
                <c:pt idx="95">
                  <c:v>0.26018252316568907</c:v>
                </c:pt>
                <c:pt idx="96">
                  <c:v>0.25652113562024753</c:v>
                </c:pt>
                <c:pt idx="97">
                  <c:v>0.25291127251462925</c:v>
                </c:pt>
                <c:pt idx="98">
                  <c:v>0.24935220877729616</c:v>
                </c:pt>
                <c:pt idx="99">
                  <c:v>0.24584322954019289</c:v>
                </c:pt>
                <c:pt idx="100">
                  <c:v>0.24238362999515981</c:v>
                </c:pt>
                <c:pt idx="101">
                  <c:v>0.23897271525236577</c:v>
                </c:pt>
                <c:pt idx="102">
                  <c:v>0.23560980020073427</c:v>
                </c:pt>
                <c:pt idx="103">
                  <c:v>0.23229420937033254</c:v>
                </c:pt>
                <c:pt idx="104">
                  <c:v>0.2290252767966981</c:v>
                </c:pt>
                <c:pt idx="105">
                  <c:v>0.22580234588707379</c:v>
                </c:pt>
                <c:pt idx="106">
                  <c:v>0.22262476928852601</c:v>
                </c:pt>
                <c:pt idx="107">
                  <c:v>0.21949190875791791</c:v>
                </c:pt>
                <c:pt idx="108">
                  <c:v>0.21640313503371336</c:v>
                </c:pt>
                <c:pt idx="109">
                  <c:v>0.21335782770958392</c:v>
                </c:pt>
                <c:pt idx="110">
                  <c:v>0.21035537510979552</c:v>
                </c:pt>
                <c:pt idx="111">
                  <c:v>0.20739517416634773</c:v>
                </c:pt>
                <c:pt idx="112">
                  <c:v>0.20447663029784285</c:v>
                </c:pt>
                <c:pt idx="113">
                  <c:v>0.20159915729005898</c:v>
                </c:pt>
                <c:pt idx="114">
                  <c:v>0.19876217717820394</c:v>
                </c:pt>
                <c:pt idx="115">
                  <c:v>0.19596512013082612</c:v>
                </c:pt>
                <c:pt idx="116">
                  <c:v>0.19320742433535931</c:v>
                </c:pt>
                <c:pt idx="117">
                  <c:v>0.19048853588527756</c:v>
                </c:pt>
                <c:pt idx="118">
                  <c:v>0.18780790866883845</c:v>
                </c:pt>
                <c:pt idx="119">
                  <c:v>0.18516500425939197</c:v>
                </c:pt>
                <c:pt idx="120">
                  <c:v>0.18255929180723299</c:v>
                </c:pt>
                <c:pt idx="121">
                  <c:v>0.17999024793297569</c:v>
                </c:pt>
                <c:pt idx="122">
                  <c:v>0.17745735662242801</c:v>
                </c:pt>
                <c:pt idx="123">
                  <c:v>0.17496010912294641</c:v>
                </c:pt>
                <c:pt idx="124">
                  <c:v>0.17249800384124803</c:v>
                </c:pt>
                <c:pt idx="125">
                  <c:v>0.17007054624266188</c:v>
                </c:pt>
                <c:pt idx="126">
                  <c:v>0.16767724875179704</c:v>
                </c:pt>
                <c:pt idx="127">
                  <c:v>0.1653176306546093</c:v>
                </c:pt>
                <c:pt idx="128">
                  <c:v>0.16299121800184538</c:v>
                </c:pt>
                <c:pt idx="129">
                  <c:v>0.16069754351384655</c:v>
                </c:pt>
                <c:pt idx="130">
                  <c:v>0.15843614648669127</c:v>
                </c:pt>
                <c:pt idx="131">
                  <c:v>0.15620657269965907</c:v>
                </c:pt>
                <c:pt idx="132">
                  <c:v>0.15400837432399636</c:v>
                </c:pt>
                <c:pt idx="133">
                  <c:v>0.15184110983296636</c:v>
                </c:pt>
                <c:pt idx="134">
                  <c:v>0.14970434391316476</c:v>
                </c:pt>
                <c:pt idx="135">
                  <c:v>0.14759764737708306</c:v>
                </c:pt>
                <c:pt idx="136">
                  <c:v>0.14552059707690287</c:v>
                </c:pt>
                <c:pt idx="137">
                  <c:v>0.14347277581950316</c:v>
                </c:pt>
                <c:pt idx="138">
                  <c:v>0.14145377228266326</c:v>
                </c:pt>
                <c:pt idx="139">
                  <c:v>0.13946318093244547</c:v>
                </c:pt>
                <c:pt idx="140">
                  <c:v>0.13750060194173999</c:v>
                </c:pt>
                <c:pt idx="141">
                  <c:v>0.1355656411099565</c:v>
                </c:pt>
                <c:pt idx="142">
                  <c:v>0.13365790978384551</c:v>
                </c:pt>
                <c:pt idx="143">
                  <c:v>0.1317770247794339</c:v>
                </c:pt>
                <c:pt idx="144">
                  <c:v>0.12992260830505942</c:v>
                </c:pt>
                <c:pt idx="145">
                  <c:v>0.12809428788548807</c:v>
                </c:pt>
                <c:pt idx="146">
                  <c:v>0.12629169628709908</c:v>
                </c:pt>
                <c:pt idx="147">
                  <c:v>0.12451447144412296</c:v>
                </c:pt>
                <c:pt idx="148">
                  <c:v>0.1227622563859177</c:v>
                </c:pt>
                <c:pt idx="149">
                  <c:v>0.12103469916526818</c:v>
                </c:pt>
                <c:pt idx="150">
                  <c:v>0.11933145278769437</c:v>
                </c:pt>
                <c:pt idx="151">
                  <c:v>0.11765217514175476</c:v>
                </c:pt>
                <c:pt idx="152">
                  <c:v>0.11599652893033027</c:v>
                </c:pt>
                <c:pt idx="153">
                  <c:v>0.11436418160287548</c:v>
                </c:pt>
                <c:pt idx="154">
                  <c:v>0.11275480528862271</c:v>
                </c:pt>
                <c:pt idx="155">
                  <c:v>0.11116807673072668</c:v>
                </c:pt>
                <c:pt idx="156">
                  <c:v>0.10960367722133542</c:v>
                </c:pt>
                <c:pt idx="157">
                  <c:v>0.10806129253757542</c:v>
                </c:pt>
                <c:pt idx="158">
                  <c:v>0.10654061287843694</c:v>
                </c:pt>
                <c:pt idx="159">
                  <c:v>0.10504133280254806</c:v>
                </c:pt>
                <c:pt idx="160">
                  <c:v>0.10356315116682412</c:v>
                </c:pt>
                <c:pt idx="161">
                  <c:v>0.10210577106598077</c:v>
                </c:pt>
                <c:pt idx="162">
                  <c:v>0.10066889977289777</c:v>
                </c:pt>
                <c:pt idx="163">
                  <c:v>9.9252248679822325E-2</c:v>
                </c:pt>
                <c:pt idx="164">
                  <c:v>9.7855533240400028E-2</c:v>
                </c:pt>
                <c:pt idx="165">
                  <c:v>9.6478472912520943E-2</c:v>
                </c:pt>
                <c:pt idx="166">
                  <c:v>9.5120791101970761E-2</c:v>
                </c:pt>
                <c:pt idx="167">
                  <c:v>9.3782215106873984E-2</c:v>
                </c:pt>
                <c:pt idx="168">
                  <c:v>9.2462476062919949E-2</c:v>
                </c:pt>
                <c:pt idx="169">
                  <c:v>9.1161308889358986E-2</c:v>
                </c:pt>
                <c:pt idx="170">
                  <c:v>8.9878452235758577E-2</c:v>
                </c:pt>
                <c:pt idx="171">
                  <c:v>8.8613648429509015E-2</c:v>
                </c:pt>
                <c:pt idx="172">
                  <c:v>8.7366643424067816E-2</c:v>
                </c:pt>
                <c:pt idx="173">
                  <c:v>8.6137186747931985E-2</c:v>
                </c:pt>
                <c:pt idx="174">
                  <c:v>8.4925031454329114E-2</c:v>
                </c:pt>
                <c:pt idx="175">
                  <c:v>8.3729934071615622E-2</c:v>
                </c:pt>
                <c:pt idx="176">
                  <c:v>8.255165455437366E-2</c:v>
                </c:pt>
                <c:pt idx="177">
                  <c:v>8.1389956235196043E-2</c:v>
                </c:pt>
                <c:pt idx="178">
                  <c:v>8.0244605777149272E-2</c:v>
                </c:pt>
                <c:pt idx="179">
                  <c:v>7.9115373126906197E-2</c:v>
                </c:pt>
                <c:pt idx="180">
                  <c:v>7.8002031468537611E-2</c:v>
                </c:pt>
                <c:pt idx="181">
                  <c:v>7.6904357177954394E-2</c:v>
                </c:pt>
                <c:pt idx="182">
                  <c:v>7.5822129777990924E-2</c:v>
                </c:pt>
                <c:pt idx="183">
                  <c:v>7.4755131894120003E-2</c:v>
                </c:pt>
                <c:pt idx="184">
                  <c:v>7.3703149210791671E-2</c:v>
                </c:pt>
                <c:pt idx="185">
                  <c:v>7.2665970428386045E-2</c:v>
                </c:pt>
                <c:pt idx="186">
                  <c:v>7.1643387220771862E-2</c:v>
                </c:pt>
                <c:pt idx="187">
                  <c:v>7.0635194193462605E-2</c:v>
                </c:pt>
                <c:pt idx="188">
                  <c:v>6.964118884236109E-2</c:v>
                </c:pt>
                <c:pt idx="189">
                  <c:v>6.8661171513084943E-2</c:v>
                </c:pt>
                <c:pt idx="190">
                  <c:v>6.7694945360864331E-2</c:v>
                </c:pt>
                <c:pt idx="191">
                  <c:v>6.6742316311003955E-2</c:v>
                </c:pt>
                <c:pt idx="192">
                  <c:v>6.5803093019901435E-2</c:v>
                </c:pt>
                <c:pt idx="193">
                  <c:v>6.4877086836614611E-2</c:v>
                </c:pt>
                <c:pt idx="194">
                  <c:v>6.396411176496905E-2</c:v>
                </c:pt>
                <c:pt idx="195">
                  <c:v>6.3063984426199468E-2</c:v>
                </c:pt>
                <c:pt idx="196">
                  <c:v>6.2176524022116292E-2</c:v>
                </c:pt>
                <c:pt idx="197">
                  <c:v>6.1301552298790911E-2</c:v>
                </c:pt>
                <c:pt idx="198">
                  <c:v>6.0438893510751976E-2</c:v>
                </c:pt>
                <c:pt idx="199">
                  <c:v>5.9588374385685282E-2</c:v>
                </c:pt>
                <c:pt idx="200">
                  <c:v>5.8749824089630531E-2</c:v>
                </c:pt>
                <c:pt idx="201">
                  <c:v>5.7923074192668116E-2</c:v>
                </c:pt>
                <c:pt idx="202">
                  <c:v>5.7107958635088295E-2</c:v>
                </c:pt>
                <c:pt idx="203">
                  <c:v>5.6304313694036864E-2</c:v>
                </c:pt>
                <c:pt idx="204">
                  <c:v>5.5511977950629926E-2</c:v>
                </c:pt>
                <c:pt idx="205">
                  <c:v>5.4730792257531573E-2</c:v>
                </c:pt>
                <c:pt idx="206">
                  <c:v>5.396059970698789E-2</c:v>
                </c:pt>
                <c:pt idx="207">
                  <c:v>5.3201245599310526E-2</c:v>
                </c:pt>
                <c:pt idx="208">
                  <c:v>5.2452577411804181E-2</c:v>
                </c:pt>
                <c:pt idx="209">
                  <c:v>5.1714444768130849E-2</c:v>
                </c:pt>
                <c:pt idx="210">
                  <c:v>5.0986699408105712E-2</c:v>
                </c:pt>
                <c:pt idx="211">
                  <c:v>5.0269195157917758E-2</c:v>
                </c:pt>
                <c:pt idx="212">
                  <c:v>4.9561787900769434E-2</c:v>
                </c:pt>
                <c:pt idx="213">
                  <c:v>4.8864335547929669E-2</c:v>
                </c:pt>
                <c:pt idx="214">
                  <c:v>4.8176698010194162E-2</c:v>
                </c:pt>
                <c:pt idx="215">
                  <c:v>4.7498737169747181E-2</c:v>
                </c:pt>
                <c:pt idx="216">
                  <c:v>4.6830316852419576E-2</c:v>
                </c:pt>
                <c:pt idx="217">
                  <c:v>4.617130280033685E-2</c:v>
                </c:pt>
                <c:pt idx="218">
                  <c:v>4.5521562644952496E-2</c:v>
                </c:pt>
                <c:pt idx="219">
                  <c:v>4.4880965880460651E-2</c:v>
                </c:pt>
                <c:pt idx="220">
                  <c:v>4.4249383837582777E-2</c:v>
                </c:pt>
                <c:pt idx="221">
                  <c:v>4.3626689657723441E-2</c:v>
                </c:pt>
                <c:pt idx="222">
                  <c:v>4.3012758267489716E-2</c:v>
                </c:pt>
                <c:pt idx="223">
                  <c:v>4.2407466353569005E-2</c:v>
                </c:pt>
                <c:pt idx="224">
                  <c:v>4.1810692337960705E-2</c:v>
                </c:pt>
                <c:pt idx="225">
                  <c:v>4.1222316353556082E-2</c:v>
                </c:pt>
                <c:pt idx="226">
                  <c:v>4.0642220220061941E-2</c:v>
                </c:pt>
                <c:pt idx="227">
                  <c:v>4.0070287420263306E-2</c:v>
                </c:pt>
                <c:pt idx="228">
                  <c:v>3.9506403076619734E-2</c:v>
                </c:pt>
                <c:pt idx="229">
                  <c:v>3.895045392819127E-2</c:v>
                </c:pt>
                <c:pt idx="230">
                  <c:v>3.8402328307889116E-2</c:v>
                </c:pt>
                <c:pt idx="231">
                  <c:v>3.7861916120046177E-2</c:v>
                </c:pt>
                <c:pt idx="232">
                  <c:v>3.7329108818303591E-2</c:v>
                </c:pt>
                <c:pt idx="233">
                  <c:v>3.6803799383808157E-2</c:v>
                </c:pt>
                <c:pt idx="234">
                  <c:v>3.6285882303716675E-2</c:v>
                </c:pt>
                <c:pt idx="235">
                  <c:v>3.5775253550002967E-2</c:v>
                </c:pt>
                <c:pt idx="236">
                  <c:v>3.5271810558562766E-2</c:v>
                </c:pt>
                <c:pt idx="237">
                  <c:v>3.4775452208612959E-2</c:v>
                </c:pt>
                <c:pt idx="238">
                  <c:v>3.4286078802380646E-2</c:v>
                </c:pt>
                <c:pt idx="239">
                  <c:v>3.3803592045077872E-2</c:v>
                </c:pt>
                <c:pt idx="240">
                  <c:v>3.3327895025158448E-2</c:v>
                </c:pt>
                <c:pt idx="241">
                  <c:v>3.2858892194852322E-2</c:v>
                </c:pt>
                <c:pt idx="242">
                  <c:v>3.2396489350974056E-2</c:v>
                </c:pt>
                <c:pt idx="243">
                  <c:v>3.1940593616001309E-2</c:v>
                </c:pt>
                <c:pt idx="244">
                  <c:v>3.1491113419419597E-2</c:v>
                </c:pt>
                <c:pt idx="245">
                  <c:v>3.1047958479329625E-2</c:v>
                </c:pt>
                <c:pt idx="246">
                  <c:v>3.0611039784313319E-2</c:v>
                </c:pt>
                <c:pt idx="247">
                  <c:v>3.0180269575555179E-2</c:v>
                </c:pt>
                <c:pt idx="248">
                  <c:v>2.9755561329215221E-2</c:v>
                </c:pt>
                <c:pt idx="249">
                  <c:v>2.933682973904984E-2</c:v>
                </c:pt>
                <c:pt idx="250">
                  <c:v>2.8923990699277393E-2</c:v>
                </c:pt>
                <c:pt idx="251">
                  <c:v>2.8516961287684824E-2</c:v>
                </c:pt>
                <c:pt idx="252">
                  <c:v>2.8115659748972021E-2</c:v>
                </c:pt>
                <c:pt idx="253">
                  <c:v>2.7720005478330631E-2</c:v>
                </c:pt>
                <c:pt idx="254">
                  <c:v>2.7329919005253816E-2</c:v>
                </c:pt>
                <c:pt idx="255">
                  <c:v>2.6945321977573974E-2</c:v>
                </c:pt>
                <c:pt idx="256">
                  <c:v>2.6566137145725088E-2</c:v>
                </c:pt>
                <c:pt idx="257">
                  <c:v>2.6192288347226391E-2</c:v>
                </c:pt>
                <c:pt idx="258">
                  <c:v>2.5823700491384605E-2</c:v>
                </c:pt>
                <c:pt idx="259">
                  <c:v>2.5460299544211251E-2</c:v>
                </c:pt>
                <c:pt idx="260">
                  <c:v>2.5102012513552298E-2</c:v>
                </c:pt>
                <c:pt idx="261">
                  <c:v>2.4748767434427176E-2</c:v>
                </c:pt>
                <c:pt idx="262">
                  <c:v>2.4400493354573876E-2</c:v>
                </c:pt>
                <c:pt idx="263">
                  <c:v>2.4057120320197641E-2</c:v>
                </c:pt>
                <c:pt idx="264">
                  <c:v>2.3718579361920181E-2</c:v>
                </c:pt>
                <c:pt idx="265">
                  <c:v>2.3384802480926524E-2</c:v>
                </c:pt>
                <c:pt idx="266">
                  <c:v>2.3055722635306957E-2</c:v>
                </c:pt>
                <c:pt idx="267">
                  <c:v>2.273127372659103E-2</c:v>
                </c:pt>
                <c:pt idx="268">
                  <c:v>2.2411390586471108E-2</c:v>
                </c:pt>
                <c:pt idx="269">
                  <c:v>2.209600896371286E-2</c:v>
                </c:pt>
                <c:pt idx="270">
                  <c:v>2.178506551124975E-2</c:v>
                </c:pt>
                <c:pt idx="271">
                  <c:v>2.1478497773459289E-2</c:v>
                </c:pt>
                <c:pt idx="272">
                  <c:v>2.1176244173618314E-2</c:v>
                </c:pt>
                <c:pt idx="273">
                  <c:v>2.0878244001534728E-2</c:v>
                </c:pt>
                <c:pt idx="274">
                  <c:v>2.0584437401353409E-2</c:v>
                </c:pt>
                <c:pt idx="275">
                  <c:v>2.0294765359533597E-2</c:v>
                </c:pt>
                <c:pt idx="276">
                  <c:v>2.0009169692995554E-2</c:v>
                </c:pt>
                <c:pt idx="277">
                  <c:v>1.9727593037434005E-2</c:v>
                </c:pt>
                <c:pt idx="278">
                  <c:v>1.9449978835796019E-2</c:v>
                </c:pt>
                <c:pt idx="279">
                  <c:v>1.9176271326921041E-2</c:v>
                </c:pt>
                <c:pt idx="280">
                  <c:v>1.8906415534340831E-2</c:v>
                </c:pt>
                <c:pt idx="281">
                  <c:v>1.8640357255236908E-2</c:v>
                </c:pt>
                <c:pt idx="282">
                  <c:v>1.8378043049553532E-2</c:v>
                </c:pt>
                <c:pt idx="283">
                  <c:v>1.8119420229263734E-2</c:v>
                </c:pt>
                <c:pt idx="284">
                  <c:v>1.7864436847786581E-2</c:v>
                </c:pt>
                <c:pt idx="285">
                  <c:v>1.761304168955314E-2</c:v>
                </c:pt>
                <c:pt idx="286">
                  <c:v>1.7365184259719536E-2</c:v>
                </c:pt>
                <c:pt idx="287">
                  <c:v>1.7120814774024499E-2</c:v>
                </c:pt>
                <c:pt idx="288">
                  <c:v>1.6879884148789895E-2</c:v>
                </c:pt>
                <c:pt idx="289">
                  <c:v>1.6642343991061796E-2</c:v>
                </c:pt>
                <c:pt idx="290">
                  <c:v>1.64081465888903E-2</c:v>
                </c:pt>
                <c:pt idx="291">
                  <c:v>1.6177244901746289E-2</c:v>
                </c:pt>
                <c:pt idx="292">
                  <c:v>1.5949592551072873E-2</c:v>
                </c:pt>
                <c:pt idx="293">
                  <c:v>1.572514381096984E-2</c:v>
                </c:pt>
                <c:pt idx="294">
                  <c:v>1.5503853599009314E-2</c:v>
                </c:pt>
                <c:pt idx="295">
                  <c:v>1.5285677467180453E-2</c:v>
                </c:pt>
                <c:pt idx="296">
                  <c:v>1.5070571592961792E-2</c:v>
                </c:pt>
                <c:pt idx="297">
                  <c:v>1.485849277051908E-2</c:v>
                </c:pt>
                <c:pt idx="298">
                  <c:v>1.4649398402026972E-2</c:v>
                </c:pt>
                <c:pt idx="299">
                  <c:v>1.4443246489112986E-2</c:v>
                </c:pt>
                <c:pt idx="300">
                  <c:v>1.4239995624421731E-2</c:v>
                </c:pt>
                <c:pt idx="301">
                  <c:v>1.4039604983297852E-2</c:v>
                </c:pt>
                <c:pt idx="302">
                  <c:v>1.3842034315586138E-2</c:v>
                </c:pt>
                <c:pt idx="303">
                  <c:v>1.364724393754684E-2</c:v>
                </c:pt>
                <c:pt idx="304">
                  <c:v>1.3455194723884947E-2</c:v>
                </c:pt>
                <c:pt idx="305">
                  <c:v>1.3265848099891496E-2</c:v>
                </c:pt>
                <c:pt idx="306">
                  <c:v>1.3079166033695482E-2</c:v>
                </c:pt>
                <c:pt idx="307">
                  <c:v>1.2895111028624907E-2</c:v>
                </c:pt>
                <c:pt idx="308">
                  <c:v>1.2713646115675221E-2</c:v>
                </c:pt>
                <c:pt idx="309">
                  <c:v>1.253473484608375E-2</c:v>
                </c:pt>
                <c:pt idx="310">
                  <c:v>1.2358341284008733E-2</c:v>
                </c:pt>
                <c:pt idx="311">
                  <c:v>1.2184429999311215E-2</c:v>
                </c:pt>
                <c:pt idx="312">
                  <c:v>1.2012966060438682E-2</c:v>
                </c:pt>
                <c:pt idx="313">
                  <c:v>1.1843915027408725E-2</c:v>
                </c:pt>
                <c:pt idx="314">
                  <c:v>1.1677242944891454E-2</c:v>
                </c:pt>
                <c:pt idx="315">
                  <c:v>1.1512916335389345E-2</c:v>
                </c:pt>
                <c:pt idx="316">
                  <c:v>1.1350902192512963E-2</c:v>
                </c:pt>
                <c:pt idx="317">
                  <c:v>1.1191167974351327E-2</c:v>
                </c:pt>
                <c:pt idx="318">
                  <c:v>1.1033681596935657E-2</c:v>
                </c:pt>
                <c:pt idx="319">
                  <c:v>1.0878411427794965E-2</c:v>
                </c:pt>
                <c:pt idx="320">
                  <c:v>1.0725326279602465E-2</c:v>
                </c:pt>
                <c:pt idx="321">
                  <c:v>1.0574395403911308E-2</c:v>
                </c:pt>
                <c:pt idx="322">
                  <c:v>1.0425588484978477E-2</c:v>
                </c:pt>
                <c:pt idx="323">
                  <c:v>1.0278875633675659E-2</c:v>
                </c:pt>
                <c:pt idx="324">
                  <c:v>1.0134227381485734E-2</c:v>
                </c:pt>
                <c:pt idx="325">
                  <c:v>9.991614674583758E-3</c:v>
                </c:pt>
                <c:pt idx="326">
                  <c:v>9.851008868001292E-3</c:v>
                </c:pt>
                <c:pt idx="327">
                  <c:v>9.7123817198727994E-3</c:v>
                </c:pt>
                <c:pt idx="328">
                  <c:v>9.5757053857630347E-3</c:v>
                </c:pt>
                <c:pt idx="329">
                  <c:v>9.4409524130742283E-3</c:v>
                </c:pt>
                <c:pt idx="330">
                  <c:v>9.3080957355320387E-3</c:v>
                </c:pt>
                <c:pt idx="331">
                  <c:v>9.1771086677490572E-3</c:v>
                </c:pt>
                <c:pt idx="332">
                  <c:v>9.0479648998647594E-3</c:v>
                </c:pt>
                <c:pt idx="333">
                  <c:v>8.9206384922610425E-3</c:v>
                </c:pt>
                <c:pt idx="334">
                  <c:v>8.7951038703519835E-3</c:v>
                </c:pt>
                <c:pt idx="335">
                  <c:v>8.6713358194469466E-3</c:v>
                </c:pt>
                <c:pt idx="336">
                  <c:v>8.5493094796860441E-3</c:v>
                </c:pt>
                <c:pt idx="337">
                  <c:v>8.4290003410468096E-3</c:v>
                </c:pt>
                <c:pt idx="338">
                  <c:v>8.3103842384211219E-3</c:v>
                </c:pt>
                <c:pt idx="339">
                  <c:v>8.193437346761482E-3</c:v>
                </c:pt>
                <c:pt idx="340">
                  <c:v>8.0781361762955368E-3</c:v>
                </c:pt>
                <c:pt idx="341">
                  <c:v>7.9644575678079303E-3</c:v>
                </c:pt>
                <c:pt idx="342">
                  <c:v>7.8523786879886263E-3</c:v>
                </c:pt>
                <c:pt idx="343">
                  <c:v>7.7418770248466181E-3</c:v>
                </c:pt>
                <c:pt idx="344">
                  <c:v>7.6329303831882116E-3</c:v>
                </c:pt>
                <c:pt idx="345">
                  <c:v>7.5255168801589122E-3</c:v>
                </c:pt>
                <c:pt idx="346">
                  <c:v>7.4196149408481083E-3</c:v>
                </c:pt>
                <c:pt idx="347">
                  <c:v>7.315203293955551E-3</c:v>
                </c:pt>
                <c:pt idx="348">
                  <c:v>7.2122609675187906E-3</c:v>
                </c:pt>
                <c:pt idx="349">
                  <c:v>7.1107672847008571E-3</c:v>
                </c:pt>
                <c:pt idx="350">
                  <c:v>7.0107018596370979E-3</c:v>
                </c:pt>
                <c:pt idx="351">
                  <c:v>6.9120445933404939E-3</c:v>
                </c:pt>
                <c:pt idx="352">
                  <c:v>6.8147756696646418E-3</c:v>
                </c:pt>
                <c:pt idx="353">
                  <c:v>6.7188755513234973E-3</c:v>
                </c:pt>
                <c:pt idx="354">
                  <c:v>6.6243249759671266E-3</c:v>
                </c:pt>
                <c:pt idx="355">
                  <c:v>6.5311049523127385E-3</c:v>
                </c:pt>
                <c:pt idx="356">
                  <c:v>6.4391967563300978E-3</c:v>
                </c:pt>
                <c:pt idx="357">
                  <c:v>6.3485819274806598E-3</c:v>
                </c:pt>
                <c:pt idx="358">
                  <c:v>6.2592422650095923E-3</c:v>
                </c:pt>
                <c:pt idx="359">
                  <c:v>6.1711598242900293E-3</c:v>
                </c:pt>
                <c:pt idx="360">
                  <c:v>6.0843169132187317E-3</c:v>
                </c:pt>
              </c:numCache>
            </c:numRef>
          </c:yVal>
          <c:smooth val="1"/>
          <c:extLst>
            <c:ext xmlns:c16="http://schemas.microsoft.com/office/drawing/2014/chart" uri="{C3380CC4-5D6E-409C-BE32-E72D297353CC}">
              <c16:uniqueId val="{00000000-2EBB-C94B-B9E9-B496BA71A4A5}"/>
            </c:ext>
          </c:extLst>
        </c:ser>
        <c:ser>
          <c:idx val="7"/>
          <c:order val="1"/>
          <c:tx>
            <c:v>Filter2</c:v>
          </c:tx>
          <c:spPr>
            <a:ln w="19050" cap="rnd">
              <a:solidFill>
                <a:srgbClr val="FFFF00"/>
              </a:solidFill>
              <a:round/>
            </a:ln>
            <a:effectLst/>
          </c:spPr>
          <c:marker>
            <c:symbol val="none"/>
          </c:marker>
          <c:xVal>
            <c:numRef>
              <c:f>'Raum2_technische Lüftung'!$A$58:$A$418</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'Raum2_technische Lüftung'!$F$58:$F$418</c:f>
              <c:numCache>
                <c:formatCode>0.0%</c:formatCode>
                <c:ptCount val="361"/>
                <c:pt idx="0" formatCode="0.00%">
                  <c:v>1</c:v>
                </c:pt>
                <c:pt idx="1">
                  <c:v>0.97605660836448738</c:v>
                </c:pt>
                <c:pt idx="2">
                  <c:v>0.9526865027319863</c:v>
                </c:pt>
                <c:pt idx="3">
                  <c:v>0.92987595669120748</c:v>
                </c:pt>
                <c:pt idx="4">
                  <c:v>0.90761157248770286</c:v>
                </c:pt>
                <c:pt idx="5">
                  <c:v>0.8858802731547063</c:v>
                </c:pt>
                <c:pt idx="6">
                  <c:v>0.8646692948323883</c:v>
                </c:pt>
                <c:pt idx="7">
                  <c:v>0.84396617927101392</c:v>
                </c:pt>
                <c:pt idx="8">
                  <c:v>0.82375876651360069</c:v>
                </c:pt>
                <c:pt idx="9">
                  <c:v>0.8040351877537788</c:v>
                </c:pt>
                <c:pt idx="10">
                  <c:v>0.78478385836465714</c:v>
                </c:pt>
                <c:pt idx="11">
                  <c:v>0.76599347109460347</c:v>
                </c:pt>
                <c:pt idx="12">
                  <c:v>0.74765298942593961</c:v>
                </c:pt>
                <c:pt idx="13">
                  <c:v>0.72975164109265256</c:v>
                </c:pt>
                <c:pt idx="14">
                  <c:v>0.71227891175331315</c:v>
                </c:pt>
                <c:pt idx="15">
                  <c:v>0.69522453881548685</c:v>
                </c:pt>
                <c:pt idx="16">
                  <c:v>0.67857850540800901</c:v>
                </c:pt>
                <c:pt idx="17">
                  <c:v>0.66233103449758413</c:v>
                </c:pt>
                <c:pt idx="18">
                  <c:v>0.64647258314625433</c:v>
                </c:pt>
                <c:pt idx="19">
                  <c:v>0.63099383690636202</c:v>
                </c:pt>
                <c:pt idx="20">
                  <c:v>0.61588570434971823</c:v>
                </c:pt>
                <c:pt idx="21">
                  <c:v>0.60113931172775936</c:v>
                </c:pt>
                <c:pt idx="22">
                  <c:v>0.58674599775955916</c:v>
                </c:pt>
                <c:pt idx="23">
                  <c:v>0.5726973085446323</c:v>
                </c:pt>
                <c:pt idx="24">
                  <c:v>0.55898499259754419</c:v>
                </c:pt>
                <c:pt idx="25">
                  <c:v>0.5456009960014071</c:v>
                </c:pt>
                <c:pt idx="26">
                  <c:v>0.53253745767741967</c:v>
                </c:pt>
                <c:pt idx="27">
                  <c:v>0.51978670476766886</c:v>
                </c:pt>
                <c:pt idx="28">
                  <c:v>0.50734124812848402</c:v>
                </c:pt>
                <c:pt idx="29">
                  <c:v>0.49519377793169395</c:v>
                </c:pt>
                <c:pt idx="30">
                  <c:v>0.48333715937120636</c:v>
                </c:pt>
                <c:pt idx="31">
                  <c:v>0.47176442847238537</c:v>
                </c:pt>
                <c:pt idx="32">
                  <c:v>0.46046878800176727</c:v>
                </c:pt>
                <c:pt idx="33">
                  <c:v>0.44944360347471113</c:v>
                </c:pt>
                <c:pt idx="34">
                  <c:v>0.43868239925864005</c:v>
                </c:pt>
                <c:pt idx="35">
                  <c:v>0.42817885476958406</c:v>
                </c:pt>
                <c:pt idx="36">
                  <c:v>0.41792680075979066</c:v>
                </c:pt>
                <c:pt idx="37">
                  <c:v>0.4079202156942221</c:v>
                </c:pt>
                <c:pt idx="38">
                  <c:v>0.39815322221381261</c:v>
                </c:pt>
                <c:pt idx="39">
                  <c:v>0.388620083683406</c:v>
                </c:pt>
                <c:pt idx="40">
                  <c:v>0.37931520082234854</c:v>
                </c:pt>
                <c:pt idx="41">
                  <c:v>0.37023310841575591</c:v>
                </c:pt>
                <c:pt idx="42">
                  <c:v>0.36136847210452416</c:v>
                </c:pt>
                <c:pt idx="43">
                  <c:v>0.35271608525219872</c:v>
                </c:pt>
                <c:pt idx="44">
                  <c:v>0.34427086588686051</c:v>
                </c:pt>
                <c:pt idx="45">
                  <c:v>0.33602785371623439</c:v>
                </c:pt>
                <c:pt idx="46">
                  <c:v>0.3279822072142658</c:v>
                </c:pt>
                <c:pt idx="47">
                  <c:v>0.32012920077745477</c:v>
                </c:pt>
                <c:pt idx="48">
                  <c:v>0.31246422194927659</c:v>
                </c:pt>
                <c:pt idx="49">
                  <c:v>0.30498276871105928</c:v>
                </c:pt>
                <c:pt idx="50">
                  <c:v>0.29768044683772743</c:v>
                </c:pt>
                <c:pt idx="51">
                  <c:v>0.29055296731685737</c:v>
                </c:pt>
                <c:pt idx="52">
                  <c:v>0.28359614382952952</c:v>
                </c:pt>
                <c:pt idx="53">
                  <c:v>0.27680589029149788</c:v>
                </c:pt>
                <c:pt idx="54">
                  <c:v>0.27017821845323176</c:v>
                </c:pt>
                <c:pt idx="55">
                  <c:v>0.26370923555742093</c:v>
                </c:pt>
                <c:pt idx="56">
                  <c:v>0.25739514205256803</c:v>
                </c:pt>
                <c:pt idx="57">
                  <c:v>0.25123222936132494</c:v>
                </c:pt>
                <c:pt idx="58">
                  <c:v>0.2452168777022638</c:v>
                </c:pt>
                <c:pt idx="59">
                  <c:v>0.23934555396380089</c:v>
                </c:pt>
                <c:pt idx="60">
                  <c:v>0.23361480962902692</c:v>
                </c:pt>
                <c:pt idx="61">
                  <c:v>0.22802127875022341</c:v>
                </c:pt>
                <c:pt idx="62">
                  <c:v>0.2225616759718764</c:v>
                </c:pt>
                <c:pt idx="63">
                  <c:v>0.21723279460102568</c:v>
                </c:pt>
                <c:pt idx="64">
                  <c:v>0.21203150472381649</c:v>
                </c:pt>
                <c:pt idx="65">
                  <c:v>0.20695475136714711</c:v>
                </c:pt>
                <c:pt idx="66">
                  <c:v>0.20199955270433334</c:v>
                </c:pt>
                <c:pt idx="67">
                  <c:v>0.1971629983037351</c:v>
                </c:pt>
                <c:pt idx="68">
                  <c:v>0.19244224741931687</c:v>
                </c:pt>
                <c:pt idx="69">
                  <c:v>0.18783452732213793</c:v>
                </c:pt>
                <c:pt idx="70">
                  <c:v>0.18333713167179258</c:v>
                </c:pt>
                <c:pt idx="71">
                  <c:v>0.17894741892684329</c:v>
                </c:pt>
                <c:pt idx="72">
                  <c:v>0.17466281079331378</c:v>
                </c:pt>
                <c:pt idx="73">
                  <c:v>0.17048079071033001</c:v>
                </c:pt>
                <c:pt idx="74">
                  <c:v>0.16639890237202071</c:v>
                </c:pt>
                <c:pt idx="75">
                  <c:v>0.16241474828480798</c:v>
                </c:pt>
                <c:pt idx="76">
                  <c:v>0.15852598835924164</c:v>
                </c:pt>
                <c:pt idx="77">
                  <c:v>0.1547303385355496</c:v>
                </c:pt>
                <c:pt idx="78">
                  <c:v>0.15102556944209747</c:v>
                </c:pt>
                <c:pt idx="79">
                  <c:v>0.14740950508596901</c:v>
                </c:pt>
                <c:pt idx="80">
                  <c:v>0.1438800215748986</c:v>
                </c:pt>
                <c:pt idx="81">
                  <c:v>0.14043504586980479</c:v>
                </c:pt>
                <c:pt idx="82">
                  <c:v>0.13707255456719286</c:v>
                </c:pt>
                <c:pt idx="83">
                  <c:v>0.13379057271071038</c:v>
                </c:pt>
                <c:pt idx="84">
                  <c:v>0.13058717263115827</c:v>
                </c:pt>
                <c:pt idx="85">
                  <c:v>0.12746047281427619</c:v>
                </c:pt>
                <c:pt idx="86">
                  <c:v>0.12440863679563632</c:v>
                </c:pt>
                <c:pt idx="87">
                  <c:v>0.12142987208199818</c:v>
                </c:pt>
                <c:pt idx="88">
                  <c:v>0.11852242909848872</c:v>
                </c:pt>
                <c:pt idx="89">
                  <c:v>0.11568460016099129</c:v>
                </c:pt>
                <c:pt idx="90">
                  <c:v>0.11291471847313901</c:v>
                </c:pt>
                <c:pt idx="91">
                  <c:v>0.11021115714732301</c:v>
                </c:pt>
                <c:pt idx="92">
                  <c:v>0.10757232824914159</c:v>
                </c:pt>
                <c:pt idx="93">
                  <c:v>0.10499668186472851</c:v>
                </c:pt>
                <c:pt idx="94">
                  <c:v>0.10248270519041196</c:v>
                </c:pt>
                <c:pt idx="95">
                  <c:v>0.10002892164417115</c:v>
                </c:pt>
                <c:pt idx="96">
                  <c:v>9.763388999836678E-2</c:v>
                </c:pt>
                <c:pt idx="97">
                  <c:v>9.5296203533237298E-2</c:v>
                </c:pt>
                <c:pt idx="98">
                  <c:v>9.3014489210663492E-2</c:v>
                </c:pt>
                <c:pt idx="99">
                  <c:v>9.0787406867715387E-2</c:v>
                </c:pt>
                <c:pt idx="100">
                  <c:v>8.8613648429509057E-2</c:v>
                </c:pt>
                <c:pt idx="101">
                  <c:v>8.6491937140909678E-2</c:v>
                </c:pt>
                <c:pt idx="102">
                  <c:v>8.4421026816630787E-2</c:v>
                </c:pt>
                <c:pt idx="103">
                  <c:v>8.2399701109288057E-2</c:v>
                </c:pt>
                <c:pt idx="104">
                  <c:v>8.0426772794979201E-2</c:v>
                </c:pt>
                <c:pt idx="105">
                  <c:v>7.8501083075968606E-2</c:v>
                </c:pt>
                <c:pt idx="106">
                  <c:v>7.6621500900068751E-2</c:v>
                </c:pt>
                <c:pt idx="107">
                  <c:v>7.4786922296317643E-2</c:v>
                </c:pt>
                <c:pt idx="108">
                  <c:v>7.299626972656223E-2</c:v>
                </c:pt>
                <c:pt idx="109">
                  <c:v>7.1248491452567647E-2</c:v>
                </c:pt>
                <c:pt idx="110">
                  <c:v>6.9542560918279331E-2</c:v>
                </c:pt>
                <c:pt idx="111">
                  <c:v>6.7877476146876517E-2</c:v>
                </c:pt>
                <c:pt idx="112">
                  <c:v>6.6252259152261669E-2</c:v>
                </c:pt>
                <c:pt idx="113">
                  <c:v>6.4665955364641606E-2</c:v>
                </c:pt>
                <c:pt idx="114">
                  <c:v>6.3117633069861387E-2</c:v>
                </c:pt>
                <c:pt idx="115">
                  <c:v>6.1606382862163127E-2</c:v>
                </c:pt>
                <c:pt idx="116">
                  <c:v>6.013131711004701E-2</c:v>
                </c:pt>
                <c:pt idx="117">
                  <c:v>5.8691569434921959E-2</c:v>
                </c:pt>
                <c:pt idx="118">
                  <c:v>5.7286294202238727E-2</c:v>
                </c:pt>
                <c:pt idx="119">
                  <c:v>5.5914666024807359E-2</c:v>
                </c:pt>
                <c:pt idx="120">
                  <c:v>5.4575879278006494E-2</c:v>
                </c:pt>
                <c:pt idx="121">
                  <c:v>5.3269147626600712E-2</c:v>
                </c:pt>
                <c:pt idx="122">
                  <c:v>5.1993703562887079E-2</c:v>
                </c:pt>
                <c:pt idx="123">
                  <c:v>5.0748797955900114E-2</c:v>
                </c:pt>
                <c:pt idx="124">
                  <c:v>4.9533699611410506E-2</c:v>
                </c:pt>
                <c:pt idx="125">
                  <c:v>4.8347694842458648E-2</c:v>
                </c:pt>
                <c:pt idx="126">
                  <c:v>4.7190087050171414E-2</c:v>
                </c:pt>
                <c:pt idx="127">
                  <c:v>4.6060196314615214E-2</c:v>
                </c:pt>
                <c:pt idx="128">
                  <c:v>4.4957358995445819E-2</c:v>
                </c:pt>
                <c:pt idx="129">
                  <c:v>4.3880927342119506E-2</c:v>
                </c:pt>
                <c:pt idx="130">
                  <c:v>4.2830269113437673E-2</c:v>
                </c:pt>
                <c:pt idx="131">
                  <c:v>4.1804767206200223E-2</c:v>
                </c:pt>
                <c:pt idx="132">
                  <c:v>4.0803819292750745E-2</c:v>
                </c:pt>
                <c:pt idx="133">
                  <c:v>3.982683746719972E-2</c:v>
                </c:pt>
                <c:pt idx="134">
                  <c:v>3.8873247900118653E-2</c:v>
                </c:pt>
                <c:pt idx="135">
                  <c:v>3.7942490501501731E-2</c:v>
                </c:pt>
                <c:pt idx="136">
                  <c:v>3.7034018591797564E-2</c:v>
                </c:pt>
                <c:pt idx="137">
                  <c:v>3.6147298580817305E-2</c:v>
                </c:pt>
                <c:pt idx="138">
                  <c:v>3.5281809654330983E-2</c:v>
                </c:pt>
                <c:pt idx="139">
                  <c:v>3.4437043468167727E-2</c:v>
                </c:pt>
                <c:pt idx="140">
                  <c:v>3.3612503849640207E-2</c:v>
                </c:pt>
                <c:pt idx="141">
                  <c:v>3.2807706506118105E-2</c:v>
                </c:pt>
                <c:pt idx="142">
                  <c:v>3.2022178740579152E-2</c:v>
                </c:pt>
                <c:pt idx="143">
                  <c:v>3.1255459173971087E-2</c:v>
                </c:pt>
                <c:pt idx="144">
                  <c:v>3.0507097474220923E-2</c:v>
                </c:pt>
                <c:pt idx="145">
                  <c:v>2.9776654091732899E-2</c:v>
                </c:pt>
                <c:pt idx="146">
                  <c:v>2.9063700001219342E-2</c:v>
                </c:pt>
                <c:pt idx="147">
                  <c:v>2.8367816449713101E-2</c:v>
                </c:pt>
                <c:pt idx="148">
                  <c:v>2.7688594710613277E-2</c:v>
                </c:pt>
                <c:pt idx="149">
                  <c:v>2.7025635843620083E-2</c:v>
                </c:pt>
                <c:pt idx="150">
                  <c:v>2.6378550460417535E-2</c:v>
                </c:pt>
                <c:pt idx="151">
                  <c:v>2.5746958495966619E-2</c:v>
                </c:pt>
                <c:pt idx="152">
                  <c:v>2.5130488985274414E-2</c:v>
                </c:pt>
                <c:pt idx="153">
                  <c:v>2.4528779845508046E-2</c:v>
                </c:pt>
                <c:pt idx="154">
                  <c:v>2.3941477663325782E-2</c:v>
                </c:pt>
                <c:pt idx="155">
                  <c:v>2.3368237487299891E-2</c:v>
                </c:pt>
                <c:pt idx="156">
                  <c:v>2.2808722625309804E-2</c:v>
                </c:pt>
                <c:pt idx="157">
                  <c:v>2.2262604446786228E-2</c:v>
                </c:pt>
                <c:pt idx="158">
                  <c:v>2.1729562189690323E-2</c:v>
                </c:pt>
                <c:pt idx="159">
                  <c:v>2.1209282772114337E-2</c:v>
                </c:pt>
                <c:pt idx="160">
                  <c:v>2.0701460608393285E-2</c:v>
                </c:pt>
                <c:pt idx="161">
                  <c:v>2.0205797429619383E-2</c:v>
                </c:pt>
                <c:pt idx="162">
                  <c:v>1.9722002108454175E-2</c:v>
                </c:pt>
                <c:pt idx="163">
                  <c:v>1.9249790488135046E-2</c:v>
                </c:pt>
                <c:pt idx="164">
                  <c:v>1.8788885215576066E-2</c:v>
                </c:pt>
                <c:pt idx="165">
                  <c:v>1.8339015578464828E-2</c:v>
                </c:pt>
                <c:pt idx="166">
                  <c:v>1.789991734625988E-2</c:v>
                </c:pt>
                <c:pt idx="167">
                  <c:v>1.7471332614995078E-2</c:v>
                </c:pt>
                <c:pt idx="168">
                  <c:v>1.7053009655799933E-2</c:v>
                </c:pt>
                <c:pt idx="169">
                  <c:v>1.6644702767046941E-2</c:v>
                </c:pt>
                <c:pt idx="170">
                  <c:v>1.6246172130038837E-2</c:v>
                </c:pt>
                <c:pt idx="171">
                  <c:v>1.5857183668151371E-2</c:v>
                </c:pt>
                <c:pt idx="172">
                  <c:v>1.5477508909348556E-2</c:v>
                </c:pt>
                <c:pt idx="173">
                  <c:v>1.5106924851989903E-2</c:v>
                </c:pt>
                <c:pt idx="174">
                  <c:v>1.474521383385044E-2</c:v>
                </c:pt>
                <c:pt idx="175">
                  <c:v>1.4392163404277182E-2</c:v>
                </c:pt>
                <c:pt idx="176">
                  <c:v>1.4047566199406284E-2</c:v>
                </c:pt>
                <c:pt idx="177">
                  <c:v>1.3711219820368112E-2</c:v>
                </c:pt>
                <c:pt idx="178">
                  <c:v>1.3382926714408426E-2</c:v>
                </c:pt>
                <c:pt idx="179">
                  <c:v>1.3062494058855983E-2</c:v>
                </c:pt>
                <c:pt idx="180">
                  <c:v>1.2749733647868239E-2</c:v>
                </c:pt>
                <c:pt idx="181">
                  <c:v>1.244446178188886E-2</c:v>
                </c:pt>
                <c:pt idx="182">
                  <c:v>1.2146499159751927E-2</c:v>
                </c:pt>
                <c:pt idx="183">
                  <c:v>1.1855670773369553E-2</c:v>
                </c:pt>
                <c:pt idx="184">
                  <c:v>1.1571805804941068E-2</c:v>
                </c:pt>
                <c:pt idx="185">
                  <c:v>1.1294737526623267E-2</c:v>
                </c:pt>
                <c:pt idx="186">
                  <c:v>1.1024303202603006E-2</c:v>
                </c:pt>
                <c:pt idx="187">
                  <c:v>1.0760343993514439E-2</c:v>
                </c:pt>
                <c:pt idx="188">
                  <c:v>1.0502704863144889E-2</c:v>
                </c:pt>
                <c:pt idx="189">
                  <c:v>1.0251234487374418E-2</c:v>
                </c:pt>
                <c:pt idx="190">
                  <c:v>1.0005785165295732E-2</c:v>
                </c:pt>
                <c:pt idx="191">
                  <c:v>9.7662127324622556E-3</c:v>
                </c:pt>
                <c:pt idx="192">
                  <c:v>9.5323764762131839E-3</c:v>
                </c:pt>
                <c:pt idx="193">
                  <c:v>9.3041390530260656E-3</c:v>
                </c:pt>
                <c:pt idx="194">
                  <c:v>9.081366407848188E-3</c:v>
                </c:pt>
                <c:pt idx="195">
                  <c:v>8.8639276953594911E-3</c:v>
                </c:pt>
                <c:pt idx="196">
                  <c:v>8.6516952031206341E-3</c:v>
                </c:pt>
                <c:pt idx="197">
                  <c:v>8.4445442765612253E-3</c:v>
                </c:pt>
                <c:pt idx="198">
                  <c:v>8.242353245764094E-3</c:v>
                </c:pt>
                <c:pt idx="199">
                  <c:v>8.0450033540025272E-3</c:v>
                </c:pt>
                <c:pt idx="200">
                  <c:v>7.8523786879886332E-3</c:v>
                </c:pt>
                <c:pt idx="201">
                  <c:v>7.6643661097917631E-3</c:v>
                </c:pt>
                <c:pt idx="202">
                  <c:v>7.4808551903870705E-3</c:v>
                </c:pt>
                <c:pt idx="203">
                  <c:v>7.3017381447950764E-3</c:v>
                </c:pt>
                <c:pt idx="204">
                  <c:v>7.1269097687742941E-3</c:v>
                </c:pt>
                <c:pt idx="205">
                  <c:v>6.956267377029559E-3</c:v>
                </c:pt>
                <c:pt idx="206">
                  <c:v>6.7897107429000072E-3</c:v>
                </c:pt>
                <c:pt idx="207">
                  <c:v>6.6271420394909061E-3</c:v>
                </c:pt>
                <c:pt idx="208">
                  <c:v>6.4684657822152072E-3</c:v>
                </c:pt>
                <c:pt idx="209">
                  <c:v>6.3135887727107107E-3</c:v>
                </c:pt>
                <c:pt idx="210">
                  <c:v>6.1624200441001238E-3</c:v>
                </c:pt>
                <c:pt idx="211">
                  <c:v>6.0148708075617027E-3</c:v>
                </c:pt>
                <c:pt idx="212">
                  <c:v>5.870854400179237E-3</c:v>
                </c:pt>
                <c:pt idx="213">
                  <c:v>5.7302862340406734E-3</c:v>
                </c:pt>
                <c:pt idx="214">
                  <c:v>5.5930837465554524E-3</c:v>
                </c:pt>
                <c:pt idx="215">
                  <c:v>5.4591663519614553E-3</c:v>
                </c:pt>
                <c:pt idx="216">
                  <c:v>5.3284553939930259E-3</c:v>
                </c:pt>
                <c:pt idx="217">
                  <c:v>5.2008740996822922E-3</c:v>
                </c:pt>
                <c:pt idx="218">
                  <c:v>5.0763475342666059E-3</c:v>
                </c:pt>
                <c:pt idx="219">
                  <c:v>4.9548025571756922E-3</c:v>
                </c:pt>
                <c:pt idx="220">
                  <c:v>4.8361677790725918E-3</c:v>
                </c:pt>
                <c:pt idx="221">
                  <c:v>4.7203735199232103E-3</c:v>
                </c:pt>
                <c:pt idx="222">
                  <c:v>4.60735176806979E-3</c:v>
                </c:pt>
                <c:pt idx="223">
                  <c:v>4.4970361402843244E-3</c:v>
                </c:pt>
                <c:pt idx="224">
                  <c:v>4.3893618427784395E-3</c:v>
                </c:pt>
                <c:pt idx="225">
                  <c:v>4.2842656331468212E-3</c:v>
                </c:pt>
                <c:pt idx="226">
                  <c:v>4.18168578322182E-3</c:v>
                </c:pt>
                <c:pt idx="227">
                  <c:v>4.0815620428174817E-3</c:v>
                </c:pt>
                <c:pt idx="228">
                  <c:v>3.9838356043416607E-3</c:v>
                </c:pt>
                <c:pt idx="229">
                  <c:v>3.8884490682554096E-3</c:v>
                </c:pt>
                <c:pt idx="230">
                  <c:v>3.7953464093594268E-3</c:v>
                </c:pt>
                <c:pt idx="231">
                  <c:v>3.7044729438876949E-3</c:v>
                </c:pt>
                <c:pt idx="232">
                  <c:v>3.6157752973890321E-3</c:v>
                </c:pt>
                <c:pt idx="233">
                  <c:v>3.5292013733776348E-3</c:v>
                </c:pt>
                <c:pt idx="234">
                  <c:v>3.4447003227342657E-3</c:v>
                </c:pt>
                <c:pt idx="235">
                  <c:v>3.3622225138400601E-3</c:v>
                </c:pt>
                <c:pt idx="236">
                  <c:v>3.2817195034254504E-3</c:v>
                </c:pt>
                <c:pt idx="237">
                  <c:v>3.203144008117035E-3</c:v>
                </c:pt>
                <c:pt idx="238">
                  <c:v>3.1264498766657468E-3</c:v>
                </c:pt>
                <c:pt idx="239">
                  <c:v>3.0515920628399365E-3</c:v>
                </c:pt>
                <c:pt idx="240">
                  <c:v>2.9785265989675383E-3</c:v>
                </c:pt>
                <c:pt idx="241">
                  <c:v>2.9072105701116679E-3</c:v>
                </c:pt>
                <c:pt idx="242">
                  <c:v>2.83760208886458E-3</c:v>
                </c:pt>
                <c:pt idx="243">
                  <c:v>2.7696602707451474E-3</c:v>
                </c:pt>
                <c:pt idx="244">
                  <c:v>2.7033452101853767E-3</c:v>
                </c:pt>
                <c:pt idx="245">
                  <c:v>2.6386179570919216E-3</c:v>
                </c:pt>
                <c:pt idx="246">
                  <c:v>2.5754404939687717E-3</c:v>
                </c:pt>
                <c:pt idx="247">
                  <c:v>2.5137757135877195E-3</c:v>
                </c:pt>
                <c:pt idx="248">
                  <c:v>2.4535873971934488E-3</c:v>
                </c:pt>
                <c:pt idx="249">
                  <c:v>2.3948401932304885E-3</c:v>
                </c:pt>
                <c:pt idx="250">
                  <c:v>2.3374995965795026E-3</c:v>
                </c:pt>
                <c:pt idx="251">
                  <c:v>2.2815319282907471E-3</c:v>
                </c:pt>
                <c:pt idx="252">
                  <c:v>2.2269043158027559E-3</c:v>
                </c:pt>
                <c:pt idx="253">
                  <c:v>2.1735846736346794E-3</c:v>
                </c:pt>
                <c:pt idx="254">
                  <c:v>2.1215416845408929E-3</c:v>
                </c:pt>
                <c:pt idx="255">
                  <c:v>2.0707447811168676E-3</c:v>
                </c:pt>
                <c:pt idx="256">
                  <c:v>2.0211641278453929E-3</c:v>
                </c:pt>
                <c:pt idx="257">
                  <c:v>1.97277060357274E-3</c:v>
                </c:pt>
                <c:pt idx="258">
                  <c:v>1.9255357844043715E-3</c:v>
                </c:pt>
                <c:pt idx="259">
                  <c:v>1.8794319270101839E-3</c:v>
                </c:pt>
                <c:pt idx="260">
                  <c:v>1.8344319523294933E-3</c:v>
                </c:pt>
                <c:pt idx="261">
                  <c:v>1.790509429666169E-3</c:v>
                </c:pt>
                <c:pt idx="262">
                  <c:v>1.7476385611645937E-3</c:v>
                </c:pt>
                <c:pt idx="263">
                  <c:v>1.7057941666573063E-3</c:v>
                </c:pt>
                <c:pt idx="264">
                  <c:v>1.6649516688754579E-3</c:v>
                </c:pt>
                <c:pt idx="265">
                  <c:v>1.6250870790133713E-3</c:v>
                </c:pt>
                <c:pt idx="266">
                  <c:v>1.5861769826387433E-3</c:v>
                </c:pt>
                <c:pt idx="267">
                  <c:v>1.5481985259401883E-3</c:v>
                </c:pt>
                <c:pt idx="268">
                  <c:v>1.5111294023040793E-3</c:v>
                </c:pt>
                <c:pt idx="269">
                  <c:v>1.4749478392127736E-3</c:v>
                </c:pt>
                <c:pt idx="270">
                  <c:v>1.4396325854565493E-3</c:v>
                </c:pt>
                <c:pt idx="271">
                  <c:v>1.405162898651719E-3</c:v>
                </c:pt>
                <c:pt idx="272">
                  <c:v>1.3715185330576078E-3</c:v>
                </c:pt>
                <c:pt idx="273">
                  <c:v>1.338679727685246E-3</c:v>
                </c:pt>
                <c:pt idx="274">
                  <c:v>1.3066271946907569E-3</c:v>
                </c:pt>
                <c:pt idx="275">
                  <c:v>1.2753421080466652E-3</c:v>
                </c:pt>
                <c:pt idx="276">
                  <c:v>1.2448060924844426E-3</c:v>
                </c:pt>
                <c:pt idx="277">
                  <c:v>1.2150012127018156E-3</c:v>
                </c:pt>
                <c:pt idx="278">
                  <c:v>1.1859099628284736E-3</c:v>
                </c:pt>
                <c:pt idx="279">
                  <c:v>1.1575152561440155E-3</c:v>
                </c:pt>
                <c:pt idx="280">
                  <c:v>1.1298004150420778E-3</c:v>
                </c:pt>
                <c:pt idx="281">
                  <c:v>1.1027491612347607E-3</c:v>
                </c:pt>
                <c:pt idx="282">
                  <c:v>1.0763456061915839E-3</c:v>
                </c:pt>
                <c:pt idx="283">
                  <c:v>1.0505742418073759E-3</c:v>
                </c:pt>
                <c:pt idx="284">
                  <c:v>1.0254199312935994E-3</c:v>
                </c:pt>
                <c:pt idx="285">
                  <c:v>1.0008679002877765E-3</c:v>
                </c:pt>
                <c:pt idx="286">
                  <c:v>9.7690372817577325E-4</c:v>
                </c:pt>
                <c:pt idx="287">
                  <c:v>9.5351333962186754E-4</c:v>
                </c:pt>
                <c:pt idx="288">
                  <c:v>9.3068299630161668E-4</c:v>
                </c:pt>
                <c:pt idx="289">
                  <c:v>9.0839928883265479E-4</c:v>
                </c:pt>
                <c:pt idx="290">
                  <c:v>8.8664912889871363E-4</c:v>
                </c:pt>
                <c:pt idx="291">
                  <c:v>8.6541974156220496E-4</c:v>
                </c:pt>
                <c:pt idx="292">
                  <c:v>8.4469865776087708E-4</c:v>
                </c:pt>
                <c:pt idx="293">
                  <c:v>8.244737069841167E-4</c:v>
                </c:pt>
                <c:pt idx="294">
                  <c:v>8.0473301012461325E-4</c:v>
                </c:pt>
                <c:pt idx="295">
                  <c:v>7.8546497250117414E-4</c:v>
                </c:pt>
                <c:pt idx="296">
                  <c:v>7.6665827704860154E-4</c:v>
                </c:pt>
                <c:pt idx="297">
                  <c:v>7.483018776706196E-4</c:v>
                </c:pt>
                <c:pt idx="298">
                  <c:v>7.3038499275196261E-4</c:v>
                </c:pt>
                <c:pt idx="299">
                  <c:v>7.1289709882580083E-4</c:v>
                </c:pt>
                <c:pt idx="300">
                  <c:v>6.9582792439279407E-4</c:v>
                </c:pt>
                <c:pt idx="301">
                  <c:v>6.791674438881316E-4</c:v>
                </c:pt>
                <c:pt idx="302">
                  <c:v>6.6290587179302762E-4</c:v>
                </c:pt>
                <c:pt idx="303">
                  <c:v>6.4703365688720629E-4</c:v>
                </c:pt>
                <c:pt idx="304">
                  <c:v>6.3154147663899867E-4</c:v>
                </c:pt>
                <c:pt idx="305">
                  <c:v>6.1642023172976137E-4</c:v>
                </c:pt>
                <c:pt idx="306">
                  <c:v>6.0166104070940175E-4</c:v>
                </c:pt>
                <c:pt idx="307">
                  <c:v>5.8725523477986652E-4</c:v>
                </c:pt>
                <c:pt idx="308">
                  <c:v>5.7319435270352737E-4</c:v>
                </c:pt>
                <c:pt idx="309">
                  <c:v>5.5947013583348276E-4</c:v>
                </c:pt>
                <c:pt idx="310">
                  <c:v>5.4607452326284789E-4</c:v>
                </c:pt>
                <c:pt idx="311">
                  <c:v>5.3299964709018974E-4</c:v>
                </c:pt>
                <c:pt idx="312">
                  <c:v>5.2023782779831937E-4</c:v>
                </c:pt>
                <c:pt idx="313">
                  <c:v>5.0778156974373592E-4</c:v>
                </c:pt>
                <c:pt idx="314">
                  <c:v>4.9562355675406597E-4</c:v>
                </c:pt>
                <c:pt idx="315">
                  <c:v>4.8375664783091772E-4</c:v>
                </c:pt>
                <c:pt idx="316">
                  <c:v>4.7217387295561941E-4</c:v>
                </c:pt>
                <c:pt idx="317">
                  <c:v>4.6086842899538589E-4</c:v>
                </c:pt>
                <c:pt idx="318">
                  <c:v>4.4983367570750597E-4</c:v>
                </c:pt>
                <c:pt idx="319">
                  <c:v>4.3906313183919907E-4</c:v>
                </c:pt>
                <c:pt idx="320">
                  <c:v>4.2855047132085884E-4</c:v>
                </c:pt>
                <c:pt idx="321">
                  <c:v>4.1828951955043969E-4</c:v>
                </c:pt>
                <c:pt idx="322">
                  <c:v>4.0827424976681322E-4</c:v>
                </c:pt>
                <c:pt idx="323">
                  <c:v>3.9849877950995133E-4</c:v>
                </c:pt>
                <c:pt idx="324">
                  <c:v>3.8895736716587084E-4</c:v>
                </c:pt>
                <c:pt idx="325">
                  <c:v>3.7964440859430027E-4</c:v>
                </c:pt>
                <c:pt idx="326">
                  <c:v>3.7055443383709444E-4</c:v>
                </c:pt>
                <c:pt idx="327">
                  <c:v>3.6168210390545726E-4</c:v>
                </c:pt>
                <c:pt idx="328">
                  <c:v>3.5302220764409282E-4</c:v>
                </c:pt>
                <c:pt idx="329">
                  <c:v>3.445696586704368E-4</c:v>
                </c:pt>
                <c:pt idx="330">
                  <c:v>3.3631949238717565E-4</c:v>
                </c:pt>
                <c:pt idx="331">
                  <c:v>3.2826686306629277E-4</c:v>
                </c:pt>
                <c:pt idx="332">
                  <c:v>3.2040704100293541E-4</c:v>
                </c:pt>
                <c:pt idx="333">
                  <c:v>3.1273540973742641E-4</c:v>
                </c:pt>
                <c:pt idx="334">
                  <c:v>3.0524746334379077E-4</c:v>
                </c:pt>
                <c:pt idx="335">
                  <c:v>2.9793880378320366E-4</c:v>
                </c:pt>
                <c:pt idx="336">
                  <c:v>2.9080513832080576E-4</c:v>
                </c:pt>
                <c:pt idx="337">
                  <c:v>2.8384227700437134E-4</c:v>
                </c:pt>
                <c:pt idx="338">
                  <c:v>2.7704613020334006E-4</c:v>
                </c:pt>
                <c:pt idx="339">
                  <c:v>2.7041270620677832E-4</c:v>
                </c:pt>
                <c:pt idx="340">
                  <c:v>2.6393810887885067E-4</c:v>
                </c:pt>
                <c:pt idx="341">
                  <c:v>2.5761853537042783E-4</c:v>
                </c:pt>
                <c:pt idx="342">
                  <c:v>2.5145027388548652E-4</c:v>
                </c:pt>
                <c:pt idx="343">
                  <c:v>2.4542970150098948E-4</c:v>
                </c:pt>
                <c:pt idx="344">
                  <c:v>2.3955328203896392E-4</c:v>
                </c:pt>
                <c:pt idx="345">
                  <c:v>2.3381756398953307E-4</c:v>
                </c:pt>
                <c:pt idx="346">
                  <c:v>2.2821917848367016E-4</c:v>
                </c:pt>
                <c:pt idx="347">
                  <c:v>2.2275483731450034E-4</c:v>
                </c:pt>
                <c:pt idx="348">
                  <c:v>2.174213310059744E-4</c:v>
                </c:pt>
                <c:pt idx="349">
                  <c:v>2.1221552692778396E-4</c:v>
                </c:pt>
                <c:pt idx="350">
                  <c:v>2.0713436745541539E-4</c:v>
                </c:pt>
                <c:pt idx="351">
                  <c:v>2.0217486817425623E-4</c:v>
                </c:pt>
                <c:pt idx="352">
                  <c:v>1.9733411612670191E-4</c:v>
                </c:pt>
                <c:pt idx="353">
                  <c:v>1.9260926810123259E-4</c:v>
                </c:pt>
                <c:pt idx="354">
                  <c:v>1.8799754896245538E-4</c:v>
                </c:pt>
                <c:pt idx="355">
                  <c:v>1.8349625002113054E-4</c:v>
                </c:pt>
                <c:pt idx="356">
                  <c:v>1.7910272744322672E-4</c:v>
                </c:pt>
                <c:pt idx="357">
                  <c:v>1.748144006970651E-4</c:v>
                </c:pt>
                <c:pt idx="358">
                  <c:v>1.7062875103764785E-4</c:v>
                </c:pt>
                <c:pt idx="359">
                  <c:v>1.6654332002727509E-4</c:v>
                </c:pt>
                <c:pt idx="360">
                  <c:v>1.6255570809158357E-4</c:v>
                </c:pt>
              </c:numCache>
            </c:numRef>
          </c:yVal>
          <c:smooth val="1"/>
          <c:extLst>
            <c:ext xmlns:c16="http://schemas.microsoft.com/office/drawing/2014/chart" uri="{C3380CC4-5D6E-409C-BE32-E72D297353CC}">
              <c16:uniqueId val="{00000001-2EBB-C94B-B9E9-B496BA71A4A5}"/>
            </c:ext>
          </c:extLst>
        </c:ser>
        <c:dLbls>
          <c:showLegendKey val="0"/>
          <c:showVal val="0"/>
          <c:showCatName val="0"/>
          <c:showSerName val="0"/>
          <c:showPercent val="0"/>
          <c:showBubbleSize val="0"/>
        </c:dLbls>
        <c:axId val="1315903536"/>
        <c:axId val="1315905184"/>
      </c:scatterChart>
      <c:valAx>
        <c:axId val="1315903536"/>
        <c:scaling>
          <c:orientation val="minMax"/>
          <c:max val="6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5905184"/>
        <c:crosses val="autoZero"/>
        <c:crossBetween val="midCat"/>
      </c:valAx>
      <c:valAx>
        <c:axId val="13159051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5903536"/>
        <c:crosses val="autoZero"/>
        <c:crossBetween val="midCat"/>
      </c:valAx>
    </c:plotArea>
    <c:plotVisOnly val="1"/>
    <c:dispBlanksAs val="gap"/>
    <c:showDLblsOverMax val="0"/>
    <c:extLst/>
  </c:chart>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Stoßlüften</c:v>
          </c:tx>
          <c:spPr>
            <a:ln w="19050" cap="rnd">
              <a:solidFill>
                <a:schemeClr val="accent1"/>
              </a:solidFill>
              <a:round/>
            </a:ln>
            <a:effectLst/>
          </c:spPr>
          <c:marker>
            <c:symbol val="none"/>
          </c:marker>
          <c:xVal>
            <c:numRef>
              <c:f>'Raum1_Übersicht+Stoßlüftung'!$A$82:$A$442</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'Raum1_Übersicht+Stoßlüftung'!$C$82:$C$442</c:f>
              <c:numCache>
                <c:formatCode>0.00%</c:formatCode>
                <c:ptCount val="361"/>
                <c:pt idx="0" formatCode="0%">
                  <c:v>1</c:v>
                </c:pt>
                <c:pt idx="1">
                  <c:v>0.93434937122123596</c:v>
                </c:pt>
                <c:pt idx="2">
                  <c:v>0.87300874750151902</c:v>
                </c:pt>
                <c:pt idx="3">
                  <c:v>0.8156951742986831</c:v>
                </c:pt>
                <c:pt idx="4">
                  <c:v>0.762144273214171</c:v>
                </c:pt>
                <c:pt idx="5">
                  <c:v>0.7121090224575265</c:v>
                </c:pt>
                <c:pt idx="6">
                  <c:v>0.66535861737415891</c:v>
                </c:pt>
                <c:pt idx="7">
                  <c:v>0.62167740578017627</c:v>
                </c:pt>
                <c:pt idx="8">
                  <c:v>0.5808638931931569</c:v>
                </c:pt>
                <c:pt idx="9">
                  <c:v>0.54272981337014536</c:v>
                </c:pt>
                <c:pt idx="10">
                  <c:v>0.50709925986541404</c:v>
                </c:pt>
                <c:pt idx="11">
                  <c:v>0.47380787460200374</c:v>
                </c:pt>
                <c:pt idx="12">
                  <c:v>0.44270208971405239</c:v>
                </c:pt>
                <c:pt idx="13">
                  <c:v>0.41363841916265204</c:v>
                </c:pt>
                <c:pt idx="14">
                  <c:v>0.38648279685756998</c:v>
                </c:pt>
                <c:pt idx="15">
                  <c:v>0.36110995823169517</c:v>
                </c:pt>
                <c:pt idx="16">
                  <c:v>0.33740286241551115</c:v>
                </c:pt>
                <c:pt idx="17">
                  <c:v>0.31525215234617804</c:v>
                </c:pt>
                <c:pt idx="18">
                  <c:v>0.29455565032079273</c:v>
                </c:pt>
                <c:pt idx="19">
                  <c:v>0.27521788666689495</c:v>
                </c:pt>
                <c:pt idx="20">
                  <c:v>0.25714965935605066</c:v>
                </c:pt>
                <c:pt idx="21">
                  <c:v>0.24026762252908096</c:v>
                </c:pt>
                <c:pt idx="22">
                  <c:v>0.22449390203486805</c:v>
                </c:pt>
                <c:pt idx="23">
                  <c:v>0.2097557362092807</c:v>
                </c:pt>
                <c:pt idx="24">
                  <c:v>0.19598514023718885</c:v>
                </c:pt>
                <c:pt idx="25">
                  <c:v>0.18311859254932317</c:v>
                </c:pt>
                <c:pt idx="26">
                  <c:v>0.1710967418073778</c:v>
                </c:pt>
                <c:pt idx="27">
                  <c:v>0.15986413312572562</c:v>
                </c:pt>
                <c:pt idx="28">
                  <c:v>0.14936895226684968</c:v>
                </c:pt>
                <c:pt idx="29">
                  <c:v>0.13956278663050581</c:v>
                </c:pt>
                <c:pt idx="30">
                  <c:v>0.1304004019340966</c:v>
                </c:pt>
                <c:pt idx="31">
                  <c:v>0.1218395335541196</c:v>
                </c:pt>
                <c:pt idx="32">
                  <c:v>0.11384069156618033</c:v>
                </c:pt>
                <c:pt idx="33">
                  <c:v>0.10636697858425126</c:v>
                </c:pt>
                <c:pt idx="34">
                  <c:v>9.9383919558897832E-2</c:v>
                </c:pt>
                <c:pt idx="35">
                  <c:v>9.285930274935808E-2</c:v>
                </c:pt>
                <c:pt idx="36">
                  <c:v>8.6763031135905111E-2</c:v>
                </c:pt>
                <c:pt idx="37">
                  <c:v>8.1066983587081462E-2</c:v>
                </c:pt>
                <c:pt idx="38">
                  <c:v>7.5744885141391813E-2</c:v>
                </c:pt>
                <c:pt idx="39">
                  <c:v>7.0772185805084181E-2</c:v>
                </c:pt>
                <c:pt idx="40">
                  <c:v>6.6125947306932886E-2</c:v>
                </c:pt>
                <c:pt idx="41">
                  <c:v>6.1784737287641327E-2</c:v>
                </c:pt>
                <c:pt idx="42">
                  <c:v>5.7728530435776929E-2</c:v>
                </c:pt>
                <c:pt idx="43">
                  <c:v>5.3938616114194156E-2</c:v>
                </c:pt>
                <c:pt idx="44">
                  <c:v>5.0397512050840934E-2</c:v>
                </c:pt>
                <c:pt idx="45">
                  <c:v>4.7088883695817887E-2</c:v>
                </c:pt>
                <c:pt idx="46">
                  <c:v>4.399746887269735E-2</c:v>
                </c:pt>
                <c:pt idx="47">
                  <c:v>4.1109007376530671E-2</c:v>
                </c:pt>
                <c:pt idx="48">
                  <c:v>3.8410175193790586E-2</c:v>
                </c:pt>
                <c:pt idx="49">
                  <c:v>3.5888523040815745E-2</c:v>
                </c:pt>
                <c:pt idx="50">
                  <c:v>3.3532418937245033E-2</c:v>
                </c:pt>
                <c:pt idx="51">
                  <c:v>3.1330994549541961E-2</c:v>
                </c:pt>
                <c:pt idx="52">
                  <c:v>2.9274095057100501E-2</c:v>
                </c:pt>
                <c:pt idx="53">
                  <c:v>2.7352232309672545E-2</c:v>
                </c:pt>
                <c:pt idx="54">
                  <c:v>2.5556541060039718E-2</c:v>
                </c:pt>
                <c:pt idx="55">
                  <c:v>2.3878738070037809E-2</c:v>
                </c:pt>
                <c:pt idx="56">
                  <c:v>2.2311083901296415E-2</c:v>
                </c:pt>
                <c:pt idx="57">
                  <c:v>2.0846347214440546E-2</c:v>
                </c:pt>
                <c:pt idx="58">
                  <c:v>1.947777141207209E-2</c:v>
                </c:pt>
                <c:pt idx="59">
                  <c:v>1.8199043471660521E-2</c:v>
                </c:pt>
                <c:pt idx="60">
                  <c:v>1.7004264824573945E-2</c:v>
                </c:pt>
                <c:pt idx="61">
                  <c:v>1.5887924146920047E-2</c:v>
                </c:pt>
                <c:pt idx="62">
                  <c:v>1.4844871936685437E-2</c:v>
                </c:pt>
                <c:pt idx="63">
                  <c:v>1.3870296759901809E-2</c:v>
                </c:pt>
                <c:pt idx="64">
                  <c:v>1.2959703056266201E-2</c:v>
                </c:pt>
                <c:pt idx="65">
                  <c:v>1.2108890401836256E-2</c:v>
                </c:pt>
                <c:pt idx="66">
                  <c:v>1.1313934133142564E-2</c:v>
                </c:pt>
                <c:pt idx="67">
                  <c:v>1.0571167243340234E-2</c:v>
                </c:pt>
                <c:pt idx="68">
                  <c:v>9.8771634668894746E-3</c:v>
                </c:pt>
                <c:pt idx="69">
                  <c:v>9.2287214747375432E-3</c:v>
                </c:pt>
                <c:pt idx="70">
                  <c:v>8.6228501070969403E-3</c:v>
                </c:pt>
                <c:pt idx="71">
                  <c:v>8.0567545757009931E-3</c:v>
                </c:pt>
                <c:pt idx="72">
                  <c:v>7.5278235718900383E-3</c:v>
                </c:pt>
                <c:pt idx="73">
                  <c:v>7.033617221059856E-3</c:v>
                </c:pt>
                <c:pt idx="74">
                  <c:v>6.5718558279081333E-3</c:v>
                </c:pt>
                <c:pt idx="75">
                  <c:v>6.1404093605625792E-3</c:v>
                </c:pt>
                <c:pt idx="76">
                  <c:v>5.7372876250826373E-3</c:v>
                </c:pt>
                <c:pt idx="77">
                  <c:v>5.3606310850113402E-3</c:v>
                </c:pt>
                <c:pt idx="78">
                  <c:v>5.0087022836293573E-3</c:v>
                </c:pt>
                <c:pt idx="79">
                  <c:v>4.6798778293434583E-3</c:v>
                </c:pt>
                <c:pt idx="80">
                  <c:v>4.3726409072392626E-3</c:v>
                </c:pt>
                <c:pt idx="81">
                  <c:v>4.0855742822552598E-3</c:v>
                </c:pt>
                <c:pt idx="82">
                  <c:v>3.8173537617028543E-3</c:v>
                </c:pt>
                <c:pt idx="83">
                  <c:v>3.5667420869760816E-3</c:v>
                </c:pt>
                <c:pt idx="84">
                  <c:v>3.3325832262744207E-3</c:v>
                </c:pt>
                <c:pt idx="85">
                  <c:v>3.1137970420119427E-3</c:v>
                </c:pt>
                <c:pt idx="86">
                  <c:v>2.9093743083144032E-3</c:v>
                </c:pt>
                <c:pt idx="87">
                  <c:v>2.7183720556207811E-3</c:v>
                </c:pt>
                <c:pt idx="88">
                  <c:v>2.5399092209146554E-3</c:v>
                </c:pt>
                <c:pt idx="89">
                  <c:v>2.3731625835206275E-3</c:v>
                </c:pt>
                <c:pt idx="90">
                  <c:v>2.2173629677182624E-3</c:v>
                </c:pt>
                <c:pt idx="91">
                  <c:v>2.071791694656812E-3</c:v>
                </c:pt>
                <c:pt idx="92">
                  <c:v>1.9357772672039713E-3</c:v>
                </c:pt>
                <c:pt idx="93">
                  <c:v>1.8086922724363931E-3</c:v>
                </c:pt>
                <c:pt idx="94">
                  <c:v>1.6899504874836524E-3</c:v>
                </c:pt>
                <c:pt idx="95">
                  <c:v>1.5790041753753717E-3</c:v>
                </c:pt>
                <c:pt idx="96">
                  <c:v>1.4753415584176847E-3</c:v>
                </c:pt>
                <c:pt idx="97">
                  <c:v>1.378484457444122E-3</c:v>
                </c:pt>
                <c:pt idx="98">
                  <c:v>1.2879860860511619E-3</c:v>
                </c:pt>
                <c:pt idx="99">
                  <c:v>1.2034289896436039E-3</c:v>
                </c:pt>
                <c:pt idx="100">
                  <c:v>1.1244231197829087E-3</c:v>
                </c:pt>
                <c:pt idx="101">
                  <c:v>1.0506040349557812E-3</c:v>
                </c:pt>
                <c:pt idx="102">
                  <c:v>9.8163121946342764E-4</c:v>
                </c:pt>
                <c:pt idx="103">
                  <c:v>9.1718651267678867E-4</c:v>
                </c:pt>
                <c:pt idx="104">
                  <c:v>8.5697264141215571E-4</c:v>
                </c:pt>
                <c:pt idx="105">
                  <c:v>8.0071184865724936E-4</c:v>
                </c:pt>
                <c:pt idx="106">
                  <c:v>7.4814461232229439E-4</c:v>
                </c:pt>
                <c:pt idx="107">
                  <c:v>6.9902844810589113E-4</c:v>
                </c:pt>
                <c:pt idx="108">
                  <c:v>6.5313679095349575E-4</c:v>
                </c:pt>
                <c:pt idx="109">
                  <c:v>6.1025794994885461E-4</c:v>
                </c:pt>
                <c:pt idx="110">
                  <c:v>5.7019413181747284E-4</c:v>
                </c:pt>
                <c:pt idx="111">
                  <c:v>5.3276052853769426E-4</c:v>
                </c:pt>
                <c:pt idx="112">
                  <c:v>4.9778446485068792E-4</c:v>
                </c:pt>
                <c:pt idx="113">
                  <c:v>4.6510460173693967E-4</c:v>
                </c:pt>
                <c:pt idx="114">
                  <c:v>4.3457019218501292E-4</c:v>
                </c:pt>
                <c:pt idx="115">
                  <c:v>4.0604038581955847E-4</c:v>
                </c:pt>
                <c:pt idx="116">
                  <c:v>3.793835791809325E-4</c:v>
                </c:pt>
                <c:pt idx="117">
                  <c:v>3.5447680865936625E-4</c:v>
                </c:pt>
                <c:pt idx="118">
                  <c:v>3.3120518328338922E-4</c:v>
                </c:pt>
                <c:pt idx="119">
                  <c:v>3.0946135474604891E-4</c:v>
                </c:pt>
                <c:pt idx="120">
                  <c:v>2.8914502222424267E-4</c:v>
                </c:pt>
                <c:pt idx="121">
                  <c:v>2.7016246970697146E-4</c:v>
                </c:pt>
                <c:pt idx="122">
                  <c:v>2.5242613369828501E-4</c:v>
                </c:pt>
                <c:pt idx="123">
                  <c:v>2.3585419930080025E-4</c:v>
                </c:pt>
                <c:pt idx="124">
                  <c:v>2.2037022281659079E-4</c:v>
                </c:pt>
                <c:pt idx="125">
                  <c:v>2.0590277912456526E-4</c:v>
                </c:pt>
                <c:pt idx="126">
                  <c:v>1.9238513220774258E-4</c:v>
                </c:pt>
                <c:pt idx="127">
                  <c:v>1.7975492731061863E-4</c:v>
                </c:pt>
                <c:pt idx="128">
                  <c:v>1.6795390330659549E-4</c:v>
                </c:pt>
                <c:pt idx="129">
                  <c:v>1.5692762394866976E-4</c:v>
                </c:pt>
                <c:pt idx="130">
                  <c:v>1.4662522676368216E-4</c:v>
                </c:pt>
                <c:pt idx="131">
                  <c:v>1.3699918843181757E-4</c:v>
                </c:pt>
                <c:pt idx="132">
                  <c:v>1.2800510556908837E-4</c:v>
                </c:pt>
                <c:pt idx="133">
                  <c:v>1.1960148990158566E-4</c:v>
                </c:pt>
                <c:pt idx="134">
                  <c:v>1.1174957688666956E-4</c:v>
                </c:pt>
                <c:pt idx="135">
                  <c:v>1.0441314689829887E-4</c:v>
                </c:pt>
                <c:pt idx="136">
                  <c:v>9.7558358151656095E-5</c:v>
                </c:pt>
                <c:pt idx="137">
                  <c:v>9.1153590596376017E-5</c:v>
                </c:pt>
                <c:pt idx="138">
                  <c:v>8.5169300058281902E-5</c:v>
                </c:pt>
                <c:pt idx="139">
                  <c:v>7.9577881956808475E-5</c:v>
                </c:pt>
                <c:pt idx="140">
                  <c:v>7.4353543969461731E-5</c:v>
                </c:pt>
                <c:pt idx="141">
                  <c:v>6.9472187055937093E-5</c:v>
                </c:pt>
                <c:pt idx="142">
                  <c:v>6.4911294293078909E-5</c:v>
                </c:pt>
                <c:pt idx="143">
                  <c:v>6.0649827007894879E-5</c:v>
                </c:pt>
                <c:pt idx="144">
                  <c:v>5.6668127729503319E-5</c:v>
                </c:pt>
                <c:pt idx="145">
                  <c:v>5.2947829512346114E-5</c:v>
                </c:pt>
                <c:pt idx="146">
                  <c:v>4.9471771212389795E-5</c:v>
                </c:pt>
                <c:pt idx="147">
                  <c:v>4.6223918325497244E-5</c:v>
                </c:pt>
                <c:pt idx="148">
                  <c:v>4.3189289022810116E-5</c:v>
                </c:pt>
                <c:pt idx="149">
                  <c:v>4.0353885041954862E-5</c:v>
                </c:pt>
                <c:pt idx="150">
                  <c:v>3.7704627115284564E-5</c:v>
                </c:pt>
                <c:pt idx="151">
                  <c:v>3.5229294637297298E-5</c:v>
                </c:pt>
                <c:pt idx="152">
                  <c:v>3.2916469292926393E-5</c:v>
                </c:pt>
                <c:pt idx="153">
                  <c:v>3.0755482386668899E-5</c:v>
                </c:pt>
                <c:pt idx="154">
                  <c:v>2.8736365629589882E-5</c:v>
                </c:pt>
                <c:pt idx="155">
                  <c:v>2.6849805157190842E-5</c:v>
                </c:pt>
                <c:pt idx="156">
                  <c:v>2.5087098566033962E-5</c:v>
                </c:pt>
                <c:pt idx="157">
                  <c:v>2.3440114770939002E-5</c:v>
                </c:pt>
                <c:pt idx="158">
                  <c:v>2.1901256497580461E-5</c:v>
                </c:pt>
                <c:pt idx="159">
                  <c:v>2.0463425237469312E-5</c:v>
                </c:pt>
                <c:pt idx="160">
                  <c:v>1.9119988503662223E-5</c:v>
                </c:pt>
                <c:pt idx="161">
                  <c:v>1.7864749236154059E-5</c:v>
                </c:pt>
                <c:pt idx="162">
                  <c:v>1.6691917215825599E-5</c:v>
                </c:pt>
                <c:pt idx="163">
                  <c:v>1.5596082355083573E-5</c:v>
                </c:pt>
                <c:pt idx="164">
                  <c:v>1.4572189741986949E-5</c:v>
                </c:pt>
                <c:pt idx="165">
                  <c:v>1.3615516322742051E-5</c:v>
                </c:pt>
                <c:pt idx="166">
                  <c:v>1.2721649115006509E-5</c:v>
                </c:pt>
                <c:pt idx="167">
                  <c:v>1.1886464851503525E-5</c:v>
                </c:pt>
                <c:pt idx="168">
                  <c:v>1.1106110960045641E-5</c:v>
                </c:pt>
                <c:pt idx="169">
                  <c:v>1.0376987792231922E-5</c:v>
                </c:pt>
                <c:pt idx="170">
                  <c:v>9.6957320188423379E-6</c:v>
                </c:pt>
                <c:pt idx="171">
                  <c:v>9.0592011153349426E-6</c:v>
                </c:pt>
                <c:pt idx="172">
                  <c:v>8.4644588658799234E-6</c:v>
                </c:pt>
                <c:pt idx="173">
                  <c:v>7.9087618190629228E-6</c:v>
                </c:pt>
                <c:pt idx="174">
                  <c:v>7.3895466327799605E-6</c:v>
                </c:pt>
                <c:pt idx="175">
                  <c:v>6.9044182499479577E-6</c:v>
                </c:pt>
                <c:pt idx="176">
                  <c:v>6.4511388504873007E-6</c:v>
                </c:pt>
                <c:pt idx="177">
                  <c:v>6.0276175286136963E-6</c:v>
                </c:pt>
                <c:pt idx="178">
                  <c:v>5.6319006478223078E-6</c:v>
                </c:pt>
                <c:pt idx="179">
                  <c:v>5.2621628290732446E-6</c:v>
                </c:pt>
                <c:pt idx="180">
                  <c:v>4.9166985306083461E-6</c:v>
                </c:pt>
                <c:pt idx="181">
                  <c:v>4.5939141805582832E-6</c:v>
                </c:pt>
                <c:pt idx="182">
                  <c:v>4.2923208260489512E-6</c:v>
                </c:pt>
                <c:pt idx="183">
                  <c:v>4.0105272648986534E-6</c:v>
                </c:pt>
                <c:pt idx="184">
                  <c:v>3.7472336282236801E-6</c:v>
                </c:pt>
                <c:pt idx="185">
                  <c:v>3.5012253843498663E-6</c:v>
                </c:pt>
                <c:pt idx="186">
                  <c:v>3.2713677363711279E-6</c:v>
                </c:pt>
                <c:pt idx="187">
                  <c:v>3.0566003875118014E-6</c:v>
                </c:pt>
                <c:pt idx="188">
                  <c:v>2.8559326501462378E-6</c:v>
                </c:pt>
                <c:pt idx="189">
                  <c:v>2.6684388759143355E-6</c:v>
                </c:pt>
                <c:pt idx="190">
                  <c:v>2.493254185852861E-6</c:v>
                </c:pt>
                <c:pt idx="191">
                  <c:v>2.3295704808463352E-6</c:v>
                </c:pt>
                <c:pt idx="192">
                  <c:v>2.1766327139943256E-6</c:v>
                </c:pt>
                <c:pt idx="193">
                  <c:v>2.0337354077001705E-6</c:v>
                </c:pt>
                <c:pt idx="194">
                  <c:v>1.9002193994150182E-6</c:v>
                </c:pt>
                <c:pt idx="195">
                  <c:v>1.7754688010258169E-6</c:v>
                </c:pt>
                <c:pt idx="196">
                  <c:v>1.6589081578613937E-6</c:v>
                </c:pt>
                <c:pt idx="197">
                  <c:v>1.549999794211572E-6</c:v>
                </c:pt>
                <c:pt idx="198">
                  <c:v>1.4482413331146273E-6</c:v>
                </c:pt>
                <c:pt idx="199">
                  <c:v>1.3531633789722566E-6</c:v>
                </c:pt>
                <c:pt idx="200">
                  <c:v>1.2643273523023309E-6</c:v>
                </c:pt>
                <c:pt idx="201">
                  <c:v>1.181323466641493E-6</c:v>
                </c:pt>
                <c:pt idx="202">
                  <c:v>1.1037688382653697E-6</c:v>
                </c:pt>
                <c:pt idx="203">
                  <c:v>1.0313057200068423E-6</c:v>
                </c:pt>
                <c:pt idx="204">
                  <c:v>9.6359985102525721E-7</c:v>
                </c:pt>
                <c:pt idx="205">
                  <c:v>9.003389149143257E-7</c:v>
                </c:pt>
                <c:pt idx="206">
                  <c:v>8.4123109903621006E-7</c:v>
                </c:pt>
                <c:pt idx="207">
                  <c:v>7.8600374843623215E-7</c:v>
                </c:pt>
                <c:pt idx="208">
                  <c:v>7.3440210812892808E-7</c:v>
                </c:pt>
                <c:pt idx="209">
                  <c:v>6.8618814795381414E-7</c:v>
                </c:pt>
                <c:pt idx="210">
                  <c:v>6.4113946458011063E-7</c:v>
                </c:pt>
                <c:pt idx="211">
                  <c:v>5.9904825559554625E-7</c:v>
                </c:pt>
                <c:pt idx="212">
                  <c:v>5.5972036094687692E-7</c:v>
                </c:pt>
                <c:pt idx="213">
                  <c:v>5.2297436731043767E-7</c:v>
                </c:pt>
                <c:pt idx="214">
                  <c:v>4.8864077126133111E-7</c:v>
                </c:pt>
                <c:pt idx="215">
                  <c:v>4.5656119738108452E-7</c:v>
                </c:pt>
                <c:pt idx="216">
                  <c:v>4.2658766769703095E-7</c:v>
                </c:pt>
                <c:pt idx="217">
                  <c:v>3.9858191908345444E-7</c:v>
                </c:pt>
                <c:pt idx="218">
                  <c:v>3.7241476547577921E-7</c:v>
                </c:pt>
                <c:pt idx="219">
                  <c:v>3.4796550195579838E-7</c:v>
                </c:pt>
                <c:pt idx="220">
                  <c:v>3.2512134795908196E-7</c:v>
                </c:pt>
                <c:pt idx="221">
                  <c:v>3.037769270361689E-7</c:v>
                </c:pt>
                <c:pt idx="222">
                  <c:v>2.8383378076776371E-7</c:v>
                </c:pt>
                <c:pt idx="223">
                  <c:v>2.6519991459170617E-7</c:v>
                </c:pt>
                <c:pt idx="224">
                  <c:v>2.4778937344668613E-7</c:v>
                </c:pt>
                <c:pt idx="225">
                  <c:v>2.3152184527521521E-7</c:v>
                </c:pt>
                <c:pt idx="226">
                  <c:v>2.1632229055687762E-7</c:v>
                </c:pt>
                <c:pt idx="227">
                  <c:v>2.0212059616295612E-7</c:v>
                </c:pt>
                <c:pt idx="228">
                  <c:v>1.888512519357194E-7</c:v>
                </c:pt>
                <c:pt idx="229">
                  <c:v>1.7645304850048264E-7</c:v>
                </c:pt>
                <c:pt idx="230">
                  <c:v>1.648687949164962E-7</c:v>
                </c:pt>
                <c:pt idx="231">
                  <c:v>1.5404505486423112E-7</c:v>
                </c:pt>
                <c:pt idx="232">
                  <c:v>1.4393190015213514E-7</c:v>
                </c:pt>
                <c:pt idx="233">
                  <c:v>1.3448268040582519E-7</c:v>
                </c:pt>
                <c:pt idx="234">
                  <c:v>1.2565380787732921E-7</c:v>
                </c:pt>
                <c:pt idx="235">
                  <c:v>1.1740455638173654E-7</c:v>
                </c:pt>
                <c:pt idx="236">
                  <c:v>1.0969687343378367E-7</c:v>
                </c:pt>
                <c:pt idx="237">
                  <c:v>1.0249520471779127E-7</c:v>
                </c:pt>
                <c:pt idx="238">
                  <c:v>9.5766330081260137E-8</c:v>
                </c:pt>
                <c:pt idx="239">
                  <c:v>8.9479210295590739E-8</c:v>
                </c:pt>
                <c:pt idx="240">
                  <c:v>8.3604843877057949E-8</c:v>
                </c:pt>
                <c:pt idx="241">
                  <c:v>7.8116133307578696E-8</c:v>
                </c:pt>
                <c:pt idx="242">
                  <c:v>7.2987760038170396E-8</c:v>
                </c:pt>
                <c:pt idx="243">
                  <c:v>6.8196067698510963E-8</c:v>
                </c:pt>
                <c:pt idx="244">
                  <c:v>6.3718952973864565E-8</c:v>
                </c:pt>
                <c:pt idx="245">
                  <c:v>5.9535763646005862E-8</c:v>
                </c:pt>
                <c:pt idx="246">
                  <c:v>5.5627203327821697E-8</c:v>
                </c:pt>
                <c:pt idx="247">
                  <c:v>5.1975242452146047E-8</c:v>
                </c:pt>
                <c:pt idx="248">
                  <c:v>4.8563035104233946E-8</c:v>
                </c:pt>
                <c:pt idx="249">
                  <c:v>4.5374841314235797E-8</c:v>
                </c:pt>
                <c:pt idx="250">
                  <c:v>4.2395954451219576E-8</c:v>
                </c:pt>
                <c:pt idx="251">
                  <c:v>3.9612633383821172E-8</c:v>
                </c:pt>
                <c:pt idx="252">
                  <c:v>3.7012039094590654E-8</c:v>
                </c:pt>
                <c:pt idx="253">
                  <c:v>3.4582175455646582E-8</c:v>
                </c:pt>
                <c:pt idx="254">
                  <c:v>3.2311833892445846E-8</c:v>
                </c:pt>
                <c:pt idx="255">
                  <c:v>3.0190541680411797E-8</c:v>
                </c:pt>
                <c:pt idx="256">
                  <c:v>2.8208513635921279E-8</c:v>
                </c:pt>
                <c:pt idx="257">
                  <c:v>2.6356606978808708E-8</c:v>
                </c:pt>
                <c:pt idx="258">
                  <c:v>2.4626279158175155E-8</c:v>
                </c:pt>
                <c:pt idx="259">
                  <c:v>2.3009548446959583E-8</c:v>
                </c:pt>
                <c:pt idx="260">
                  <c:v>2.1498957123501254E-8</c:v>
                </c:pt>
                <c:pt idx="261">
                  <c:v>2.0087537070255707E-8</c:v>
                </c:pt>
                <c:pt idx="262">
                  <c:v>1.8768777630976689E-8</c:v>
                </c:pt>
                <c:pt idx="263">
                  <c:v>1.7536595578094269E-8</c:v>
                </c:pt>
                <c:pt idx="264">
                  <c:v>1.6385307051753487E-8</c:v>
                </c:pt>
                <c:pt idx="265">
                  <c:v>1.5309601341072753E-8</c:v>
                </c:pt>
                <c:pt idx="266">
                  <c:v>1.4304516386679118E-8</c:v>
                </c:pt>
                <c:pt idx="267">
                  <c:v>1.3365415891517499E-8</c:v>
                </c:pt>
                <c:pt idx="268">
                  <c:v>1.2487967934349689E-8</c:v>
                </c:pt>
                <c:pt idx="269">
                  <c:v>1.1668124987290589E-8</c:v>
                </c:pt>
                <c:pt idx="270">
                  <c:v>1.0902105245205754E-8</c:v>
                </c:pt>
                <c:pt idx="271">
                  <c:v>1.0186375180845734E-8</c:v>
                </c:pt>
                <c:pt idx="272">
                  <c:v>9.517633245246816E-9</c:v>
                </c:pt>
                <c:pt idx="273">
                  <c:v>8.8927946382106932E-9</c:v>
                </c:pt>
                <c:pt idx="274">
                  <c:v>8.3089770786117393E-9</c:v>
                </c:pt>
                <c:pt idx="275">
                  <c:v>7.7634875088925403E-9</c:v>
                </c:pt>
                <c:pt idx="276">
                  <c:v>7.2538096724176647E-9</c:v>
                </c:pt>
                <c:pt idx="277">
                  <c:v>6.7775925063819643E-9</c:v>
                </c:pt>
                <c:pt idx="278">
                  <c:v>6.3326392967317494E-9</c:v>
                </c:pt>
                <c:pt idx="279">
                  <c:v>5.9168975450722003E-9</c:v>
                </c:pt>
                <c:pt idx="280">
                  <c:v>5.5284495008186848E-9</c:v>
                </c:pt>
                <c:pt idx="281">
                  <c:v>5.1655033149182936E-9</c:v>
                </c:pt>
                <c:pt idx="282">
                  <c:v>4.8263847743351175E-9</c:v>
                </c:pt>
                <c:pt idx="283">
                  <c:v>4.5095295791717635E-9</c:v>
                </c:pt>
                <c:pt idx="284">
                  <c:v>4.2134761268027022E-9</c:v>
                </c:pt>
                <c:pt idx="285">
                  <c:v>3.9368587697337935E-9</c:v>
                </c:pt>
                <c:pt idx="286">
                  <c:v>3.6784015160875786E-9</c:v>
                </c:pt>
                <c:pt idx="287">
                  <c:v>3.43691214365567E-9</c:v>
                </c:pt>
                <c:pt idx="288">
                  <c:v>3.2112767003673053E-9</c:v>
                </c:pt>
                <c:pt idx="289">
                  <c:v>3.0004543658055972E-9</c:v>
                </c:pt>
                <c:pt idx="290">
                  <c:v>2.803472650068472E-9</c:v>
                </c:pt>
                <c:pt idx="291">
                  <c:v>2.6194229078274089E-9</c:v>
                </c:pt>
                <c:pt idx="292">
                  <c:v>2.447456146891041E-9</c:v>
                </c:pt>
                <c:pt idx="293">
                  <c:v>2.2867791119391932E-9</c:v>
                </c:pt>
                <c:pt idx="294">
                  <c:v>2.1366506253622417E-9</c:v>
                </c:pt>
                <c:pt idx="295">
                  <c:v>1.9963781683266711E-9</c:v>
                </c:pt>
                <c:pt idx="296">
                  <c:v>1.8653146862958278E-9</c:v>
                </c:pt>
                <c:pt idx="297">
                  <c:v>1.7428556042702438E-9</c:v>
                </c:pt>
                <c:pt idx="298">
                  <c:v>1.6284360379793096E-9</c:v>
                </c:pt>
                <c:pt idx="299">
                  <c:v>1.5215281881599686E-9</c:v>
                </c:pt>
                <c:pt idx="300">
                  <c:v>1.421638905902653E-9</c:v>
                </c:pt>
                <c:pt idx="301">
                  <c:v>1.3283074178337898E-9</c:v>
                </c:pt>
                <c:pt idx="302">
                  <c:v>1.241103200641505E-9</c:v>
                </c:pt>
                <c:pt idx="303">
                  <c:v>1.1596239951400536E-9</c:v>
                </c:pt>
                <c:pt idx="304">
                  <c:v>1.0834939507121667E-9</c:v>
                </c:pt>
                <c:pt idx="305">
                  <c:v>1.0123618915699257E-9</c:v>
                </c:pt>
                <c:pt idx="306">
                  <c:v>9.4589969683670119E-10</c:v>
                </c:pt>
                <c:pt idx="307">
                  <c:v>8.8380078697772946E-10</c:v>
                </c:pt>
                <c:pt idx="308">
                  <c:v>8.2577870959747505E-10</c:v>
                </c:pt>
                <c:pt idx="309">
                  <c:v>7.7156581808028445E-10</c:v>
                </c:pt>
                <c:pt idx="310">
                  <c:v>7.2091203697911235E-10</c:v>
                </c:pt>
                <c:pt idx="311">
                  <c:v>6.7358370845725403E-10</c:v>
                </c:pt>
                <c:pt idx="312">
                  <c:v>6.2936251446190363E-10</c:v>
                </c:pt>
                <c:pt idx="313">
                  <c:v>5.8804446965769563E-10</c:v>
                </c:pt>
                <c:pt idx="314">
                  <c:v>5.4943898047479311E-10</c:v>
                </c:pt>
                <c:pt idx="315">
                  <c:v>5.1336796593105991E-10</c:v>
                </c:pt>
                <c:pt idx="316">
                  <c:v>4.7966503617281066E-10</c:v>
                </c:pt>
                <c:pt idx="317">
                  <c:v>4.4817472494487702E-10</c:v>
                </c:pt>
                <c:pt idx="318">
                  <c:v>4.1875177244949619E-10</c:v>
                </c:pt>
                <c:pt idx="319">
                  <c:v>3.9126045528596483E-10</c:v>
                </c:pt>
                <c:pt idx="320">
                  <c:v>3.6557396038017575E-10</c:v>
                </c:pt>
                <c:pt idx="321">
                  <c:v>3.4157380001607425E-10</c:v>
                </c:pt>
                <c:pt idx="322">
                  <c:v>3.1914926527066716E-10</c:v>
                </c:pt>
                <c:pt idx="323">
                  <c:v>2.9819691533136728E-10</c:v>
                </c:pt>
                <c:pt idx="324">
                  <c:v>2.7862010033997516E-10</c:v>
                </c:pt>
                <c:pt idx="325">
                  <c:v>2.6032851556225345E-10</c:v>
                </c:pt>
                <c:pt idx="326">
                  <c:v>2.4323778482654926E-10</c:v>
                </c:pt>
                <c:pt idx="327">
                  <c:v>2.272690713099326E-10</c:v>
                </c:pt>
                <c:pt idx="328">
                  <c:v>2.1234871387646977E-10</c:v>
                </c:pt>
                <c:pt idx="329">
                  <c:v>1.9840788729011767E-10</c:v>
                </c:pt>
                <c:pt idx="330">
                  <c:v>1.853822847348553E-10</c:v>
                </c:pt>
                <c:pt idx="331">
                  <c:v>1.7321182117756817E-10</c:v>
                </c:pt>
                <c:pt idx="332">
                  <c:v>1.6184035620534599E-10</c:v>
                </c:pt>
                <c:pt idx="333">
                  <c:v>1.5121543505868588E-10</c:v>
                </c:pt>
                <c:pt idx="334">
                  <c:v>1.412880466660288E-10</c:v>
                </c:pt>
                <c:pt idx="335">
                  <c:v>1.3201239756348065E-10</c:v>
                </c:pt>
                <c:pt idx="336">
                  <c:v>1.2334570065684597E-10</c:v>
                </c:pt>
                <c:pt idx="337">
                  <c:v>1.1524797785156682E-10</c:v>
                </c:pt>
                <c:pt idx="338">
                  <c:v>1.0768187564013039E-10</c:v>
                </c:pt>
                <c:pt idx="339">
                  <c:v>1.0061249279627915E-10</c:v>
                </c:pt>
                <c:pt idx="340">
                  <c:v>9.4007219381204554E-11</c:v>
                </c:pt>
                <c:pt idx="341">
                  <c:v>8.7835586319085259E-11</c:v>
                </c:pt>
                <c:pt idx="342">
                  <c:v>8.2069124848085902E-11</c:v>
                </c:pt>
                <c:pt idx="343">
                  <c:v>7.6681235198486172E-11</c:v>
                </c:pt>
                <c:pt idx="344">
                  <c:v>7.1647063892173263E-11</c:v>
                </c:pt>
                <c:pt idx="345">
                  <c:v>6.6943389097499806E-11</c:v>
                </c:pt>
                <c:pt idx="346">
                  <c:v>6.2548513510667481E-11</c:v>
                </c:pt>
                <c:pt idx="347">
                  <c:v>5.8442164269515143E-11</c:v>
                </c:pt>
                <c:pt idx="348">
                  <c:v>5.4605399438029654E-11</c:v>
                </c:pt>
                <c:pt idx="349">
                  <c:v>5.1020520630207439E-11</c:v>
                </c:pt>
                <c:pt idx="350">
                  <c:v>4.7670991370214421E-11</c:v>
                </c:pt>
                <c:pt idx="351">
                  <c:v>4.4541360812252812E-11</c:v>
                </c:pt>
                <c:pt idx="352">
                  <c:v>4.1617192468266617E-11</c:v>
                </c:pt>
                <c:pt idx="353">
                  <c:v>3.8884997614718072E-11</c:v>
                </c:pt>
                <c:pt idx="354">
                  <c:v>3.6332173071251089E-11</c:v>
                </c:pt>
                <c:pt idx="355">
                  <c:v>3.3946943064224574E-11</c:v>
                </c:pt>
                <c:pt idx="356">
                  <c:v>3.1718304906941327E-11</c:v>
                </c:pt>
                <c:pt idx="357">
                  <c:v>2.9635978246004069E-11</c:v>
                </c:pt>
                <c:pt idx="358">
                  <c:v>2.7690357639680128E-11</c:v>
                </c:pt>
                <c:pt idx="359">
                  <c:v>2.5872468249526276E-11</c:v>
                </c:pt>
                <c:pt idx="360">
                  <c:v>2.4173924440886267E-11</c:v>
                </c:pt>
              </c:numCache>
            </c:numRef>
          </c:yVal>
          <c:smooth val="1"/>
          <c:extLst>
            <c:ext xmlns:c16="http://schemas.microsoft.com/office/drawing/2014/chart" uri="{C3380CC4-5D6E-409C-BE32-E72D297353CC}">
              <c16:uniqueId val="{00000000-784B-5645-8B95-166A29B4D738}"/>
            </c:ext>
          </c:extLst>
        </c:ser>
        <c:ser>
          <c:idx val="4"/>
          <c:order val="1"/>
          <c:tx>
            <c:v>Stoßlüften+Exp.</c:v>
          </c:tx>
          <c:spPr>
            <a:ln w="19050" cap="rnd">
              <a:solidFill>
                <a:srgbClr val="7030A0"/>
              </a:solidFill>
              <a:round/>
            </a:ln>
            <a:effectLst/>
          </c:spPr>
          <c:marker>
            <c:symbol val="none"/>
          </c:marker>
          <c:xVal>
            <c:numRef>
              <c:f>'Raum1_Übersicht+Stoßlüftung'!$A$82:$A$442</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'Raum1_Übersicht+Stoßlüftung'!$E$82:$E$442</c:f>
              <c:numCache>
                <c:formatCode>0.00%</c:formatCode>
                <c:ptCount val="361"/>
                <c:pt idx="0">
                  <c:v>0</c:v>
                </c:pt>
                <c:pt idx="1">
                  <c:v>1.1111111111111111E-3</c:v>
                </c:pt>
                <c:pt idx="2">
                  <c:v>2.2222222222222222E-3</c:v>
                </c:pt>
                <c:pt idx="3">
                  <c:v>3.3333333333333331E-3</c:v>
                </c:pt>
                <c:pt idx="4">
                  <c:v>4.4444444444444444E-3</c:v>
                </c:pt>
                <c:pt idx="5">
                  <c:v>5.5555555555555558E-3</c:v>
                </c:pt>
                <c:pt idx="6">
                  <c:v>6.6666666666666671E-3</c:v>
                </c:pt>
                <c:pt idx="7">
                  <c:v>7.7777777777777784E-3</c:v>
                </c:pt>
                <c:pt idx="8">
                  <c:v>8.8888888888888889E-3</c:v>
                </c:pt>
                <c:pt idx="9">
                  <c:v>0.01</c:v>
                </c:pt>
                <c:pt idx="10">
                  <c:v>1.1111111111111112E-2</c:v>
                </c:pt>
                <c:pt idx="11">
                  <c:v>1.2222222222222223E-2</c:v>
                </c:pt>
                <c:pt idx="12">
                  <c:v>1.3333333333333334E-2</c:v>
                </c:pt>
                <c:pt idx="13">
                  <c:v>1.4444444444444446E-2</c:v>
                </c:pt>
                <c:pt idx="14">
                  <c:v>1.5555555555555557E-2</c:v>
                </c:pt>
                <c:pt idx="15">
                  <c:v>1.6666666666666666E-2</c:v>
                </c:pt>
                <c:pt idx="16">
                  <c:v>1.7777777777777778E-2</c:v>
                </c:pt>
                <c:pt idx="17">
                  <c:v>1.8888888888888889E-2</c:v>
                </c:pt>
                <c:pt idx="18">
                  <c:v>0.02</c:v>
                </c:pt>
                <c:pt idx="19">
                  <c:v>2.1111111111111112E-2</c:v>
                </c:pt>
                <c:pt idx="20">
                  <c:v>2.2222222222222223E-2</c:v>
                </c:pt>
                <c:pt idx="21">
                  <c:v>2.3333333333333334E-2</c:v>
                </c:pt>
                <c:pt idx="22">
                  <c:v>2.4444444444444446E-2</c:v>
                </c:pt>
                <c:pt idx="23">
                  <c:v>2.5555555555555557E-2</c:v>
                </c:pt>
                <c:pt idx="24">
                  <c:v>2.6666666666666668E-2</c:v>
                </c:pt>
                <c:pt idx="25">
                  <c:v>2.777777777777778E-2</c:v>
                </c:pt>
                <c:pt idx="26">
                  <c:v>2.8888888888888891E-2</c:v>
                </c:pt>
                <c:pt idx="27">
                  <c:v>3.0000000000000002E-2</c:v>
                </c:pt>
                <c:pt idx="28">
                  <c:v>3.1111111111111114E-2</c:v>
                </c:pt>
                <c:pt idx="29">
                  <c:v>3.2222222222222222E-2</c:v>
                </c:pt>
                <c:pt idx="30">
                  <c:v>3.3333333333333333E-2</c:v>
                </c:pt>
                <c:pt idx="31">
                  <c:v>3.4444444444444444E-2</c:v>
                </c:pt>
                <c:pt idx="32">
                  <c:v>3.5555555555555556E-2</c:v>
                </c:pt>
                <c:pt idx="33">
                  <c:v>3.6666666666666667E-2</c:v>
                </c:pt>
                <c:pt idx="34">
                  <c:v>3.7777777777777778E-2</c:v>
                </c:pt>
                <c:pt idx="35">
                  <c:v>3.888888888888889E-2</c:v>
                </c:pt>
                <c:pt idx="36">
                  <c:v>0.04</c:v>
                </c:pt>
                <c:pt idx="37">
                  <c:v>4.1111111111111112E-2</c:v>
                </c:pt>
                <c:pt idx="38">
                  <c:v>4.2222222222222223E-2</c:v>
                </c:pt>
                <c:pt idx="39">
                  <c:v>4.3333333333333335E-2</c:v>
                </c:pt>
                <c:pt idx="40">
                  <c:v>4.4444444444444446E-2</c:v>
                </c:pt>
                <c:pt idx="41">
                  <c:v>4.5555555555555557E-2</c:v>
                </c:pt>
                <c:pt idx="42">
                  <c:v>4.6666666666666669E-2</c:v>
                </c:pt>
                <c:pt idx="43">
                  <c:v>4.777777777777778E-2</c:v>
                </c:pt>
                <c:pt idx="44">
                  <c:v>4.8888888888888891E-2</c:v>
                </c:pt>
                <c:pt idx="45">
                  <c:v>0.05</c:v>
                </c:pt>
                <c:pt idx="46">
                  <c:v>5.1111111111111114E-2</c:v>
                </c:pt>
                <c:pt idx="47">
                  <c:v>5.2222222222222225E-2</c:v>
                </c:pt>
                <c:pt idx="48">
                  <c:v>5.3333333333333337E-2</c:v>
                </c:pt>
                <c:pt idx="49">
                  <c:v>5.4444444444444448E-2</c:v>
                </c:pt>
                <c:pt idx="50">
                  <c:v>5.5555555555555559E-2</c:v>
                </c:pt>
                <c:pt idx="51">
                  <c:v>5.6666666666666671E-2</c:v>
                </c:pt>
                <c:pt idx="52">
                  <c:v>5.7777777777777782E-2</c:v>
                </c:pt>
                <c:pt idx="53">
                  <c:v>5.8888888888888893E-2</c:v>
                </c:pt>
                <c:pt idx="54">
                  <c:v>6.0000000000000005E-2</c:v>
                </c:pt>
                <c:pt idx="55">
                  <c:v>6.1111111111111116E-2</c:v>
                </c:pt>
                <c:pt idx="56">
                  <c:v>6.2222222222222227E-2</c:v>
                </c:pt>
                <c:pt idx="57">
                  <c:v>6.3333333333333339E-2</c:v>
                </c:pt>
                <c:pt idx="58">
                  <c:v>6.4444444444444443E-2</c:v>
                </c:pt>
                <c:pt idx="59">
                  <c:v>6.5555555555555547E-2</c:v>
                </c:pt>
                <c:pt idx="60">
                  <c:v>6.6666666666666652E-2</c:v>
                </c:pt>
                <c:pt idx="61">
                  <c:v>6.7777777777777756E-2</c:v>
                </c:pt>
                <c:pt idx="62">
                  <c:v>6.8888888888888861E-2</c:v>
                </c:pt>
                <c:pt idx="63">
                  <c:v>6.9999999999999965E-2</c:v>
                </c:pt>
                <c:pt idx="64">
                  <c:v>7.1111111111111069E-2</c:v>
                </c:pt>
                <c:pt idx="65">
                  <c:v>7.2222222222222174E-2</c:v>
                </c:pt>
                <c:pt idx="66">
                  <c:v>7.3333333333333278E-2</c:v>
                </c:pt>
                <c:pt idx="67">
                  <c:v>7.4444444444444383E-2</c:v>
                </c:pt>
                <c:pt idx="68">
                  <c:v>7.5555555555555487E-2</c:v>
                </c:pt>
                <c:pt idx="69">
                  <c:v>7.6666666666666591E-2</c:v>
                </c:pt>
                <c:pt idx="70">
                  <c:v>7.7777777777777696E-2</c:v>
                </c:pt>
                <c:pt idx="71">
                  <c:v>7.88888888888888E-2</c:v>
                </c:pt>
                <c:pt idx="72">
                  <c:v>7.9999999999999905E-2</c:v>
                </c:pt>
                <c:pt idx="73">
                  <c:v>8.1111111111111009E-2</c:v>
                </c:pt>
                <c:pt idx="74">
                  <c:v>8.2222222222222113E-2</c:v>
                </c:pt>
                <c:pt idx="75">
                  <c:v>8.3333333333333218E-2</c:v>
                </c:pt>
                <c:pt idx="76">
                  <c:v>8.4444444444444322E-2</c:v>
                </c:pt>
                <c:pt idx="77">
                  <c:v>8.5555555555555426E-2</c:v>
                </c:pt>
                <c:pt idx="78">
                  <c:v>8.6666666666666531E-2</c:v>
                </c:pt>
                <c:pt idx="79">
                  <c:v>8.7777777777777635E-2</c:v>
                </c:pt>
                <c:pt idx="80">
                  <c:v>8.888888888888874E-2</c:v>
                </c:pt>
                <c:pt idx="81">
                  <c:v>8.9999999999999844E-2</c:v>
                </c:pt>
                <c:pt idx="82">
                  <c:v>9.1111111111110948E-2</c:v>
                </c:pt>
                <c:pt idx="83">
                  <c:v>9.2222222222222053E-2</c:v>
                </c:pt>
                <c:pt idx="84">
                  <c:v>9.3333333333333157E-2</c:v>
                </c:pt>
                <c:pt idx="85">
                  <c:v>9.4444444444444262E-2</c:v>
                </c:pt>
                <c:pt idx="86">
                  <c:v>9.5555555555555366E-2</c:v>
                </c:pt>
                <c:pt idx="87">
                  <c:v>9.666666666666647E-2</c:v>
                </c:pt>
                <c:pt idx="88">
                  <c:v>9.7777777777777575E-2</c:v>
                </c:pt>
                <c:pt idx="89">
                  <c:v>9.8888888888888679E-2</c:v>
                </c:pt>
                <c:pt idx="90">
                  <c:v>9.9999999999999784E-2</c:v>
                </c:pt>
                <c:pt idx="91">
                  <c:v>0.10111111111111089</c:v>
                </c:pt>
                <c:pt idx="92">
                  <c:v>0.10222222222222199</c:v>
                </c:pt>
                <c:pt idx="93">
                  <c:v>0.1033333333333331</c:v>
                </c:pt>
                <c:pt idx="94">
                  <c:v>0.1044444444444442</c:v>
                </c:pt>
                <c:pt idx="95">
                  <c:v>0.10555555555555531</c:v>
                </c:pt>
                <c:pt idx="96">
                  <c:v>0.10666666666666641</c:v>
                </c:pt>
                <c:pt idx="97">
                  <c:v>0.10777777777777751</c:v>
                </c:pt>
                <c:pt idx="98">
                  <c:v>0.10888888888888862</c:v>
                </c:pt>
                <c:pt idx="99">
                  <c:v>0.10999999999999972</c:v>
                </c:pt>
                <c:pt idx="100">
                  <c:v>0.11111111111111083</c:v>
                </c:pt>
                <c:pt idx="101">
                  <c:v>0.11222222222222193</c:v>
                </c:pt>
                <c:pt idx="102">
                  <c:v>0.11333333333333304</c:v>
                </c:pt>
                <c:pt idx="103">
                  <c:v>0.11444444444444414</c:v>
                </c:pt>
                <c:pt idx="104">
                  <c:v>0.11555555555555524</c:v>
                </c:pt>
                <c:pt idx="105">
                  <c:v>0.11666666666666635</c:v>
                </c:pt>
                <c:pt idx="106">
                  <c:v>0.11777777777777745</c:v>
                </c:pt>
                <c:pt idx="107">
                  <c:v>0.11888888888888856</c:v>
                </c:pt>
                <c:pt idx="108">
                  <c:v>0.11999999999999966</c:v>
                </c:pt>
                <c:pt idx="109">
                  <c:v>0.12111111111111077</c:v>
                </c:pt>
                <c:pt idx="110">
                  <c:v>0.12222222222222187</c:v>
                </c:pt>
                <c:pt idx="111">
                  <c:v>0.12333333333333298</c:v>
                </c:pt>
                <c:pt idx="112">
                  <c:v>0.12444444444444408</c:v>
                </c:pt>
                <c:pt idx="113">
                  <c:v>0.1255555555555552</c:v>
                </c:pt>
                <c:pt idx="114">
                  <c:v>0.12666666666666632</c:v>
                </c:pt>
                <c:pt idx="115">
                  <c:v>0.12777777777777743</c:v>
                </c:pt>
                <c:pt idx="116">
                  <c:v>0.12888888888888855</c:v>
                </c:pt>
                <c:pt idx="117">
                  <c:v>0.12999999999999967</c:v>
                </c:pt>
                <c:pt idx="118">
                  <c:v>0.13111111111111079</c:v>
                </c:pt>
                <c:pt idx="119">
                  <c:v>0.13222222222222191</c:v>
                </c:pt>
                <c:pt idx="120">
                  <c:v>0.12465286130591868</c:v>
                </c:pt>
                <c:pt idx="121">
                  <c:v>0.11758043369322416</c:v>
                </c:pt>
                <c:pt idx="122">
                  <c:v>0.11097231540029533</c:v>
                </c:pt>
                <c:pt idx="123">
                  <c:v>0.10479802422834172</c:v>
                </c:pt>
                <c:pt idx="124">
                  <c:v>9.9029079154090052E-2</c:v>
                </c:pt>
                <c:pt idx="125">
                  <c:v>9.3638868951353149E-2</c:v>
                </c:pt>
                <c:pt idx="126">
                  <c:v>8.8602529437675631E-2</c:v>
                </c:pt>
                <c:pt idx="127">
                  <c:v>8.3896828779814386E-2</c:v>
                </c:pt>
                <c:pt idx="128">
                  <c:v>7.9500060328986363E-2</c:v>
                </c:pt>
                <c:pt idx="129">
                  <c:v>7.5391942491549832E-2</c:v>
                </c:pt>
                <c:pt idx="130">
                  <c:v>7.1553525173238278E-2</c:v>
                </c:pt>
                <c:pt idx="131">
                  <c:v>6.7967102365389165E-2</c:v>
                </c:pt>
                <c:pt idx="132">
                  <c:v>6.4616130469941843E-2</c:v>
                </c:pt>
                <c:pt idx="133">
                  <c:v>6.1485151986450617E-2</c:v>
                </c:pt>
                <c:pt idx="134">
                  <c:v>5.8559724209093375E-2</c:v>
                </c:pt>
                <c:pt idx="135">
                  <c:v>5.5826352604766497E-2</c:v>
                </c:pt>
                <c:pt idx="136">
                  <c:v>5.3272428564949695E-2</c:v>
                </c:pt>
                <c:pt idx="137">
                  <c:v>5.0886171244200071E-2</c:v>
                </c:pt>
                <c:pt idx="138">
                  <c:v>4.8656573216985584E-2</c:v>
                </c:pt>
                <c:pt idx="139">
                  <c:v>4.9767684328096695E-2</c:v>
                </c:pt>
                <c:pt idx="140">
                  <c:v>5.0878795439207807E-2</c:v>
                </c:pt>
                <c:pt idx="141">
                  <c:v>5.1989906550318918E-2</c:v>
                </c:pt>
                <c:pt idx="142">
                  <c:v>5.3101017661430029E-2</c:v>
                </c:pt>
                <c:pt idx="143">
                  <c:v>5.421212877254114E-2</c:v>
                </c:pt>
                <c:pt idx="144">
                  <c:v>5.5323239883652252E-2</c:v>
                </c:pt>
                <c:pt idx="145">
                  <c:v>5.6434350994763363E-2</c:v>
                </c:pt>
                <c:pt idx="146">
                  <c:v>5.7545462105874474E-2</c:v>
                </c:pt>
                <c:pt idx="147">
                  <c:v>5.8656573216985586E-2</c:v>
                </c:pt>
                <c:pt idx="148">
                  <c:v>5.9767684328096697E-2</c:v>
                </c:pt>
                <c:pt idx="149">
                  <c:v>6.0878795439207808E-2</c:v>
                </c:pt>
                <c:pt idx="150">
                  <c:v>6.198990655031892E-2</c:v>
                </c:pt>
                <c:pt idx="151">
                  <c:v>6.3101017661430031E-2</c:v>
                </c:pt>
                <c:pt idx="152">
                  <c:v>6.4212128772541135E-2</c:v>
                </c:pt>
                <c:pt idx="153">
                  <c:v>6.532323988365224E-2</c:v>
                </c:pt>
                <c:pt idx="154">
                  <c:v>6.6434350994763344E-2</c:v>
                </c:pt>
                <c:pt idx="155">
                  <c:v>6.7545462105874449E-2</c:v>
                </c:pt>
                <c:pt idx="156">
                  <c:v>6.8656573216985553E-2</c:v>
                </c:pt>
                <c:pt idx="157">
                  <c:v>6.9767684328096657E-2</c:v>
                </c:pt>
                <c:pt idx="158">
                  <c:v>7.0878795439207762E-2</c:v>
                </c:pt>
                <c:pt idx="159">
                  <c:v>7.1989906550318866E-2</c:v>
                </c:pt>
                <c:pt idx="160">
                  <c:v>7.3101017661429971E-2</c:v>
                </c:pt>
                <c:pt idx="161">
                  <c:v>7.4212128772541075E-2</c:v>
                </c:pt>
                <c:pt idx="162">
                  <c:v>7.5323239883652179E-2</c:v>
                </c:pt>
                <c:pt idx="163">
                  <c:v>7.6434350994763284E-2</c:v>
                </c:pt>
                <c:pt idx="164">
                  <c:v>7.7545462105874388E-2</c:v>
                </c:pt>
                <c:pt idx="165">
                  <c:v>7.8656573216985493E-2</c:v>
                </c:pt>
                <c:pt idx="166">
                  <c:v>7.9767684328096597E-2</c:v>
                </c:pt>
                <c:pt idx="167">
                  <c:v>8.0878795439207701E-2</c:v>
                </c:pt>
                <c:pt idx="168">
                  <c:v>8.1989906550318806E-2</c:v>
                </c:pt>
                <c:pt idx="169">
                  <c:v>8.310101766142991E-2</c:v>
                </c:pt>
                <c:pt idx="170">
                  <c:v>8.4212128772541014E-2</c:v>
                </c:pt>
                <c:pt idx="171">
                  <c:v>8.5323239883652119E-2</c:v>
                </c:pt>
                <c:pt idx="172">
                  <c:v>8.6434350994763223E-2</c:v>
                </c:pt>
                <c:pt idx="173">
                  <c:v>8.7545462105874328E-2</c:v>
                </c:pt>
                <c:pt idx="174">
                  <c:v>8.8656573216985432E-2</c:v>
                </c:pt>
                <c:pt idx="175">
                  <c:v>8.9767684328096536E-2</c:v>
                </c:pt>
                <c:pt idx="176">
                  <c:v>9.0878795439207641E-2</c:v>
                </c:pt>
                <c:pt idx="177">
                  <c:v>9.1989906550318745E-2</c:v>
                </c:pt>
                <c:pt idx="178">
                  <c:v>9.310101766142985E-2</c:v>
                </c:pt>
                <c:pt idx="179">
                  <c:v>9.4212128772540954E-2</c:v>
                </c:pt>
                <c:pt idx="180">
                  <c:v>9.5323239883652058E-2</c:v>
                </c:pt>
                <c:pt idx="181">
                  <c:v>9.6434350994763163E-2</c:v>
                </c:pt>
                <c:pt idx="182">
                  <c:v>9.7545462105874267E-2</c:v>
                </c:pt>
                <c:pt idx="183">
                  <c:v>9.8656573216985372E-2</c:v>
                </c:pt>
                <c:pt idx="184">
                  <c:v>9.9767684328096476E-2</c:v>
                </c:pt>
                <c:pt idx="185">
                  <c:v>0.10087879543920758</c:v>
                </c:pt>
                <c:pt idx="186">
                  <c:v>0.10198990655031868</c:v>
                </c:pt>
                <c:pt idx="187">
                  <c:v>0.10310101766142979</c:v>
                </c:pt>
                <c:pt idx="188">
                  <c:v>0.10421212877254089</c:v>
                </c:pt>
                <c:pt idx="189">
                  <c:v>0.105323239883652</c:v>
                </c:pt>
                <c:pt idx="190">
                  <c:v>0.1064343509947631</c:v>
                </c:pt>
                <c:pt idx="191">
                  <c:v>0.10754546210587421</c:v>
                </c:pt>
                <c:pt idx="192">
                  <c:v>0.10865657321698531</c:v>
                </c:pt>
                <c:pt idx="193">
                  <c:v>0.10976768432809642</c:v>
                </c:pt>
                <c:pt idx="194">
                  <c:v>0.11087879543920752</c:v>
                </c:pt>
                <c:pt idx="195">
                  <c:v>0.11198990655031862</c:v>
                </c:pt>
                <c:pt idx="196">
                  <c:v>0.11310101766142973</c:v>
                </c:pt>
                <c:pt idx="197">
                  <c:v>0.11421212877254083</c:v>
                </c:pt>
                <c:pt idx="198">
                  <c:v>0.11532323988365194</c:v>
                </c:pt>
                <c:pt idx="199">
                  <c:v>0.11643435099476304</c:v>
                </c:pt>
                <c:pt idx="200">
                  <c:v>0.11754546210587415</c:v>
                </c:pt>
                <c:pt idx="201">
                  <c:v>0.11865657321698525</c:v>
                </c:pt>
                <c:pt idx="202">
                  <c:v>0.11976768432809635</c:v>
                </c:pt>
                <c:pt idx="203">
                  <c:v>0.12087879543920746</c:v>
                </c:pt>
                <c:pt idx="204">
                  <c:v>0.12198990655031856</c:v>
                </c:pt>
                <c:pt idx="205">
                  <c:v>0.12310101766142967</c:v>
                </c:pt>
                <c:pt idx="206">
                  <c:v>0.12421212877254077</c:v>
                </c:pt>
                <c:pt idx="207">
                  <c:v>0.12532323988365188</c:v>
                </c:pt>
                <c:pt idx="208">
                  <c:v>0.126434350994763</c:v>
                </c:pt>
                <c:pt idx="209">
                  <c:v>0.12754546210587411</c:v>
                </c:pt>
                <c:pt idx="210">
                  <c:v>0.12865657321698523</c:v>
                </c:pt>
                <c:pt idx="211">
                  <c:v>0.12976768432809635</c:v>
                </c:pt>
                <c:pt idx="212">
                  <c:v>0.13087879543920747</c:v>
                </c:pt>
                <c:pt idx="213">
                  <c:v>0.13198990655031859</c:v>
                </c:pt>
                <c:pt idx="214">
                  <c:v>0.1331010176614297</c:v>
                </c:pt>
                <c:pt idx="215">
                  <c:v>0.13421212877254082</c:v>
                </c:pt>
                <c:pt idx="216">
                  <c:v>0.13532323988365194</c:v>
                </c:pt>
                <c:pt idx="217">
                  <c:v>0.13643435099476306</c:v>
                </c:pt>
                <c:pt idx="218">
                  <c:v>0.13754546210587418</c:v>
                </c:pt>
                <c:pt idx="219">
                  <c:v>0.1386565732169853</c:v>
                </c:pt>
                <c:pt idx="220">
                  <c:v>0.13976768432809641</c:v>
                </c:pt>
                <c:pt idx="221">
                  <c:v>0.14087879543920753</c:v>
                </c:pt>
                <c:pt idx="222">
                  <c:v>0.14198990655031865</c:v>
                </c:pt>
                <c:pt idx="223">
                  <c:v>0.14310101766142977</c:v>
                </c:pt>
                <c:pt idx="224">
                  <c:v>0.14421212877254089</c:v>
                </c:pt>
                <c:pt idx="225">
                  <c:v>0.14532323988365201</c:v>
                </c:pt>
                <c:pt idx="226">
                  <c:v>0.14643435099476312</c:v>
                </c:pt>
                <c:pt idx="227">
                  <c:v>0.14754546210587424</c:v>
                </c:pt>
                <c:pt idx="228">
                  <c:v>0.14865657321698536</c:v>
                </c:pt>
                <c:pt idx="229">
                  <c:v>0.14976768432809648</c:v>
                </c:pt>
                <c:pt idx="230">
                  <c:v>0.1508787954392076</c:v>
                </c:pt>
                <c:pt idx="231">
                  <c:v>0.15198990655031872</c:v>
                </c:pt>
                <c:pt idx="232">
                  <c:v>0.15310101766142983</c:v>
                </c:pt>
                <c:pt idx="233">
                  <c:v>0.15421212877254095</c:v>
                </c:pt>
                <c:pt idx="234">
                  <c:v>0.15532323988365207</c:v>
                </c:pt>
                <c:pt idx="235">
                  <c:v>0.15643435099476319</c:v>
                </c:pt>
                <c:pt idx="236">
                  <c:v>0.15754546210587431</c:v>
                </c:pt>
                <c:pt idx="237">
                  <c:v>0.15865657321698542</c:v>
                </c:pt>
                <c:pt idx="238">
                  <c:v>0.15976768432809654</c:v>
                </c:pt>
                <c:pt idx="239">
                  <c:v>0.16087879543920766</c:v>
                </c:pt>
                <c:pt idx="240">
                  <c:v>0.16198990655031878</c:v>
                </c:pt>
                <c:pt idx="241">
                  <c:v>0.1631010176614299</c:v>
                </c:pt>
                <c:pt idx="242">
                  <c:v>0.16421212877254102</c:v>
                </c:pt>
                <c:pt idx="243">
                  <c:v>0.16532323988365213</c:v>
                </c:pt>
                <c:pt idx="244">
                  <c:v>0.16643435099476325</c:v>
                </c:pt>
                <c:pt idx="245">
                  <c:v>0.16754546210587437</c:v>
                </c:pt>
                <c:pt idx="246">
                  <c:v>0.16865657321698549</c:v>
                </c:pt>
                <c:pt idx="247">
                  <c:v>0.16976768432809661</c:v>
                </c:pt>
                <c:pt idx="248">
                  <c:v>0.17087879543920773</c:v>
                </c:pt>
                <c:pt idx="249">
                  <c:v>0.17198990655031884</c:v>
                </c:pt>
                <c:pt idx="250">
                  <c:v>0.17310101766142996</c:v>
                </c:pt>
                <c:pt idx="251">
                  <c:v>0.17421212877254108</c:v>
                </c:pt>
                <c:pt idx="252">
                  <c:v>0.1753232398836522</c:v>
                </c:pt>
                <c:pt idx="253">
                  <c:v>0.17643435099476332</c:v>
                </c:pt>
                <c:pt idx="254">
                  <c:v>0.17754546210587444</c:v>
                </c:pt>
                <c:pt idx="255">
                  <c:v>0.17865657321698555</c:v>
                </c:pt>
                <c:pt idx="256">
                  <c:v>0.17976768432809667</c:v>
                </c:pt>
                <c:pt idx="257">
                  <c:v>0.18087879543920779</c:v>
                </c:pt>
                <c:pt idx="258">
                  <c:v>0.17011509989698947</c:v>
                </c:pt>
                <c:pt idx="259">
                  <c:v>0.16005804773510099</c:v>
                </c:pt>
                <c:pt idx="260">
                  <c:v>0.15066124737130129</c:v>
                </c:pt>
                <c:pt idx="261">
                  <c:v>0.14188135285989356</c:v>
                </c:pt>
                <c:pt idx="262">
                  <c:v>0.13367786394377099</c:v>
                </c:pt>
                <c:pt idx="263">
                  <c:v>0.12601293923317147</c:v>
                </c:pt>
                <c:pt idx="264">
                  <c:v>0.11885122164936468</c:v>
                </c:pt>
                <c:pt idx="265">
                  <c:v>0.11215967532807074</c:v>
                </c:pt>
                <c:pt idx="266">
                  <c:v>0.10590743323027196</c:v>
                </c:pt>
                <c:pt idx="267">
                  <c:v>0.10006565475747074</c:v>
                </c:pt>
                <c:pt idx="268">
                  <c:v>9.4607392714595173E-2</c:v>
                </c:pt>
                <c:pt idx="269">
                  <c:v>8.9507469006873647E-2</c:v>
                </c:pt>
                <c:pt idx="270">
                  <c:v>8.4742358497287756E-2</c:v>
                </c:pt>
                <c:pt idx="271">
                  <c:v>8.0290080488856483E-2</c:v>
                </c:pt>
                <c:pt idx="272">
                  <c:v>7.613009733117658E-2</c:v>
                </c:pt>
                <c:pt idx="273">
                  <c:v>7.2243219683507442E-2</c:v>
                </c:pt>
                <c:pt idx="274">
                  <c:v>6.86115179973939E-2</c:v>
                </c:pt>
                <c:pt idx="275">
                  <c:v>6.5218239810510614E-2</c:v>
                </c:pt>
                <c:pt idx="276">
                  <c:v>6.6329350921621719E-2</c:v>
                </c:pt>
                <c:pt idx="277">
                  <c:v>6.7440462032732823E-2</c:v>
                </c:pt>
                <c:pt idx="278">
                  <c:v>6.8551573143843927E-2</c:v>
                </c:pt>
                <c:pt idx="279">
                  <c:v>6.9662684254955032E-2</c:v>
                </c:pt>
                <c:pt idx="280">
                  <c:v>7.0773795366066136E-2</c:v>
                </c:pt>
                <c:pt idx="281">
                  <c:v>7.1884906477177241E-2</c:v>
                </c:pt>
                <c:pt idx="282">
                  <c:v>7.2996017588288345E-2</c:v>
                </c:pt>
                <c:pt idx="283">
                  <c:v>7.4107128699399449E-2</c:v>
                </c:pt>
                <c:pt idx="284">
                  <c:v>7.5218239810510554E-2</c:v>
                </c:pt>
                <c:pt idx="285">
                  <c:v>7.6329350921621658E-2</c:v>
                </c:pt>
                <c:pt idx="286">
                  <c:v>7.7440462032732763E-2</c:v>
                </c:pt>
                <c:pt idx="287">
                  <c:v>7.8551573143843867E-2</c:v>
                </c:pt>
                <c:pt idx="288">
                  <c:v>7.9662684254954971E-2</c:v>
                </c:pt>
                <c:pt idx="289">
                  <c:v>8.0773795366066076E-2</c:v>
                </c:pt>
                <c:pt idx="290">
                  <c:v>8.188490647717718E-2</c:v>
                </c:pt>
                <c:pt idx="291">
                  <c:v>8.2996017588288284E-2</c:v>
                </c:pt>
                <c:pt idx="292">
                  <c:v>8.4107128699399389E-2</c:v>
                </c:pt>
                <c:pt idx="293">
                  <c:v>8.5218239810510493E-2</c:v>
                </c:pt>
                <c:pt idx="294">
                  <c:v>8.6329350921621598E-2</c:v>
                </c:pt>
                <c:pt idx="295">
                  <c:v>8.7440462032732702E-2</c:v>
                </c:pt>
                <c:pt idx="296">
                  <c:v>8.8551573143843806E-2</c:v>
                </c:pt>
                <c:pt idx="297">
                  <c:v>8.9662684254954911E-2</c:v>
                </c:pt>
                <c:pt idx="298">
                  <c:v>9.0773795366066015E-2</c:v>
                </c:pt>
                <c:pt idx="299">
                  <c:v>9.188490647717712E-2</c:v>
                </c:pt>
                <c:pt idx="300">
                  <c:v>9.2996017588288224E-2</c:v>
                </c:pt>
                <c:pt idx="301">
                  <c:v>9.4107128699399328E-2</c:v>
                </c:pt>
                <c:pt idx="302">
                  <c:v>9.5218239810510433E-2</c:v>
                </c:pt>
                <c:pt idx="303">
                  <c:v>9.6329350921621537E-2</c:v>
                </c:pt>
                <c:pt idx="304">
                  <c:v>9.7440462032732642E-2</c:v>
                </c:pt>
                <c:pt idx="305">
                  <c:v>9.8551573143843746E-2</c:v>
                </c:pt>
                <c:pt idx="306">
                  <c:v>9.966268425495485E-2</c:v>
                </c:pt>
                <c:pt idx="307">
                  <c:v>0.10077379536606595</c:v>
                </c:pt>
                <c:pt idx="308">
                  <c:v>0.10188490647717706</c:v>
                </c:pt>
                <c:pt idx="309">
                  <c:v>0.10299601758828816</c:v>
                </c:pt>
                <c:pt idx="310">
                  <c:v>0.10410712869939927</c:v>
                </c:pt>
                <c:pt idx="311">
                  <c:v>0.10521823981051037</c:v>
                </c:pt>
                <c:pt idx="312">
                  <c:v>0.10632935092162148</c:v>
                </c:pt>
                <c:pt idx="313">
                  <c:v>0.10744046203273258</c:v>
                </c:pt>
                <c:pt idx="314">
                  <c:v>0.10855157314384369</c:v>
                </c:pt>
                <c:pt idx="315">
                  <c:v>0.10966268425495479</c:v>
                </c:pt>
                <c:pt idx="316">
                  <c:v>0.11077379536606589</c:v>
                </c:pt>
                <c:pt idx="317">
                  <c:v>0.111884906477177</c:v>
                </c:pt>
                <c:pt idx="318">
                  <c:v>0.1129960175882881</c:v>
                </c:pt>
                <c:pt idx="319">
                  <c:v>0.11410712869939921</c:v>
                </c:pt>
                <c:pt idx="320">
                  <c:v>0.11521823981051031</c:v>
                </c:pt>
                <c:pt idx="321">
                  <c:v>0.11632935092162142</c:v>
                </c:pt>
                <c:pt idx="322">
                  <c:v>0.11744046203273252</c:v>
                </c:pt>
                <c:pt idx="323">
                  <c:v>0.11855157314384362</c:v>
                </c:pt>
                <c:pt idx="324">
                  <c:v>0.11966268425495473</c:v>
                </c:pt>
                <c:pt idx="325">
                  <c:v>0.12077379536606583</c:v>
                </c:pt>
                <c:pt idx="326">
                  <c:v>0.12188490647717694</c:v>
                </c:pt>
                <c:pt idx="327">
                  <c:v>0.12299601758828804</c:v>
                </c:pt>
                <c:pt idx="328">
                  <c:v>0.12410712869939915</c:v>
                </c:pt>
                <c:pt idx="329">
                  <c:v>0.12521823981051025</c:v>
                </c:pt>
                <c:pt idx="330">
                  <c:v>0.12632935092162137</c:v>
                </c:pt>
                <c:pt idx="331">
                  <c:v>0.12744046203273249</c:v>
                </c:pt>
                <c:pt idx="332">
                  <c:v>0.12855157314384361</c:v>
                </c:pt>
                <c:pt idx="333">
                  <c:v>0.12966268425495472</c:v>
                </c:pt>
                <c:pt idx="334">
                  <c:v>0.13077379536606584</c:v>
                </c:pt>
                <c:pt idx="335">
                  <c:v>0.13188490647717696</c:v>
                </c:pt>
                <c:pt idx="336">
                  <c:v>0.13299601758828808</c:v>
                </c:pt>
                <c:pt idx="337">
                  <c:v>0.1341071286993992</c:v>
                </c:pt>
                <c:pt idx="338">
                  <c:v>0.13521823981051032</c:v>
                </c:pt>
                <c:pt idx="339">
                  <c:v>0.13632935092162143</c:v>
                </c:pt>
                <c:pt idx="340">
                  <c:v>0.13744046203273255</c:v>
                </c:pt>
                <c:pt idx="341">
                  <c:v>0.13855157314384367</c:v>
                </c:pt>
                <c:pt idx="342">
                  <c:v>0.13966268425495479</c:v>
                </c:pt>
                <c:pt idx="343">
                  <c:v>0.14077379536606591</c:v>
                </c:pt>
                <c:pt idx="344">
                  <c:v>0.14188490647717703</c:v>
                </c:pt>
                <c:pt idx="345">
                  <c:v>0.14299601758828814</c:v>
                </c:pt>
                <c:pt idx="346">
                  <c:v>0.14410712869939926</c:v>
                </c:pt>
                <c:pt idx="347">
                  <c:v>0.14521823981051038</c:v>
                </c:pt>
                <c:pt idx="348">
                  <c:v>0.1463293509216215</c:v>
                </c:pt>
                <c:pt idx="349">
                  <c:v>0.14744046203273262</c:v>
                </c:pt>
                <c:pt idx="350">
                  <c:v>0.14855157314384373</c:v>
                </c:pt>
                <c:pt idx="351">
                  <c:v>0.14966268425495485</c:v>
                </c:pt>
                <c:pt idx="352">
                  <c:v>0.15077379536606597</c:v>
                </c:pt>
                <c:pt idx="353">
                  <c:v>0.15188490647717709</c:v>
                </c:pt>
                <c:pt idx="354">
                  <c:v>0.15299601758828821</c:v>
                </c:pt>
                <c:pt idx="355">
                  <c:v>0.15410712869939933</c:v>
                </c:pt>
                <c:pt idx="356">
                  <c:v>0.15521823981051044</c:v>
                </c:pt>
                <c:pt idx="357">
                  <c:v>0.15632935092162156</c:v>
                </c:pt>
                <c:pt idx="358">
                  <c:v>0.15744046203273268</c:v>
                </c:pt>
                <c:pt idx="359">
                  <c:v>0.1585515731438438</c:v>
                </c:pt>
                <c:pt idx="360">
                  <c:v>0.15966268425495492</c:v>
                </c:pt>
              </c:numCache>
            </c:numRef>
          </c:yVal>
          <c:smooth val="1"/>
          <c:extLst>
            <c:ext xmlns:c16="http://schemas.microsoft.com/office/drawing/2014/chart" uri="{C3380CC4-5D6E-409C-BE32-E72D297353CC}">
              <c16:uniqueId val="{00000001-784B-5645-8B95-166A29B4D738}"/>
            </c:ext>
          </c:extLst>
        </c:ser>
        <c:ser>
          <c:idx val="3"/>
          <c:order val="2"/>
          <c:tx>
            <c:strRef>
              <c:f>'Raum1_technische Lüftung'!$C$57</c:f>
              <c:strCache>
                <c:ptCount val="1"/>
                <c:pt idx="0">
                  <c:v>Filter1</c:v>
                </c:pt>
              </c:strCache>
            </c:strRef>
          </c:tx>
          <c:spPr>
            <a:ln w="19050" cap="rnd">
              <a:solidFill>
                <a:schemeClr val="accent4"/>
              </a:solidFill>
              <a:round/>
            </a:ln>
            <a:effectLst/>
          </c:spPr>
          <c:marker>
            <c:symbol val="none"/>
          </c:marker>
          <c:xVal>
            <c:numRef>
              <c:f>'Raum1_technische Lüftung'!$A$58:$A$418</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'Raum1_technische Lüftung'!$C$58:$C$418</c:f>
              <c:numCache>
                <c:formatCode>0.0%</c:formatCode>
                <c:ptCount val="361"/>
                <c:pt idx="0" formatCode="0.00%">
                  <c:v>1</c:v>
                </c:pt>
                <c:pt idx="1">
                  <c:v>0.98536533915294944</c:v>
                </c:pt>
                <c:pt idx="2">
                  <c:v>0.97094485160400701</c:v>
                </c:pt>
                <c:pt idx="3">
                  <c:v>0.95673540299959248</c:v>
                </c:pt>
                <c:pt idx="4">
                  <c:v>0.94273390485632713</c:v>
                </c:pt>
                <c:pt idx="5">
                  <c:v>0.9289373138897391</c:v>
                </c:pt>
                <c:pt idx="6">
                  <c:v>0.91534263135279259</c:v>
                </c:pt>
                <c:pt idx="7">
                  <c:v>0.90194690238409758</c:v>
                </c:pt>
                <c:pt idx="8">
                  <c:v>0.88874721536565848</c:v>
                </c:pt>
                <c:pt idx="9">
                  <c:v>0.87574070129002146</c:v>
                </c:pt>
                <c:pt idx="10">
                  <c:v>0.86292453313668371</c:v>
                </c:pt>
                <c:pt idx="11">
                  <c:v>0.85029592525762887</c:v>
                </c:pt>
                <c:pt idx="12">
                  <c:v>0.83785213277185444</c:v>
                </c:pt>
                <c:pt idx="13">
                  <c:v>0.82559045096876038</c:v>
                </c:pt>
                <c:pt idx="14">
                  <c:v>0.81350821472026891</c:v>
                </c:pt>
                <c:pt idx="15">
                  <c:v>0.8016027979015482</c:v>
                </c:pt>
                <c:pt idx="16">
                  <c:v>0.78987161282021223</c:v>
                </c:pt>
                <c:pt idx="17">
                  <c:v>0.77831210965387554</c:v>
                </c:pt>
                <c:pt idx="18">
                  <c:v>0.76692177589593857</c:v>
                </c:pt>
                <c:pt idx="19">
                  <c:v>0.75569813580948375</c:v>
                </c:pt>
                <c:pt idx="20">
                  <c:v>0.74463874988916368</c:v>
                </c:pt>
                <c:pt idx="21">
                  <c:v>0.73374121433096395</c:v>
                </c:pt>
                <c:pt idx="22">
                  <c:v>0.72300316050972724</c:v>
                </c:pt>
                <c:pt idx="23">
                  <c:v>0.71242225446432172</c:v>
                </c:pt>
                <c:pt idx="24">
                  <c:v>0.70199619639034516</c:v>
                </c:pt>
                <c:pt idx="25">
                  <c:v>0.69172272014025293</c:v>
                </c:pt>
                <c:pt idx="26">
                  <c:v>0.68159959273080106</c:v>
                </c:pt>
                <c:pt idx="27">
                  <c:v>0.67162461385769801</c:v>
                </c:pt>
                <c:pt idx="28">
                  <c:v>0.66179561541735921</c:v>
                </c:pt>
                <c:pt idx="29">
                  <c:v>0.65211046103566106</c:v>
                </c:pt>
                <c:pt idx="30">
                  <c:v>0.64256704560359035</c:v>
                </c:pt>
                <c:pt idx="31">
                  <c:v>0.63316329481969047</c:v>
                </c:pt>
                <c:pt idx="32">
                  <c:v>0.6238971647392032</c:v>
                </c:pt>
                <c:pt idx="33">
                  <c:v>0.61476664132980852</c:v>
                </c:pt>
                <c:pt idx="34">
                  <c:v>0.60576974003386641</c:v>
                </c:pt>
                <c:pt idx="35">
                  <c:v>0.59690450533706474</c:v>
                </c:pt>
                <c:pt idx="36">
                  <c:v>0.58816901034338032</c:v>
                </c:pt>
                <c:pt idx="37">
                  <c:v>0.57956135635625949</c:v>
                </c:pt>
                <c:pt idx="38">
                  <c:v>0.57107967246592906</c:v>
                </c:pt>
                <c:pt idx="39">
                  <c:v>0.56272211514274539</c:v>
                </c:pt>
                <c:pt idx="40">
                  <c:v>0.55448686783649637</c:v>
                </c:pt>
                <c:pt idx="41">
                  <c:v>0.5463721405815658</c:v>
                </c:pt>
                <c:pt idx="42">
                  <c:v>0.5383761696078776</c:v>
                </c:pt>
                <c:pt idx="43">
                  <c:v>0.53049721695753216</c:v>
                </c:pt>
                <c:pt idx="44">
                  <c:v>0.52273357010705446</c:v>
                </c:pt>
                <c:pt idx="45">
                  <c:v>0.51508354159516978</c:v>
                </c:pt>
                <c:pt idx="46">
                  <c:v>0.50754546865602679</c:v>
                </c:pt>
                <c:pt idx="47">
                  <c:v>0.50011771285778839</c:v>
                </c:pt>
                <c:pt idx="48">
                  <c:v>0.49279865974651205</c:v>
                </c:pt>
                <c:pt idx="49">
                  <c:v>0.48558671849524082</c:v>
                </c:pt>
                <c:pt idx="50">
                  <c:v>0.47848032155823073</c:v>
                </c:pt>
                <c:pt idx="51">
                  <c:v>0.47147792433023827</c:v>
                </c:pt>
                <c:pt idx="52">
                  <c:v>0.46457800481079387</c:v>
                </c:pt>
                <c:pt idx="53">
                  <c:v>0.45777906327338841</c:v>
                </c:pt>
                <c:pt idx="54">
                  <c:v>0.45107962193950191</c:v>
                </c:pt>
                <c:pt idx="55">
                  <c:v>0.4444782246574015</c:v>
                </c:pt>
                <c:pt idx="56">
                  <c:v>0.4379734365856412</c:v>
                </c:pt>
                <c:pt idx="57">
                  <c:v>0.43156384388119318</c:v>
                </c:pt>
                <c:pt idx="58">
                  <c:v>0.42524805339214244</c:v>
                </c:pt>
                <c:pt idx="59">
                  <c:v>0.41902469235487994</c:v>
                </c:pt>
                <c:pt idx="60">
                  <c:v>0.41289240809572653</c:v>
                </c:pt>
                <c:pt idx="61">
                  <c:v>0.40684986773692361</c:v>
                </c:pt>
                <c:pt idx="62">
                  <c:v>0.40089575790692628</c:v>
                </c:pt>
                <c:pt idx="63">
                  <c:v>0.39502878445493711</c:v>
                </c:pt>
                <c:pt idx="64">
                  <c:v>0.38924767216961648</c:v>
                </c:pt>
                <c:pt idx="65">
                  <c:v>0.38355116450191024</c:v>
                </c:pt>
                <c:pt idx="66">
                  <c:v>0.37793802329193343</c:v>
                </c:pt>
                <c:pt idx="67">
                  <c:v>0.3724070284998513</c:v>
                </c:pt>
                <c:pt idx="68">
                  <c:v>0.36695697794069804</c:v>
                </c:pt>
                <c:pt idx="69">
                  <c:v>0.36158668702307734</c:v>
                </c:pt>
                <c:pt idx="70">
                  <c:v>0.35629498849168595</c:v>
                </c:pt>
                <c:pt idx="71">
                  <c:v>0.3510807321736063</c:v>
                </c:pt>
                <c:pt idx="72">
                  <c:v>0.34594278472831141</c:v>
                </c:pt>
                <c:pt idx="73">
                  <c:v>0.34088002940132828</c:v>
                </c:pt>
                <c:pt idx="74">
                  <c:v>0.33589136578150725</c:v>
                </c:pt>
                <c:pt idx="75">
                  <c:v>0.33097570956184225</c:v>
                </c:pt>
                <c:pt idx="76">
                  <c:v>0.32613199230379275</c:v>
                </c:pt>
                <c:pt idx="77">
                  <c:v>0.32135916120505387</c:v>
                </c:pt>
                <c:pt idx="78">
                  <c:v>0.31665617887072522</c:v>
                </c:pt>
                <c:pt idx="79">
                  <c:v>0.31202202308782911</c:v>
                </c:pt>
                <c:pt idx="80">
                  <c:v>0.30745568660312822</c:v>
                </c:pt>
                <c:pt idx="81">
                  <c:v>0.3029561769041943</c:v>
                </c:pt>
                <c:pt idx="82">
                  <c:v>0.29852251600368235</c:v>
                </c:pt>
                <c:pt idx="83">
                  <c:v>0.29415374022676033</c:v>
                </c:pt>
                <c:pt idx="84">
                  <c:v>0.28984890000165026</c:v>
                </c:pt>
                <c:pt idx="85">
                  <c:v>0.28560705965323535</c:v>
                </c:pt>
                <c:pt idx="86">
                  <c:v>0.28142729719968695</c:v>
                </c:pt>
                <c:pt idx="87">
                  <c:v>0.27730870415206738</c:v>
                </c:pt>
                <c:pt idx="88">
                  <c:v>0.2732503853168668</c:v>
                </c:pt>
                <c:pt idx="89">
                  <c:v>0.26925145860142857</c:v>
                </c:pt>
                <c:pt idx="90">
                  <c:v>0.26531105482222295</c:v>
                </c:pt>
                <c:pt idx="91">
                  <c:v>0.26142831751592643</c:v>
                </c:pt>
                <c:pt idx="92">
                  <c:v>0.25760240275326585</c:v>
                </c:pt>
                <c:pt idx="93">
                  <c:v>0.25383247895558647</c:v>
                </c:pt>
                <c:pt idx="94">
                  <c:v>0.25011772671410532</c:v>
                </c:pt>
                <c:pt idx="95">
                  <c:v>0.24645733861180913</c:v>
                </c:pt>
                <c:pt idx="96">
                  <c:v>0.24285051904795857</c:v>
                </c:pt>
                <c:pt idx="97">
                  <c:v>0.23929648406516146</c:v>
                </c:pt>
                <c:pt idx="98">
                  <c:v>0.23579446117897626</c:v>
                </c:pt>
                <c:pt idx="99">
                  <c:v>0.23234368921000889</c:v>
                </c:pt>
                <c:pt idx="100">
                  <c:v>0.22894341811846786</c:v>
                </c:pt>
                <c:pt idx="101">
                  <c:v>0.22559290884113961</c:v>
                </c:pt>
                <c:pt idx="102">
                  <c:v>0.22229143313074992</c:v>
                </c:pt>
                <c:pt idx="103">
                  <c:v>0.21903827339767654</c:v>
                </c:pt>
                <c:pt idx="104">
                  <c:v>0.21583272255397803</c:v>
                </c:pt>
                <c:pt idx="105">
                  <c:v>0.21267408385970496</c:v>
                </c:pt>
                <c:pt idx="106">
                  <c:v>0.20956167077146096</c:v>
                </c:pt>
                <c:pt idx="107">
                  <c:v>0.20649480679317939</c:v>
                </c:pt>
                <c:pt idx="108">
                  <c:v>0.20347282532908395</c:v>
                </c:pt>
                <c:pt idx="109">
                  <c:v>0.20049506953880161</c:v>
                </c:pt>
                <c:pt idx="110">
                  <c:v>0.19756089219459547</c:v>
                </c:pt>
                <c:pt idx="111">
                  <c:v>0.1946696555406868</c:v>
                </c:pt>
                <c:pt idx="112">
                  <c:v>0.19182073115463669</c:v>
                </c:pt>
                <c:pt idx="113">
                  <c:v>0.18901349981075535</c:v>
                </c:pt>
                <c:pt idx="114">
                  <c:v>0.18624735134551088</c:v>
                </c:pt>
                <c:pt idx="115">
                  <c:v>0.18352168452490783</c:v>
                </c:pt>
                <c:pt idx="116">
                  <c:v>0.18083590691380641</c:v>
                </c:pt>
                <c:pt idx="117">
                  <c:v>0.17818943474715404</c:v>
                </c:pt>
                <c:pt idx="118">
                  <c:v>0.17558169280310176</c:v>
                </c:pt>
                <c:pt idx="119">
                  <c:v>0.17301211427797739</c:v>
                </c:pt>
                <c:pt idx="120">
                  <c:v>0.170480140663088</c:v>
                </c:pt>
                <c:pt idx="121">
                  <c:v>0.16798522162332621</c:v>
                </c:pt>
                <c:pt idx="122">
                  <c:v>0.16552681487755222</c:v>
                </c:pt>
                <c:pt idx="123">
                  <c:v>0.16310438608072669</c:v>
                </c:pt>
                <c:pt idx="124">
                  <c:v>0.16071740870776885</c:v>
                </c:pt>
                <c:pt idx="125">
                  <c:v>0.15836536393911385</c:v>
                </c:pt>
                <c:pt idx="126">
                  <c:v>0.15604774054794518</c:v>
                </c:pt>
                <c:pt idx="127">
                  <c:v>0.15376403478907744</c:v>
                </c:pt>
                <c:pt idx="128">
                  <c:v>0.15151375028946523</c:v>
                </c:pt>
                <c:pt idx="129">
                  <c:v>0.14929639794031421</c:v>
                </c:pt>
                <c:pt idx="130">
                  <c:v>0.14711149579077137</c:v>
                </c:pt>
                <c:pt idx="131">
                  <c:v>0.14495856894317116</c:v>
                </c:pt>
                <c:pt idx="132">
                  <c:v>0.14283714944981404</c:v>
                </c:pt>
                <c:pt idx="133">
                  <c:v>0.1407467762112565</c:v>
                </c:pt>
                <c:pt idx="134">
                  <c:v>0.13868699487608907</c:v>
                </c:pt>
                <c:pt idx="135">
                  <c:v>0.13665735774218085</c:v>
                </c:pt>
                <c:pt idx="136">
                  <c:v>0.13465742365936995</c:v>
                </c:pt>
                <c:pt idx="137">
                  <c:v>0.13268675793357748</c:v>
                </c:pt>
                <c:pt idx="138">
                  <c:v>0.13074493223232489</c:v>
                </c:pt>
                <c:pt idx="139">
                  <c:v>0.12883152449163415</c:v>
                </c:pt>
                <c:pt idx="140">
                  <c:v>0.1269461188242906</c:v>
                </c:pt>
                <c:pt idx="141">
                  <c:v>0.12508830542944771</c:v>
                </c:pt>
                <c:pt idx="142">
                  <c:v>0.12325768050355547</c:v>
                </c:pt>
                <c:pt idx="143">
                  <c:v>0.12145384615259183</c:v>
                </c:pt>
                <c:pt idx="144">
                  <c:v>0.11967641030557881</c:v>
                </c:pt>
                <c:pt idx="145">
                  <c:v>0.1179249866293642</c:v>
                </c:pt>
                <c:pt idx="146">
                  <c:v>0.11619919444465045</c:v>
                </c:pt>
                <c:pt idx="147">
                  <c:v>0.11449865864325251</c:v>
                </c:pt>
                <c:pt idx="148">
                  <c:v>0.11282300960656631</c:v>
                </c:pt>
                <c:pt idx="149">
                  <c:v>0.11117188312523064</c:v>
                </c:pt>
                <c:pt idx="150">
                  <c:v>0.10954492031996496</c:v>
                </c:pt>
                <c:pt idx="151">
                  <c:v>0.10794176756356511</c:v>
                </c:pt>
                <c:pt idx="152">
                  <c:v>0.10636207640404113</c:v>
                </c:pt>
                <c:pt idx="153">
                  <c:v>0.10480550348887992</c:v>
                </c:pt>
                <c:pt idx="154">
                  <c:v>0.10327171049041579</c:v>
                </c:pt>
                <c:pt idx="155">
                  <c:v>0.10176036403229378</c:v>
                </c:pt>
                <c:pt idx="156">
                  <c:v>0.10027113561700872</c:v>
                </c:pt>
                <c:pt idx="157">
                  <c:v>9.8803701554505199E-2</c:v>
                </c:pt>
                <c:pt idx="158">
                  <c:v>9.735774289182178E-2</c:v>
                </c:pt>
                <c:pt idx="159">
                  <c:v>9.5932945343765674E-2</c:v>
                </c:pt>
                <c:pt idx="160">
                  <c:v>9.4528999224600993E-2</c:v>
                </c:pt>
                <c:pt idx="161">
                  <c:v>9.3145599380737854E-2</c:v>
                </c:pt>
                <c:pt idx="162">
                  <c:v>9.1782445124405476E-2</c:v>
                </c:pt>
                <c:pt idx="163">
                  <c:v>9.0439240168296783E-2</c:v>
                </c:pt>
                <c:pt idx="164">
                  <c:v>8.9115692561168774E-2</c:v>
                </c:pt>
                <c:pt idx="165">
                  <c:v>8.7811514624386092E-2</c:v>
                </c:pt>
                <c:pt idx="166">
                  <c:v>8.6526422889392385E-2</c:v>
                </c:pt>
                <c:pt idx="167">
                  <c:v>8.5260138036097638E-2</c:v>
                </c:pt>
                <c:pt idx="168">
                  <c:v>8.4012384832166637E-2</c:v>
                </c:pt>
                <c:pt idx="169">
                  <c:v>8.2782892073195946E-2</c:v>
                </c:pt>
                <c:pt idx="170">
                  <c:v>8.1571392523766745E-2</c:v>
                </c:pt>
                <c:pt idx="171">
                  <c:v>8.037762285935976E-2</c:v>
                </c:pt>
                <c:pt idx="172">
                  <c:v>7.9201323609120924E-2</c:v>
                </c:pt>
                <c:pt idx="173">
                  <c:v>7.8042239099463923E-2</c:v>
                </c:pt>
                <c:pt idx="174">
                  <c:v>7.6900117398498849E-2</c:v>
                </c:pt>
                <c:pt idx="175">
                  <c:v>7.5774710261273415E-2</c:v>
                </c:pt>
                <c:pt idx="176">
                  <c:v>7.4665773075816164E-2</c:v>
                </c:pt>
                <c:pt idx="177">
                  <c:v>7.3573064809968725E-2</c:v>
                </c:pt>
                <c:pt idx="178">
                  <c:v>7.2496347958996801E-2</c:v>
                </c:pt>
                <c:pt idx="179">
                  <c:v>7.1435388493967092E-2</c:v>
                </c:pt>
                <c:pt idx="180">
                  <c:v>7.0389955810880603E-2</c:v>
                </c:pt>
                <c:pt idx="181">
                  <c:v>6.9359822680549493E-2</c:v>
                </c:pt>
                <c:pt idx="182">
                  <c:v>6.8344765199208055E-2</c:v>
                </c:pt>
                <c:pt idx="183">
                  <c:v>6.7344562739846375E-2</c:v>
                </c:pt>
                <c:pt idx="184">
                  <c:v>6.6358997904255784E-2</c:v>
                </c:pt>
                <c:pt idx="185">
                  <c:v>6.538785647577687E-2</c:v>
                </c:pt>
                <c:pt idx="186">
                  <c:v>6.4430927372738228E-2</c:v>
                </c:pt>
                <c:pt idx="187">
                  <c:v>6.3488002602577268E-2</c:v>
                </c:pt>
                <c:pt idx="188">
                  <c:v>6.2558877216631864E-2</c:v>
                </c:pt>
                <c:pt idx="189">
                  <c:v>6.1643349265594213E-2</c:v>
                </c:pt>
                <c:pt idx="190">
                  <c:v>6.0741219755615937E-2</c:v>
                </c:pt>
                <c:pt idx="191">
                  <c:v>5.985229260505634E-2</c:v>
                </c:pt>
                <c:pt idx="192">
                  <c:v>5.8976374601862884E-2</c:v>
                </c:pt>
                <c:pt idx="193">
                  <c:v>5.8113275361576018E-2</c:v>
                </c:pt>
                <c:pt idx="194">
                  <c:v>5.7262807285948077E-2</c:v>
                </c:pt>
                <c:pt idx="195">
                  <c:v>5.6424785522168237E-2</c:v>
                </c:pt>
                <c:pt idx="196">
                  <c:v>5.5599027922683744E-2</c:v>
                </c:pt>
                <c:pt idx="197">
                  <c:v>5.4785355005609555E-2</c:v>
                </c:pt>
                <c:pt idx="198">
                  <c:v>5.3983589915717202E-2</c:v>
                </c:pt>
                <c:pt idx="199">
                  <c:v>5.3193558385994398E-2</c:v>
                </c:pt>
                <c:pt idx="200">
                  <c:v>5.2415088699767597E-2</c:v>
                </c:pt>
                <c:pt idx="201">
                  <c:v>5.1648011653378428E-2</c:v>
                </c:pt>
                <c:pt idx="202">
                  <c:v>5.0892160519406725E-2</c:v>
                </c:pt>
                <c:pt idx="203">
                  <c:v>5.0147371010431534E-2</c:v>
                </c:pt>
                <c:pt idx="204">
                  <c:v>4.9413481243322656E-2</c:v>
                </c:pt>
                <c:pt idx="205">
                  <c:v>4.8690331704054519E-2</c:v>
                </c:pt>
                <c:pt idx="206">
                  <c:v>4.7977765213035289E-2</c:v>
                </c:pt>
                <c:pt idx="207">
                  <c:v>4.7275626890943084E-2</c:v>
                </c:pt>
                <c:pt idx="208">
                  <c:v>4.6583764125062453E-2</c:v>
                </c:pt>
                <c:pt idx="209">
                  <c:v>4.5902026536113145E-2</c:v>
                </c:pt>
                <c:pt idx="210">
                  <c:v>4.523026594556482E-2</c:v>
                </c:pt>
                <c:pt idx="211">
                  <c:v>4.4568336343429583E-2</c:v>
                </c:pt>
                <c:pt idx="212">
                  <c:v>4.39160938565262E-2</c:v>
                </c:pt>
                <c:pt idx="213">
                  <c:v>4.3273396717208722E-2</c:v>
                </c:pt>
                <c:pt idx="214">
                  <c:v>4.2640105232552482E-2</c:v>
                </c:pt>
                <c:pt idx="215">
                  <c:v>4.201608175399154E-2</c:v>
                </c:pt>
                <c:pt idx="216">
                  <c:v>4.1401190647399909E-2</c:v>
                </c:pt>
                <c:pt idx="217">
                  <c:v>4.0795298263611134E-2</c:v>
                </c:pt>
                <c:pt idx="218">
                  <c:v>4.01982729093689E-2</c:v>
                </c:pt>
                <c:pt idx="219">
                  <c:v>3.9609984818703127E-2</c:v>
                </c:pt>
                <c:pt idx="220">
                  <c:v>3.9030306124724572E-2</c:v>
                </c:pt>
                <c:pt idx="221">
                  <c:v>3.845911083183267E-2</c:v>
                </c:pt>
                <c:pt idx="222">
                  <c:v>3.7896274788329652E-2</c:v>
                </c:pt>
                <c:pt idx="223">
                  <c:v>3.7341675659435823E-2</c:v>
                </c:pt>
                <c:pt idx="224">
                  <c:v>3.6795192900699401E-2</c:v>
                </c:pt>
                <c:pt idx="225">
                  <c:v>3.6256707731795887E-2</c:v>
                </c:pt>
                <c:pt idx="226">
                  <c:v>3.5726103110710415E-2</c:v>
                </c:pt>
                <c:pt idx="227">
                  <c:v>3.5203263708298398E-2</c:v>
                </c:pt>
                <c:pt idx="228">
                  <c:v>3.4688075883218171E-2</c:v>
                </c:pt>
                <c:pt idx="229">
                  <c:v>3.4180427657230512E-2</c:v>
                </c:pt>
                <c:pt idx="230">
                  <c:v>3.3680208690859796E-2</c:v>
                </c:pt>
                <c:pt idx="231">
                  <c:v>3.3187310259411185E-2</c:v>
                </c:pt>
                <c:pt idx="232">
                  <c:v>3.2701625229338858E-2</c:v>
                </c:pt>
                <c:pt idx="233">
                  <c:v>3.2223048034960122E-2</c:v>
                </c:pt>
                <c:pt idx="234">
                  <c:v>3.1751474655510266E-2</c:v>
                </c:pt>
                <c:pt idx="235">
                  <c:v>3.1286802592533143E-2</c:v>
                </c:pt>
                <c:pt idx="236">
                  <c:v>3.0828930847602798E-2</c:v>
                </c:pt>
                <c:pt idx="237">
                  <c:v>3.0377759900370945E-2</c:v>
                </c:pt>
                <c:pt idx="238">
                  <c:v>2.9933191686935902E-2</c:v>
                </c:pt>
                <c:pt idx="239">
                  <c:v>2.9495129578527832E-2</c:v>
                </c:pt>
                <c:pt idx="240">
                  <c:v>2.9063478360506271E-2</c:v>
                </c:pt>
                <c:pt idx="241">
                  <c:v>2.8638144211664669E-2</c:v>
                </c:pt>
                <c:pt idx="242">
                  <c:v>2.8219034683838025E-2</c:v>
                </c:pt>
                <c:pt idx="243">
                  <c:v>2.7806058681808913E-2</c:v>
                </c:pt>
                <c:pt idx="244">
                  <c:v>2.7399126443507442E-2</c:v>
                </c:pt>
                <c:pt idx="245">
                  <c:v>2.6998149520501259E-2</c:v>
                </c:pt>
                <c:pt idx="246">
                  <c:v>2.6603040758770752E-2</c:v>
                </c:pt>
                <c:pt idx="247">
                  <c:v>2.6213714279765883E-2</c:v>
                </c:pt>
                <c:pt idx="248">
                  <c:v>2.5830085461740013E-2</c:v>
                </c:pt>
                <c:pt idx="249">
                  <c:v>2.5452070921357133E-2</c:v>
                </c:pt>
                <c:pt idx="250">
                  <c:v>2.5079588495567982E-2</c:v>
                </c:pt>
                <c:pt idx="251">
                  <c:v>2.4712557223751756E-2</c:v>
                </c:pt>
                <c:pt idx="252">
                  <c:v>2.4350897330118814E-2</c:v>
                </c:pt>
                <c:pt idx="253">
                  <c:v>2.3994530206371177E-2</c:v>
                </c:pt>
                <c:pt idx="254">
                  <c:v>2.3643378394616617E-2</c:v>
                </c:pt>
                <c:pt idx="255">
                  <c:v>2.3297365570532934E-2</c:v>
                </c:pt>
                <c:pt idx="256">
                  <c:v>2.2956416526778423E-2</c:v>
                </c:pt>
                <c:pt idx="257">
                  <c:v>2.2620457156645395E-2</c:v>
                </c:pt>
                <c:pt idx="258">
                  <c:v>2.2289414437952654E-2</c:v>
                </c:pt>
                <c:pt idx="259">
                  <c:v>2.1963216417173859E-2</c:v>
                </c:pt>
                <c:pt idx="260">
                  <c:v>2.1641792193798148E-2</c:v>
                </c:pt>
                <c:pt idx="261">
                  <c:v>2.1325071904919567E-2</c:v>
                </c:pt>
                <c:pt idx="262">
                  <c:v>2.1012986710052105E-2</c:v>
                </c:pt>
                <c:pt idx="263">
                  <c:v>2.0705468776166903E-2</c:v>
                </c:pt>
                <c:pt idx="264">
                  <c:v>2.0402451262948509E-2</c:v>
                </c:pt>
                <c:pt idx="265">
                  <c:v>2.010386830826677E-2</c:v>
                </c:pt>
                <c:pt idx="266">
                  <c:v>1.9809655013861522E-2</c:v>
                </c:pt>
                <c:pt idx="267">
                  <c:v>1.9519747431236575E-2</c:v>
                </c:pt>
                <c:pt idx="268">
                  <c:v>1.9234082547760354E-2</c:v>
                </c:pt>
                <c:pt idx="269">
                  <c:v>1.89525982729697E-2</c:v>
                </c:pt>
                <c:pt idx="270">
                  <c:v>1.8675233425074392E-2</c:v>
                </c:pt>
                <c:pt idx="271">
                  <c:v>1.840192771765892E-2</c:v>
                </c:pt>
                <c:pt idx="272">
                  <c:v>1.8132621746579043E-2</c:v>
                </c:pt>
                <c:pt idx="273">
                  <c:v>1.7867256977050008E-2</c:v>
                </c:pt>
                <c:pt idx="274">
                  <c:v>1.7605775730923784E-2</c:v>
                </c:pt>
                <c:pt idx="275">
                  <c:v>1.7348121174152485E-2</c:v>
                </c:pt>
                <c:pt idx="276">
                  <c:v>1.7094237304435229E-2</c:v>
                </c:pt>
                <c:pt idx="277">
                  <c:v>1.6844068939045821E-2</c:v>
                </c:pt>
                <c:pt idx="278">
                  <c:v>1.6597561702838531E-2</c:v>
                </c:pt>
                <c:pt idx="279">
                  <c:v>1.6354662016429496E-2</c:v>
                </c:pt>
                <c:pt idx="280">
                  <c:v>1.6115317084550912E-2</c:v>
                </c:pt>
                <c:pt idx="281">
                  <c:v>1.587947488457583E-2</c:v>
                </c:pt>
                <c:pt idx="282">
                  <c:v>1.5647084155210794E-2</c:v>
                </c:pt>
                <c:pt idx="283">
                  <c:v>1.5418094385354041E-2</c:v>
                </c:pt>
                <c:pt idx="284">
                  <c:v>1.5192455803116558E-2</c:v>
                </c:pt>
                <c:pt idx="285">
                  <c:v>1.4970119365004144E-2</c:v>
                </c:pt>
                <c:pt idx="286">
                  <c:v>1.4751036745257445E-2</c:v>
                </c:pt>
                <c:pt idx="287">
                  <c:v>1.4535160325348224E-2</c:v>
                </c:pt>
                <c:pt idx="288">
                  <c:v>1.4322443183629248E-2</c:v>
                </c:pt>
                <c:pt idx="289">
                  <c:v>1.4112839085135685E-2</c:v>
                </c:pt>
                <c:pt idx="290">
                  <c:v>1.3906302471535726E-2</c:v>
                </c:pt>
                <c:pt idx="291">
                  <c:v>1.3702788451228288E-2</c:v>
                </c:pt>
                <c:pt idx="292">
                  <c:v>1.3502252789585683E-2</c:v>
                </c:pt>
                <c:pt idx="293">
                  <c:v>1.3304651899338955E-2</c:v>
                </c:pt>
                <c:pt idx="294">
                  <c:v>1.3109942831104063E-2</c:v>
                </c:pt>
                <c:pt idx="295">
                  <c:v>1.2918083264046636E-2</c:v>
                </c:pt>
                <c:pt idx="296">
                  <c:v>1.2729031496683354E-2</c:v>
                </c:pt>
                <c:pt idx="297">
                  <c:v>1.2542746437817958E-2</c:v>
                </c:pt>
                <c:pt idx="298">
                  <c:v>1.2359187597609943E-2</c:v>
                </c:pt>
                <c:pt idx="299">
                  <c:v>1.2178315078773849E-2</c:v>
                </c:pt>
                <c:pt idx="300">
                  <c:v>1.2000089567907473E-2</c:v>
                </c:pt>
                <c:pt idx="301">
                  <c:v>1.1824472326946918E-2</c:v>
                </c:pt>
                <c:pt idx="302">
                  <c:v>1.1651425184746716E-2</c:v>
                </c:pt>
                <c:pt idx="303">
                  <c:v>1.1480910528783165E-2</c:v>
                </c:pt>
                <c:pt idx="304">
                  <c:v>1.1312891296979084E-2</c:v>
                </c:pt>
                <c:pt idx="305">
                  <c:v>1.1147330969648246E-2</c:v>
                </c:pt>
                <c:pt idx="306">
                  <c:v>1.0984193561557621E-2</c:v>
                </c:pt>
                <c:pt idx="307">
                  <c:v>1.0823443614105871E-2</c:v>
                </c:pt>
                <c:pt idx="308">
                  <c:v>1.0665046187616257E-2</c:v>
                </c:pt>
                <c:pt idx="309">
                  <c:v>1.0508966853742363E-2</c:v>
                </c:pt>
                <c:pt idx="310">
                  <c:v>1.035517168798495E-2</c:v>
                </c:pt>
                <c:pt idx="311">
                  <c:v>1.0203627262318301E-2</c:v>
                </c:pt>
                <c:pt idx="312">
                  <c:v>1.0054300637924556E-2</c:v>
                </c:pt>
                <c:pt idx="313">
                  <c:v>9.9071593580342451E-3</c:v>
                </c:pt>
                <c:pt idx="314">
                  <c:v>9.7621714408717333E-3</c:v>
                </c:pt>
                <c:pt idx="315">
                  <c:v>9.6193053727038035E-3</c:v>
                </c:pt>
                <c:pt idx="316">
                  <c:v>9.4785301009900728E-3</c:v>
                </c:pt>
                <c:pt idx="317">
                  <c:v>9.3398150276335253E-3</c:v>
                </c:pt>
                <c:pt idx="318">
                  <c:v>9.2031300023299317E-3</c:v>
                </c:pt>
                <c:pt idx="319">
                  <c:v>9.068445316014518E-3</c:v>
                </c:pt>
                <c:pt idx="320">
                  <c:v>8.9357316944046142E-3</c:v>
                </c:pt>
                <c:pt idx="321">
                  <c:v>8.8049602916367622E-3</c:v>
                </c:pt>
                <c:pt idx="322">
                  <c:v>8.6761026839969127E-3</c:v>
                </c:pt>
                <c:pt idx="323">
                  <c:v>8.5491308637424338E-3</c:v>
                </c:pt>
                <c:pt idx="324">
                  <c:v>8.4240172330145042E-3</c:v>
                </c:pt>
                <c:pt idx="325">
                  <c:v>8.3007345978396273E-3</c:v>
                </c:pt>
                <c:pt idx="326">
                  <c:v>8.1792561622188661E-3</c:v>
                </c:pt>
                <c:pt idx="327">
                  <c:v>8.059555522303646E-3</c:v>
                </c:pt>
                <c:pt idx="328">
                  <c:v>7.9416066606567519E-3</c:v>
                </c:pt>
                <c:pt idx="329">
                  <c:v>7.8253839405973639E-3</c:v>
                </c:pt>
                <c:pt idx="330">
                  <c:v>7.7108621006287733E-3</c:v>
                </c:pt>
                <c:pt idx="331">
                  <c:v>7.5980162489476958E-3</c:v>
                </c:pt>
                <c:pt idx="332">
                  <c:v>7.4868218580339679E-3</c:v>
                </c:pt>
                <c:pt idx="333">
                  <c:v>7.3772547593193493E-3</c:v>
                </c:pt>
                <c:pt idx="334">
                  <c:v>7.2692911379344223E-3</c:v>
                </c:pt>
                <c:pt idx="335">
                  <c:v>7.1629075275322822E-3</c:v>
                </c:pt>
                <c:pt idx="336">
                  <c:v>7.0580808051880625E-3</c:v>
                </c:pt>
                <c:pt idx="337">
                  <c:v>6.9547881863730523E-3</c:v>
                </c:pt>
                <c:pt idx="338">
                  <c:v>6.853007220002409E-3</c:v>
                </c:pt>
                <c:pt idx="339">
                  <c:v>6.752715783555286E-3</c:v>
                </c:pt>
                <c:pt idx="340">
                  <c:v>6.6538920782664296E-3</c:v>
                </c:pt>
                <c:pt idx="341">
                  <c:v>6.5565146243881187E-3</c:v>
                </c:pt>
                <c:pt idx="342">
                  <c:v>6.460562256521472E-3</c:v>
                </c:pt>
                <c:pt idx="343">
                  <c:v>6.3660141190160311E-3</c:v>
                </c:pt>
                <c:pt idx="344">
                  <c:v>6.2728496614366967E-3</c:v>
                </c:pt>
                <c:pt idx="345">
                  <c:v>6.1810486340970298E-3</c:v>
                </c:pt>
                <c:pt idx="346">
                  <c:v>6.0905910836578951E-3</c:v>
                </c:pt>
                <c:pt idx="347">
                  <c:v>6.0014573487904921E-3</c:v>
                </c:pt>
                <c:pt idx="348">
                  <c:v>5.9136280559029045E-3</c:v>
                </c:pt>
                <c:pt idx="349">
                  <c:v>5.8270841149291631E-3</c:v>
                </c:pt>
                <c:pt idx="350">
                  <c:v>5.7418067151799347E-3</c:v>
                </c:pt>
                <c:pt idx="351">
                  <c:v>5.6577773212539593E-3</c:v>
                </c:pt>
                <c:pt idx="352">
                  <c:v>5.5749776690092743E-3</c:v>
                </c:pt>
                <c:pt idx="353">
                  <c:v>5.4933897615934433E-3</c:v>
                </c:pt>
                <c:pt idx="354">
                  <c:v>5.4129958655318592E-3</c:v>
                </c:pt>
                <c:pt idx="355">
                  <c:v>5.3337785068733184E-3</c:v>
                </c:pt>
                <c:pt idx="356">
                  <c:v>5.2557204673919404E-3</c:v>
                </c:pt>
                <c:pt idx="357">
                  <c:v>5.1788047808447573E-3</c:v>
                </c:pt>
                <c:pt idx="358">
                  <c:v>5.1030147292840068E-3</c:v>
                </c:pt>
                <c:pt idx="359">
                  <c:v>5.0283338394234321E-3</c:v>
                </c:pt>
                <c:pt idx="360">
                  <c:v>4.9547458790577233E-3</c:v>
                </c:pt>
              </c:numCache>
            </c:numRef>
          </c:yVal>
          <c:smooth val="1"/>
          <c:extLst>
            <c:ext xmlns:c16="http://schemas.microsoft.com/office/drawing/2014/chart" uri="{C3380CC4-5D6E-409C-BE32-E72D297353CC}">
              <c16:uniqueId val="{00000002-784B-5645-8B95-166A29B4D738}"/>
            </c:ext>
          </c:extLst>
        </c:ser>
        <c:ser>
          <c:idx val="1"/>
          <c:order val="3"/>
          <c:tx>
            <c:strRef>
              <c:f>'Raum1_technische Lüftung'!$E$57</c:f>
              <c:strCache>
                <c:ptCount val="1"/>
                <c:pt idx="0">
                  <c:v>Filter1+Exp</c:v>
                </c:pt>
              </c:strCache>
            </c:strRef>
          </c:tx>
          <c:spPr>
            <a:ln w="19050" cap="rnd">
              <a:solidFill>
                <a:schemeClr val="accent2">
                  <a:lumMod val="60000"/>
                  <a:lumOff val="40000"/>
                </a:schemeClr>
              </a:solidFill>
              <a:round/>
            </a:ln>
            <a:effectLst/>
          </c:spPr>
          <c:marker>
            <c:symbol val="none"/>
          </c:marker>
          <c:xVal>
            <c:numRef>
              <c:f>'Raum1_technische Lüftung'!$A$58:$A$418</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'Raum1_technische Lüftung'!$E$58:$E$418</c:f>
              <c:numCache>
                <c:formatCode>0.0%</c:formatCode>
                <c:ptCount val="361"/>
                <c:pt idx="0" formatCode="0.00%">
                  <c:v>0</c:v>
                </c:pt>
                <c:pt idx="1">
                  <c:v>1.1111111111111111E-3</c:v>
                </c:pt>
                <c:pt idx="2">
                  <c:v>2.2059614879477215E-3</c:v>
                </c:pt>
                <c:pt idx="3">
                  <c:v>3.2847891008410627E-3</c:v>
                </c:pt>
                <c:pt idx="4">
                  <c:v>4.3478284375072767E-3</c:v>
                </c:pt>
                <c:pt idx="5">
                  <c:v>5.395310554014307E-3</c:v>
                </c:pt>
                <c:pt idx="6">
                  <c:v>6.4274631250029069E-3</c:v>
                </c:pt>
                <c:pt idx="7">
                  <c:v>7.4445104931726768E-3</c:v>
                </c:pt>
                <c:pt idx="8">
                  <c:v>8.4466737180438969E-3</c:v>
                </c:pt>
                <c:pt idx="9">
                  <c:v>9.4341706240057398E-3</c:v>
                </c:pt>
                <c:pt idx="10">
                  <c:v>1.0407215847661321E-2</c:v>
                </c:pt>
                <c:pt idx="11">
                  <c:v>1.1366020884479858E-2</c:v>
                </c:pt>
                <c:pt idx="12">
                  <c:v>1.2310794134766113E-2</c:v>
                </c:pt>
                <c:pt idx="13">
                  <c:v>1.3241740948957062E-2</c:v>
                </c:pt>
                <c:pt idx="14">
                  <c:v>1.4159063672255686E-2</c:v>
                </c:pt>
                <c:pt idx="15">
                  <c:v>1.5062961688611541E-2</c:v>
                </c:pt>
                <c:pt idx="16">
                  <c:v>1.5953631464057705E-2</c:v>
                </c:pt>
                <c:pt idx="17">
                  <c:v>1.6831266589413498E-2</c:v>
                </c:pt>
                <c:pt idx="18">
                  <c:v>1.7696057822362249E-2</c:v>
                </c:pt>
                <c:pt idx="19">
                  <c:v>1.8548193128913294E-2</c:v>
                </c:pt>
                <c:pt idx="20">
                  <c:v>1.9387857724257166E-2</c:v>
                </c:pt>
                <c:pt idx="21">
                  <c:v>2.0215234113022906E-2</c:v>
                </c:pt>
                <c:pt idx="22">
                  <c:v>2.10305021289462E-2</c:v>
                </c:pt>
                <c:pt idx="23">
                  <c:v>2.183383897395701E-2</c:v>
                </c:pt>
                <c:pt idx="24">
                  <c:v>2.2625419256695145E-2</c:v>
                </c:pt>
                <c:pt idx="25">
                  <c:v>2.3405415030462198E-2</c:v>
                </c:pt>
                <c:pt idx="26">
                  <c:v>2.4173995830618036E-2</c:v>
                </c:pt>
                <c:pt idx="27">
                  <c:v>2.4931328711430039E-2</c:v>
                </c:pt>
                <c:pt idx="28">
                  <c:v>2.5677578282383037E-2</c:v>
                </c:pt>
                <c:pt idx="29">
                  <c:v>2.6412906743957881E-2</c:v>
                </c:pt>
                <c:pt idx="30">
                  <c:v>2.7137473922886395E-2</c:v>
                </c:pt>
                <c:pt idx="31">
                  <c:v>2.7851437306890384E-2</c:v>
                </c:pt>
                <c:pt idx="32">
                  <c:v>2.8554952078912264E-2</c:v>
                </c:pt>
                <c:pt idx="33">
                  <c:v>2.9248171150844712E-2</c:v>
                </c:pt>
                <c:pt idx="34">
                  <c:v>2.9931245196766723E-2</c:v>
                </c:pt>
                <c:pt idx="35">
                  <c:v>3.0604322685693242E-2</c:v>
                </c:pt>
                <c:pt idx="36">
                  <c:v>3.1267549913845533E-2</c:v>
                </c:pt>
                <c:pt idx="37">
                  <c:v>3.192107103644929E-2</c:v>
                </c:pt>
                <c:pt idx="38">
                  <c:v>3.2565028099067354E-2</c:v>
                </c:pt>
                <c:pt idx="39">
                  <c:v>3.3199561068473944E-2</c:v>
                </c:pt>
                <c:pt idx="40">
                  <c:v>3.3824807863076997E-2</c:v>
                </c:pt>
                <c:pt idx="41">
                  <c:v>3.4440904382895328E-2</c:v>
                </c:pt>
                <c:pt idx="42">
                  <c:v>3.504798453909707E-2</c:v>
                </c:pt>
                <c:pt idx="43">
                  <c:v>3.5646180283105823E-2</c:v>
                </c:pt>
                <c:pt idx="44">
                  <c:v>3.6235621635280858E-2</c:v>
                </c:pt>
                <c:pt idx="45">
                  <c:v>3.6816436713177587E-2</c:v>
                </c:pt>
                <c:pt idx="46">
                  <c:v>3.7388751759394441E-2</c:v>
                </c:pt>
                <c:pt idx="47">
                  <c:v>3.7952691169012252E-2</c:v>
                </c:pt>
                <c:pt idx="48">
                  <c:v>3.8508377516632018E-2</c:v>
                </c:pt>
                <c:pt idx="49">
                  <c:v>3.9055931583017033E-2</c:v>
                </c:pt>
                <c:pt idx="50">
                  <c:v>3.959547238134508E-2</c:v>
                </c:pt>
                <c:pt idx="51">
                  <c:v>4.0127117183076447E-2</c:v>
                </c:pt>
                <c:pt idx="52">
                  <c:v>4.0650981543443376E-2</c:v>
                </c:pt>
                <c:pt idx="53">
                  <c:v>4.116717932656648E-2</c:v>
                </c:pt>
                <c:pt idx="54">
                  <c:v>4.1675822730203579E-2</c:v>
                </c:pt>
                <c:pt idx="55">
                  <c:v>4.2177022310136363E-2</c:v>
                </c:pt>
                <c:pt idx="56">
                  <c:v>4.2670887004200145E-2</c:v>
                </c:pt>
                <c:pt idx="57">
                  <c:v>4.3157524155961968E-2</c:v>
                </c:pt>
                <c:pt idx="58">
                  <c:v>4.3637039538052182E-2</c:v>
                </c:pt>
                <c:pt idx="59">
                  <c:v>4.4109537375154564E-2</c:v>
                </c:pt>
                <c:pt idx="60">
                  <c:v>4.457512036665999E-2</c:v>
                </c:pt>
                <c:pt idx="61">
                  <c:v>4.5033889708988577E-2</c:v>
                </c:pt>
                <c:pt idx="62">
                  <c:v>4.5485945117585157E-2</c:v>
                </c:pt>
                <c:pt idx="63">
                  <c:v>4.5931384848592854E-2</c:v>
                </c:pt>
                <c:pt idx="64">
                  <c:v>4.6370305720209455E-2</c:v>
                </c:pt>
                <c:pt idx="65">
                  <c:v>4.6802803133731252E-2</c:v>
                </c:pt>
                <c:pt idx="66">
                  <c:v>4.7228971094288932E-2</c:v>
                </c:pt>
                <c:pt idx="67">
                  <c:v>4.7648902231279967E-2</c:v>
                </c:pt>
                <c:pt idx="68">
                  <c:v>4.8062687818502023E-2</c:v>
                </c:pt>
                <c:pt idx="69">
                  <c:v>4.8470417793991687E-2</c:v>
                </c:pt>
                <c:pt idx="70">
                  <c:v>4.8872180779572887E-2</c:v>
                </c:pt>
                <c:pt idx="71">
                  <c:v>4.9268064100119205E-2</c:v>
                </c:pt>
                <c:pt idx="72">
                  <c:v>4.9658153802534327E-2</c:v>
                </c:pt>
                <c:pt idx="73">
                  <c:v>5.0042534674454672E-2</c:v>
                </c:pt>
                <c:pt idx="74">
                  <c:v>5.0421290262678373E-2</c:v>
                </c:pt>
                <c:pt idx="75">
                  <c:v>5.0794502891324492E-2</c:v>
                </c:pt>
                <c:pt idx="76">
                  <c:v>5.1162253679726537E-2</c:v>
                </c:pt>
                <c:pt idx="77">
                  <c:v>5.1524622560064084E-2</c:v>
                </c:pt>
                <c:pt idx="78">
                  <c:v>5.1881688294736369E-2</c:v>
                </c:pt>
                <c:pt idx="79">
                  <c:v>5.2233528493481618E-2</c:v>
                </c:pt>
                <c:pt idx="80">
                  <c:v>5.2580219630245874E-2</c:v>
                </c:pt>
                <c:pt idx="81">
                  <c:v>5.2921837059804903E-2</c:v>
                </c:pt>
                <c:pt idx="82">
                  <c:v>5.32584550341429E-2</c:v>
                </c:pt>
                <c:pt idx="83">
                  <c:v>5.3590146718591435E-2</c:v>
                </c:pt>
                <c:pt idx="84">
                  <c:v>5.3916984207732284E-2</c:v>
                </c:pt>
                <c:pt idx="85">
                  <c:v>5.4239038541067451E-2</c:v>
                </c:pt>
                <c:pt idx="86">
                  <c:v>5.4556379718459939E-2</c:v>
                </c:pt>
                <c:pt idx="87">
                  <c:v>5.4869076715348485E-2</c:v>
                </c:pt>
                <c:pt idx="88">
                  <c:v>5.5177197497739673E-2</c:v>
                </c:pt>
                <c:pt idx="89">
                  <c:v>5.548080903698064E-2</c:v>
                </c:pt>
                <c:pt idx="90">
                  <c:v>5.5779977324315562E-2</c:v>
                </c:pt>
                <c:pt idx="91">
                  <c:v>5.6074767385229145E-2</c:v>
                </c:pt>
                <c:pt idx="92">
                  <c:v>5.6365243293580176E-2</c:v>
                </c:pt>
                <c:pt idx="93">
                  <c:v>5.6651468185528249E-2</c:v>
                </c:pt>
                <c:pt idx="94">
                  <c:v>5.6933504273256677E-2</c:v>
                </c:pt>
                <c:pt idx="95">
                  <c:v>5.721141285849457E-2</c:v>
                </c:pt>
                <c:pt idx="96">
                  <c:v>5.7485254345841029E-2</c:v>
                </c:pt>
                <c:pt idx="97">
                  <c:v>5.7755088255894316E-2</c:v>
                </c:pt>
                <c:pt idx="98">
                  <c:v>5.8020973238188937E-2</c:v>
                </c:pt>
                <c:pt idx="99">
                  <c:v>5.8282967083943357E-2</c:v>
                </c:pt>
                <c:pt idx="100">
                  <c:v>5.8541126738621149E-2</c:v>
                </c:pt>
                <c:pt idx="101">
                  <c:v>5.879550831430834E-2</c:v>
                </c:pt>
                <c:pt idx="102">
                  <c:v>5.9046167101909609E-2</c:v>
                </c:pt>
                <c:pt idx="103">
                  <c:v>5.9293157583166001E-2</c:v>
                </c:pt>
                <c:pt idx="104">
                  <c:v>5.953653344249675E-2</c:v>
                </c:pt>
                <c:pt idx="105">
                  <c:v>5.9776347578667836E-2</c:v>
                </c:pt>
                <c:pt idx="106">
                  <c:v>6.0012652116289734E-2</c:v>
                </c:pt>
                <c:pt idx="107">
                  <c:v>6.0245498417146916E-2</c:v>
                </c:pt>
                <c:pt idx="108">
                  <c:v>6.0474937091361564E-2</c:v>
                </c:pt>
                <c:pt idx="109">
                  <c:v>6.0701018008393878E-2</c:v>
                </c:pt>
                <c:pt idx="110">
                  <c:v>6.0923790307881434E-2</c:v>
                </c:pt>
                <c:pt idx="111">
                  <c:v>6.1143302410319872E-2</c:v>
                </c:pt>
                <c:pt idx="112">
                  <c:v>6.13596020275873E-2</c:v>
                </c:pt>
                <c:pt idx="113">
                  <c:v>6.1572736173314678E-2</c:v>
                </c:pt>
                <c:pt idx="114">
                  <c:v>6.178275117310441E-2</c:v>
                </c:pt>
                <c:pt idx="115">
                  <c:v>6.1989692674599424E-2</c:v>
                </c:pt>
                <c:pt idx="116">
                  <c:v>6.219360565740488E-2</c:v>
                </c:pt>
                <c:pt idx="117">
                  <c:v>6.2394534442864663E-2</c:v>
                </c:pt>
                <c:pt idx="118">
                  <c:v>6.2592522703694836E-2</c:v>
                </c:pt>
                <c:pt idx="119">
                  <c:v>6.2787613473476056E-2</c:v>
                </c:pt>
                <c:pt idx="120">
                  <c:v>6.2979849156007142E-2</c:v>
                </c:pt>
                <c:pt idx="121">
                  <c:v>6.3169271534521676E-2</c:v>
                </c:pt>
                <c:pt idx="122">
                  <c:v>6.3355921780769819E-2</c:v>
                </c:pt>
                <c:pt idx="123">
                  <c:v>6.3539840463967101E-2</c:v>
                </c:pt>
                <c:pt idx="124">
                  <c:v>6.3721067559612349E-2</c:v>
                </c:pt>
                <c:pt idx="125">
                  <c:v>6.3899642458176531E-2</c:v>
                </c:pt>
                <c:pt idx="126">
                  <c:v>6.4075603973664436E-2</c:v>
                </c:pt>
                <c:pt idx="127">
                  <c:v>6.4248990352051033E-2</c:v>
                </c:pt>
                <c:pt idx="128">
                  <c:v>6.4419839279594451E-2</c:v>
                </c:pt>
                <c:pt idx="129">
                  <c:v>6.4588187891027188E-2</c:v>
                </c:pt>
                <c:pt idx="130">
                  <c:v>6.4754072777627528E-2</c:v>
                </c:pt>
                <c:pt idx="131">
                  <c:v>6.4917529995172821E-2</c:v>
                </c:pt>
                <c:pt idx="132">
                  <c:v>6.5078595071776338E-2</c:v>
                </c:pt>
                <c:pt idx="133">
                  <c:v>6.5237303015609455E-2</c:v>
                </c:pt>
                <c:pt idx="134">
                  <c:v>6.5393688322510843E-2</c:v>
                </c:pt>
                <c:pt idx="135">
                  <c:v>6.5547784983484264E-2</c:v>
                </c:pt>
                <c:pt idx="136">
                  <c:v>6.5699626492086688E-2</c:v>
                </c:pt>
                <c:pt idx="137">
                  <c:v>6.5849245851708205E-2</c:v>
                </c:pt>
                <c:pt idx="138">
                  <c:v>6.5996675582745509E-2</c:v>
                </c:pt>
                <c:pt idx="139">
                  <c:v>6.6141947729670317E-2</c:v>
                </c:pt>
                <c:pt idx="140">
                  <c:v>6.6285093867994346E-2</c:v>
                </c:pt>
                <c:pt idx="141">
                  <c:v>6.6426145111132442E-2</c:v>
                </c:pt>
                <c:pt idx="142">
                  <c:v>6.6565132117165152E-2</c:v>
                </c:pt>
                <c:pt idx="143">
                  <c:v>6.6702085095502434E-2</c:v>
                </c:pt>
                <c:pt idx="144">
                  <c:v>6.6837033813449756E-2</c:v>
                </c:pt>
                <c:pt idx="145">
                  <c:v>6.6970007602678169E-2</c:v>
                </c:pt>
                <c:pt idx="146">
                  <c:v>6.7101035365599679E-2</c:v>
                </c:pt>
                <c:pt idx="147">
                  <c:v>6.7230145581649289E-2</c:v>
                </c:pt>
                <c:pt idx="148">
                  <c:v>6.7357366313475123E-2</c:v>
                </c:pt>
                <c:pt idx="149">
                  <c:v>6.748272521303797E-2</c:v>
                </c:pt>
                <c:pt idx="150">
                  <c:v>6.7606249527621551E-2</c:v>
                </c:pt>
                <c:pt idx="151">
                  <c:v>6.7727966105754836E-2</c:v>
                </c:pt>
                <c:pt idx="152">
                  <c:v>6.7847901403047681E-2</c:v>
                </c:pt>
                <c:pt idx="153">
                  <c:v>6.796608148794106E-2</c:v>
                </c:pt>
                <c:pt idx="154">
                  <c:v>6.8082532047373148E-2</c:v>
                </c:pt>
                <c:pt idx="155">
                  <c:v>6.819727839236249E-2</c:v>
                </c:pt>
                <c:pt idx="156">
                  <c:v>6.8310345463509475E-2</c:v>
                </c:pt>
                <c:pt idx="157">
                  <c:v>6.8421757836417255E-2</c:v>
                </c:pt>
                <c:pt idx="158">
                  <c:v>6.8531539727033366E-2</c:v>
                </c:pt>
                <c:pt idx="159">
                  <c:v>6.8639714996913168E-2</c:v>
                </c:pt>
                <c:pt idx="160">
                  <c:v>6.8746307158406239E-2</c:v>
                </c:pt>
                <c:pt idx="161">
                  <c:v>6.885133937976691E-2</c:v>
                </c:pt>
                <c:pt idx="162">
                  <c:v>6.8954834490189951E-2</c:v>
                </c:pt>
                <c:pt idx="163">
                  <c:v>6.9056814984772619E-2</c:v>
                </c:pt>
                <c:pt idx="164">
                  <c:v>6.9157303029404052E-2</c:v>
                </c:pt>
                <c:pt idx="165">
                  <c:v>6.9256320465583124E-2</c:v>
                </c:pt>
                <c:pt idx="166">
                  <c:v>6.9353888815165771E-2</c:v>
                </c:pt>
                <c:pt idx="167">
                  <c:v>6.9450029285042875E-2</c:v>
                </c:pt>
                <c:pt idx="168">
                  <c:v>6.9544762771749646E-2</c:v>
                </c:pt>
                <c:pt idx="169">
                  <c:v>6.9638109866007603E-2</c:v>
                </c:pt>
                <c:pt idx="170">
                  <c:v>6.9730090857200042E-2</c:v>
                </c:pt>
                <c:pt idx="171">
                  <c:v>6.9820725737782002E-2</c:v>
                </c:pt>
                <c:pt idx="172">
                  <c:v>6.9910034207625732E-2</c:v>
                </c:pt>
                <c:pt idx="173">
                  <c:v>6.9998035678302525E-2</c:v>
                </c:pt>
                <c:pt idx="174">
                  <c:v>7.0084749277301933E-2</c:v>
                </c:pt>
                <c:pt idx="175">
                  <c:v>7.0170193852189158E-2</c:v>
                </c:pt>
                <c:pt idx="176">
                  <c:v>7.0254387974701682E-2</c:v>
                </c:pt>
                <c:pt idx="177">
                  <c:v>7.0337349944785924E-2</c:v>
                </c:pt>
                <c:pt idx="178">
                  <c:v>7.0419097794574781E-2</c:v>
                </c:pt>
                <c:pt idx="179">
                  <c:v>7.0499649292306996E-2</c:v>
                </c:pt>
                <c:pt idx="180">
                  <c:v>7.0579021946189174E-2</c:v>
                </c:pt>
                <c:pt idx="181">
                  <c:v>7.0657233008201259E-2</c:v>
                </c:pt>
                <c:pt idx="182">
                  <c:v>7.0734299477846319E-2</c:v>
                </c:pt>
                <c:pt idx="183">
                  <c:v>7.0810238105845441E-2</c:v>
                </c:pt>
                <c:pt idx="184">
                  <c:v>7.0885065397778599E-2</c:v>
                </c:pt>
                <c:pt idx="185">
                  <c:v>7.0958797617672209E-2</c:v>
                </c:pt>
                <c:pt idx="186">
                  <c:v>7.1031450791534181E-2</c:v>
                </c:pt>
                <c:pt idx="187">
                  <c:v>7.1103040710837229E-2</c:v>
                </c:pt>
                <c:pt idx="188">
                  <c:v>7.1173582935951205E-2</c:v>
                </c:pt>
                <c:pt idx="189">
                  <c:v>7.1243092799525232E-2</c:v>
                </c:pt>
                <c:pt idx="190">
                  <c:v>7.1311585409820341E-2</c:v>
                </c:pt>
                <c:pt idx="191">
                  <c:v>7.1379075653993249E-2</c:v>
                </c:pt>
                <c:pt idx="192">
                  <c:v>7.1445578201332197E-2</c:v>
                </c:pt>
                <c:pt idx="193">
                  <c:v>7.1511107506445376E-2</c:v>
                </c:pt>
                <c:pt idx="194">
                  <c:v>7.1575677812402677E-2</c:v>
                </c:pt>
                <c:pt idx="195">
                  <c:v>7.1639303153831504E-2</c:v>
                </c:pt>
                <c:pt idx="196">
                  <c:v>7.170199735996724E-2</c:v>
                </c:pt>
                <c:pt idx="197">
                  <c:v>7.1763774057659102E-2</c:v>
                </c:pt>
                <c:pt idx="198">
                  <c:v>7.1824646674331999E-2</c:v>
                </c:pt>
                <c:pt idx="199">
                  <c:v>7.1884628440905013E-2</c:v>
                </c:pt>
                <c:pt idx="200">
                  <c:v>7.1943732394667226E-2</c:v>
                </c:pt>
                <c:pt idx="201">
                  <c:v>7.200197138211141E-2</c:v>
                </c:pt>
                <c:pt idx="202">
                  <c:v>7.2059358061726267E-2</c:v>
                </c:pt>
                <c:pt idx="203">
                  <c:v>7.2115904906747824E-2</c:v>
                </c:pt>
                <c:pt idx="204">
                  <c:v>7.217162420787053E-2</c:v>
                </c:pt>
                <c:pt idx="205">
                  <c:v>7.2226528075918658E-2</c:v>
                </c:pt>
                <c:pt idx="206">
                  <c:v>7.2280628444478717E-2</c:v>
                </c:pt>
                <c:pt idx="207">
                  <c:v>7.2333937072493193E-2</c:v>
                </c:pt>
                <c:pt idx="208">
                  <c:v>7.2386465546816464E-2</c:v>
                </c:pt>
                <c:pt idx="209">
                  <c:v>7.2438225284733204E-2</c:v>
                </c:pt>
                <c:pt idx="210">
                  <c:v>7.2489227536439993E-2</c:v>
                </c:pt>
                <c:pt idx="211">
                  <c:v>7.2539483387490625E-2</c:v>
                </c:pt>
                <c:pt idx="212">
                  <c:v>7.2589003761205542E-2</c:v>
                </c:pt>
                <c:pt idx="213">
                  <c:v>7.2637799421046131E-2</c:v>
                </c:pt>
                <c:pt idx="214">
                  <c:v>7.2685880972954142E-2</c:v>
                </c:pt>
                <c:pt idx="215">
                  <c:v>7.2733258867656983E-2</c:v>
                </c:pt>
                <c:pt idx="216">
                  <c:v>7.2779943402939196E-2</c:v>
                </c:pt>
                <c:pt idx="217">
                  <c:v>7.2825944725880748E-2</c:v>
                </c:pt>
                <c:pt idx="218">
                  <c:v>7.2871272835062534E-2</c:v>
                </c:pt>
                <c:pt idx="219">
                  <c:v>7.2915937582739607E-2</c:v>
                </c:pt>
                <c:pt idx="220">
                  <c:v>7.2959948676982606E-2</c:v>
                </c:pt>
                <c:pt idx="221">
                  <c:v>7.3003315683787859E-2</c:v>
                </c:pt>
                <c:pt idx="222">
                  <c:v>7.3046048029156554E-2</c:v>
                </c:pt>
                <c:pt idx="223">
                  <c:v>7.3088155001143587E-2</c:v>
                </c:pt>
                <c:pt idx="224">
                  <c:v>7.312964575187629E-2</c:v>
                </c:pt>
                <c:pt idx="225">
                  <c:v>7.3170529299543735E-2</c:v>
                </c:pt>
                <c:pt idx="226">
                  <c:v>7.3210814530356841E-2</c:v>
                </c:pt>
                <c:pt idx="227">
                  <c:v>7.3250510200479846E-2</c:v>
                </c:pt>
                <c:pt idx="228">
                  <c:v>7.3289624937933506E-2</c:v>
                </c:pt>
                <c:pt idx="229">
                  <c:v>7.3328167244470416E-2</c:v>
                </c:pt>
                <c:pt idx="230">
                  <c:v>7.3366145497422888E-2</c:v>
                </c:pt>
                <c:pt idx="231">
                  <c:v>7.3403567951523849E-2</c:v>
                </c:pt>
                <c:pt idx="232">
                  <c:v>7.3440442740700967E-2</c:v>
                </c:pt>
                <c:pt idx="233">
                  <c:v>7.3476777879844676E-2</c:v>
                </c:pt>
                <c:pt idx="234">
                  <c:v>7.3512581266550192E-2</c:v>
                </c:pt>
                <c:pt idx="235">
                  <c:v>7.3547860682834088E-2</c:v>
                </c:pt>
                <c:pt idx="236">
                  <c:v>7.3582623796825786E-2</c:v>
                </c:pt>
                <c:pt idx="237">
                  <c:v>7.3616878164434227E-2</c:v>
                </c:pt>
                <c:pt idx="238">
                  <c:v>7.3650631230990193E-2</c:v>
                </c:pt>
                <c:pt idx="239">
                  <c:v>7.3683890332864571E-2</c:v>
                </c:pt>
                <c:pt idx="240">
                  <c:v>7.3716662699062935E-2</c:v>
                </c:pt>
                <c:pt idx="241">
                  <c:v>7.3748955452796833E-2</c:v>
                </c:pt>
                <c:pt idx="242">
                  <c:v>7.3780775613032021E-2</c:v>
                </c:pt>
                <c:pt idx="243">
                  <c:v>7.3812130096014061E-2</c:v>
                </c:pt>
                <c:pt idx="244">
                  <c:v>7.3843025716771621E-2</c:v>
                </c:pt>
                <c:pt idx="245">
                  <c:v>7.3873469190597743E-2</c:v>
                </c:pt>
                <c:pt idx="246">
                  <c:v>7.3903467134509404E-2</c:v>
                </c:pt>
                <c:pt idx="247">
                  <c:v>7.393302606868582E-2</c:v>
                </c:pt>
                <c:pt idx="248">
                  <c:v>7.3962152417885563E-2</c:v>
                </c:pt>
                <c:pt idx="249">
                  <c:v>7.3990852512843056E-2</c:v>
                </c:pt>
                <c:pt idx="250">
                  <c:v>7.4019132591644568E-2</c:v>
                </c:pt>
                <c:pt idx="251">
                  <c:v>7.4046998801084091E-2</c:v>
                </c:pt>
                <c:pt idx="252">
                  <c:v>7.4074457197999363E-2</c:v>
                </c:pt>
                <c:pt idx="253">
                  <c:v>7.4101513750588377E-2</c:v>
                </c:pt>
                <c:pt idx="254">
                  <c:v>7.4128174339706573E-2</c:v>
                </c:pt>
                <c:pt idx="255">
                  <c:v>7.415444476014503E-2</c:v>
                </c:pt>
                <c:pt idx="256">
                  <c:v>7.4180330721890064E-2</c:v>
                </c:pt>
                <c:pt idx="257">
                  <c:v>7.4205837851364267E-2</c:v>
                </c:pt>
                <c:pt idx="258">
                  <c:v>7.4230971692649431E-2</c:v>
                </c:pt>
                <c:pt idx="259">
                  <c:v>7.4255737708691594E-2</c:v>
                </c:pt>
                <c:pt idx="260">
                  <c:v>7.4280141282488457E-2</c:v>
                </c:pt>
                <c:pt idx="261">
                  <c:v>7.4304187718259349E-2</c:v>
                </c:pt>
                <c:pt idx="262">
                  <c:v>7.4327882242598148E-2</c:v>
                </c:pt>
                <c:pt idx="263">
                  <c:v>7.4351230005609323E-2</c:v>
                </c:pt>
                <c:pt idx="264">
                  <c:v>7.4374236082027284E-2</c:v>
                </c:pt>
                <c:pt idx="265">
                  <c:v>7.4396905472319447E-2</c:v>
                </c:pt>
                <c:pt idx="266">
                  <c:v>7.441924310377307E-2</c:v>
                </c:pt>
                <c:pt idx="267">
                  <c:v>7.4441253831566245E-2</c:v>
                </c:pt>
                <c:pt idx="268">
                  <c:v>7.4462942439823168E-2</c:v>
                </c:pt>
                <c:pt idx="269">
                  <c:v>7.448431364265401E-2</c:v>
                </c:pt>
                <c:pt idx="270">
                  <c:v>7.450537208517953E-2</c:v>
                </c:pt>
                <c:pt idx="271">
                  <c:v>7.4526122344540729E-2</c:v>
                </c:pt>
                <c:pt idx="272">
                  <c:v>7.4546568930893689E-2</c:v>
                </c:pt>
                <c:pt idx="273">
                  <c:v>7.4566716288389887E-2</c:v>
                </c:pt>
                <c:pt idx="274">
                  <c:v>7.4586568796142158E-2</c:v>
                </c:pt>
                <c:pt idx="275">
                  <c:v>7.4606130769176521E-2</c:v>
                </c:pt>
                <c:pt idx="276">
                  <c:v>7.4625406459370019E-2</c:v>
                </c:pt>
                <c:pt idx="277">
                  <c:v>7.4644400056374946E-2</c:v>
                </c:pt>
                <c:pt idx="278">
                  <c:v>7.4663115688529444E-2</c:v>
                </c:pt>
                <c:pt idx="279">
                  <c:v>7.4681557423754819E-2</c:v>
                </c:pt>
                <c:pt idx="280">
                  <c:v>7.4699729270439746E-2</c:v>
                </c:pt>
                <c:pt idx="281">
                  <c:v>7.4717635178311467E-2</c:v>
                </c:pt>
                <c:pt idx="282">
                  <c:v>7.4735279039294333E-2</c:v>
                </c:pt>
                <c:pt idx="283">
                  <c:v>7.4752664688355674E-2</c:v>
                </c:pt>
                <c:pt idx="284">
                  <c:v>7.4769795904339395E-2</c:v>
                </c:pt>
                <c:pt idx="285">
                  <c:v>7.4786676410787303E-2</c:v>
                </c:pt>
                <c:pt idx="286">
                  <c:v>7.4803309876748422E-2</c:v>
                </c:pt>
                <c:pt idx="287">
                  <c:v>7.481969991757649E-2</c:v>
                </c:pt>
                <c:pt idx="288">
                  <c:v>7.4835850095715764E-2</c:v>
                </c:pt>
                <c:pt idx="289">
                  <c:v>7.4851763921475356E-2</c:v>
                </c:pt>
                <c:pt idx="290">
                  <c:v>7.4867444853792167E-2</c:v>
                </c:pt>
                <c:pt idx="291">
                  <c:v>7.4882896300982757E-2</c:v>
                </c:pt>
                <c:pt idx="292">
                  <c:v>7.4898121621484126E-2</c:v>
                </c:pt>
                <c:pt idx="293">
                  <c:v>7.491312412458366E-2</c:v>
                </c:pt>
                <c:pt idx="294">
                  <c:v>7.4927907071138486E-2</c:v>
                </c:pt>
                <c:pt idx="295">
                  <c:v>7.4942473674284152E-2</c:v>
                </c:pt>
                <c:pt idx="296">
                  <c:v>7.4956827100133086E-2</c:v>
                </c:pt>
                <c:pt idx="297">
                  <c:v>7.4970970468462739E-2</c:v>
                </c:pt>
                <c:pt idx="298">
                  <c:v>7.4984906853393651E-2</c:v>
                </c:pt>
                <c:pt idx="299">
                  <c:v>7.4998639284057658E-2</c:v>
                </c:pt>
                <c:pt idx="300">
                  <c:v>7.501217074525629E-2</c:v>
                </c:pt>
                <c:pt idx="301">
                  <c:v>7.502550417810952E-2</c:v>
                </c:pt>
                <c:pt idx="302">
                  <c:v>7.5038642480695014E-2</c:v>
                </c:pt>
                <c:pt idx="303">
                  <c:v>7.505158850867806E-2</c:v>
                </c:pt>
                <c:pt idx="304">
                  <c:v>7.5064345075932265E-2</c:v>
                </c:pt>
                <c:pt idx="305">
                  <c:v>7.5076914955151133E-2</c:v>
                </c:pt>
                <c:pt idx="306">
                  <c:v>7.508930087845074E-2</c:v>
                </c:pt>
                <c:pt idx="307">
                  <c:v>7.5101505537963575E-2</c:v>
                </c:pt>
                <c:pt idx="308">
                  <c:v>7.5113531586423699E-2</c:v>
                </c:pt>
                <c:pt idx="309">
                  <c:v>7.5125381637743266E-2</c:v>
                </c:pt>
                <c:pt idx="310">
                  <c:v>7.5137058267580756E-2</c:v>
                </c:pt>
                <c:pt idx="311">
                  <c:v>7.5148564013900743E-2</c:v>
                </c:pt>
                <c:pt idx="312">
                  <c:v>7.515990137752554E-2</c:v>
                </c:pt>
                <c:pt idx="313">
                  <c:v>7.5171072822678792E-2</c:v>
                </c:pt>
                <c:pt idx="314">
                  <c:v>7.5182080777521046E-2</c:v>
                </c:pt>
                <c:pt idx="315">
                  <c:v>7.5192927634677567E-2</c:v>
                </c:pt>
                <c:pt idx="316">
                  <c:v>7.5203615751758351E-2</c:v>
                </c:pt>
                <c:pt idx="317">
                  <c:v>7.5214147451870564E-2</c:v>
                </c:pt>
                <c:pt idx="318">
                  <c:v>7.5224525024123495E-2</c:v>
                </c:pt>
                <c:pt idx="319">
                  <c:v>7.5234750724126082E-2</c:v>
                </c:pt>
                <c:pt idx="320">
                  <c:v>7.5244826774477205E-2</c:v>
                </c:pt>
                <c:pt idx="321">
                  <c:v>7.5254755365248768E-2</c:v>
                </c:pt>
                <c:pt idx="322">
                  <c:v>7.5264538654461699E-2</c:v>
                </c:pt>
                <c:pt idx="323">
                  <c:v>7.5274178768555022E-2</c:v>
                </c:pt>
                <c:pt idx="324">
                  <c:v>7.5283677802848073E-2</c:v>
                </c:pt>
                <c:pt idx="325">
                  <c:v>7.5293037821995867E-2</c:v>
                </c:pt>
                <c:pt idx="326">
                  <c:v>7.5302260860437911E-2</c:v>
                </c:pt>
                <c:pt idx="327">
                  <c:v>7.5311348922840374E-2</c:v>
                </c:pt>
                <c:pt idx="328">
                  <c:v>7.5320303984531822E-2</c:v>
                </c:pt>
                <c:pt idx="329">
                  <c:v>7.5329127991932546E-2</c:v>
                </c:pt>
                <c:pt idx="330">
                  <c:v>7.533782286297766E-2</c:v>
                </c:pt>
                <c:pt idx="331">
                  <c:v>7.5346390487533915E-2</c:v>
                </c:pt>
                <c:pt idx="332">
                  <c:v>7.5354832727810531E-2</c:v>
                </c:pt>
                <c:pt idx="333">
                  <c:v>7.5363151418763902E-2</c:v>
                </c:pt>
                <c:pt idx="334">
                  <c:v>7.5371348368496474E-2</c:v>
                </c:pt>
                <c:pt idx="335">
                  <c:v>7.5379425358649735E-2</c:v>
                </c:pt>
                <c:pt idx="336">
                  <c:v>7.5387384144791444E-2</c:v>
                </c:pt>
                <c:pt idx="337">
                  <c:v>7.5395226456797207E-2</c:v>
                </c:pt>
                <c:pt idx="338">
                  <c:v>7.5402953999226516E-2</c:v>
                </c:pt>
                <c:pt idx="339">
                  <c:v>7.541056845169318E-2</c:v>
                </c:pt>
                <c:pt idx="340">
                  <c:v>7.5418071469230463E-2</c:v>
                </c:pt>
                <c:pt idx="341">
                  <c:v>7.5425464682650753E-2</c:v>
                </c:pt>
                <c:pt idx="342">
                  <c:v>7.543274969890007E-2</c:v>
                </c:pt>
                <c:pt idx="343">
                  <c:v>7.5439928101407316E-2</c:v>
                </c:pt>
                <c:pt idx="344">
                  <c:v>7.5447001450428444E-2</c:v>
                </c:pt>
                <c:pt idx="345">
                  <c:v>7.5453971283385601E-2</c:v>
                </c:pt>
                <c:pt idx="346">
                  <c:v>7.5460839115201267E-2</c:v>
                </c:pt>
                <c:pt idx="347">
                  <c:v>7.5467606438627557E-2</c:v>
                </c:pt>
                <c:pt idx="348">
                  <c:v>7.5474274724570661E-2</c:v>
                </c:pt>
                <c:pt idx="349">
                  <c:v>7.5480845422410556E-2</c:v>
                </c:pt>
                <c:pt idx="350">
                  <c:v>7.5487319960316032E-2</c:v>
                </c:pt>
                <c:pt idx="351">
                  <c:v>7.5493699745555115E-2</c:v>
                </c:pt>
                <c:pt idx="352">
                  <c:v>7.5499986164800956E-2</c:v>
                </c:pt>
                <c:pt idx="353">
                  <c:v>7.5506180584433188E-2</c:v>
                </c:pt>
                <c:pt idx="354">
                  <c:v>7.5512284350834957E-2</c:v>
                </c:pt>
                <c:pt idx="355">
                  <c:v>7.5518298790685542E-2</c:v>
                </c:pt>
                <c:pt idx="356">
                  <c:v>7.5524225211248741E-2</c:v>
                </c:pt>
                <c:pt idx="357">
                  <c:v>7.553006490065696E-2</c:v>
                </c:pt>
                <c:pt idx="358">
                  <c:v>7.5535819128191226E-2</c:v>
                </c:pt>
                <c:pt idx="359">
                  <c:v>7.5541489144557092E-2</c:v>
                </c:pt>
                <c:pt idx="360">
                  <c:v>7.5547076182156447E-2</c:v>
                </c:pt>
              </c:numCache>
            </c:numRef>
          </c:yVal>
          <c:smooth val="1"/>
          <c:extLst>
            <c:ext xmlns:c16="http://schemas.microsoft.com/office/drawing/2014/chart" uri="{C3380CC4-5D6E-409C-BE32-E72D297353CC}">
              <c16:uniqueId val="{00000003-784B-5645-8B95-166A29B4D738}"/>
            </c:ext>
          </c:extLst>
        </c:ser>
        <c:ser>
          <c:idx val="2"/>
          <c:order val="4"/>
          <c:tx>
            <c:strRef>
              <c:f>'Raum1_technische Lüftung'!$I$57</c:f>
              <c:strCache>
                <c:ptCount val="1"/>
                <c:pt idx="0">
                  <c:v>Exp.</c:v>
                </c:pt>
              </c:strCache>
            </c:strRef>
          </c:tx>
          <c:spPr>
            <a:ln w="19050" cap="rnd">
              <a:solidFill>
                <a:schemeClr val="accent3"/>
              </a:solidFill>
              <a:round/>
            </a:ln>
            <a:effectLst/>
          </c:spPr>
          <c:marker>
            <c:symbol val="none"/>
          </c:marker>
          <c:xVal>
            <c:numRef>
              <c:f>'Raum1_technische Lüftung'!$A$58:$A$418</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'Raum1_technische Lüftung'!$I$58:$I$418</c:f>
              <c:numCache>
                <c:formatCode>0.00%</c:formatCode>
                <c:ptCount val="361"/>
                <c:pt idx="0">
                  <c:v>0</c:v>
                </c:pt>
                <c:pt idx="1">
                  <c:v>1.1111111111111111E-3</c:v>
                </c:pt>
                <c:pt idx="2">
                  <c:v>2.2222222222222222E-3</c:v>
                </c:pt>
                <c:pt idx="3">
                  <c:v>3.3333333333333331E-3</c:v>
                </c:pt>
                <c:pt idx="4">
                  <c:v>4.4444444444444444E-3</c:v>
                </c:pt>
                <c:pt idx="5">
                  <c:v>5.5555555555555558E-3</c:v>
                </c:pt>
                <c:pt idx="6">
                  <c:v>6.6666666666666671E-3</c:v>
                </c:pt>
                <c:pt idx="7">
                  <c:v>7.7777777777777784E-3</c:v>
                </c:pt>
                <c:pt idx="8">
                  <c:v>8.8888888888888889E-3</c:v>
                </c:pt>
                <c:pt idx="9">
                  <c:v>0.01</c:v>
                </c:pt>
                <c:pt idx="10">
                  <c:v>1.1111111111111112E-2</c:v>
                </c:pt>
                <c:pt idx="11">
                  <c:v>1.2222222222222223E-2</c:v>
                </c:pt>
                <c:pt idx="12">
                  <c:v>1.3333333333333334E-2</c:v>
                </c:pt>
                <c:pt idx="13">
                  <c:v>1.4444444444444446E-2</c:v>
                </c:pt>
                <c:pt idx="14">
                  <c:v>1.5555555555555557E-2</c:v>
                </c:pt>
                <c:pt idx="15">
                  <c:v>1.6666666666666666E-2</c:v>
                </c:pt>
                <c:pt idx="16">
                  <c:v>1.7777777777777778E-2</c:v>
                </c:pt>
                <c:pt idx="17">
                  <c:v>1.8888888888888889E-2</c:v>
                </c:pt>
                <c:pt idx="18">
                  <c:v>0.02</c:v>
                </c:pt>
                <c:pt idx="19">
                  <c:v>2.1111111111111112E-2</c:v>
                </c:pt>
                <c:pt idx="20">
                  <c:v>2.2222222222222223E-2</c:v>
                </c:pt>
                <c:pt idx="21">
                  <c:v>2.3333333333333334E-2</c:v>
                </c:pt>
                <c:pt idx="22">
                  <c:v>2.4444444444444446E-2</c:v>
                </c:pt>
                <c:pt idx="23">
                  <c:v>2.5555555555555557E-2</c:v>
                </c:pt>
                <c:pt idx="24">
                  <c:v>2.6666666666666668E-2</c:v>
                </c:pt>
                <c:pt idx="25">
                  <c:v>2.777777777777778E-2</c:v>
                </c:pt>
                <c:pt idx="26">
                  <c:v>2.8888888888888891E-2</c:v>
                </c:pt>
                <c:pt idx="27">
                  <c:v>3.0000000000000002E-2</c:v>
                </c:pt>
                <c:pt idx="28">
                  <c:v>3.1111111111111114E-2</c:v>
                </c:pt>
                <c:pt idx="29">
                  <c:v>3.2222222222222222E-2</c:v>
                </c:pt>
                <c:pt idx="30">
                  <c:v>3.3333333333333333E-2</c:v>
                </c:pt>
                <c:pt idx="31">
                  <c:v>3.4444444444444444E-2</c:v>
                </c:pt>
                <c:pt idx="32">
                  <c:v>3.5555555555555556E-2</c:v>
                </c:pt>
                <c:pt idx="33">
                  <c:v>3.6666666666666667E-2</c:v>
                </c:pt>
                <c:pt idx="34">
                  <c:v>3.7777777777777778E-2</c:v>
                </c:pt>
                <c:pt idx="35">
                  <c:v>3.888888888888889E-2</c:v>
                </c:pt>
                <c:pt idx="36">
                  <c:v>0.04</c:v>
                </c:pt>
                <c:pt idx="37">
                  <c:v>4.1111111111111112E-2</c:v>
                </c:pt>
                <c:pt idx="38">
                  <c:v>4.2222222222222223E-2</c:v>
                </c:pt>
                <c:pt idx="39">
                  <c:v>4.3333333333333335E-2</c:v>
                </c:pt>
                <c:pt idx="40">
                  <c:v>4.4444444444444446E-2</c:v>
                </c:pt>
                <c:pt idx="41">
                  <c:v>4.5555555555555557E-2</c:v>
                </c:pt>
                <c:pt idx="42">
                  <c:v>4.6666666666666669E-2</c:v>
                </c:pt>
                <c:pt idx="43">
                  <c:v>4.777777777777778E-2</c:v>
                </c:pt>
                <c:pt idx="44">
                  <c:v>4.8888888888888891E-2</c:v>
                </c:pt>
                <c:pt idx="45">
                  <c:v>0.05</c:v>
                </c:pt>
                <c:pt idx="46">
                  <c:v>5.1111111111111114E-2</c:v>
                </c:pt>
                <c:pt idx="47">
                  <c:v>5.2222222222222225E-2</c:v>
                </c:pt>
                <c:pt idx="48">
                  <c:v>5.3333333333333337E-2</c:v>
                </c:pt>
                <c:pt idx="49">
                  <c:v>5.4444444444444448E-2</c:v>
                </c:pt>
                <c:pt idx="50">
                  <c:v>5.5555555555555559E-2</c:v>
                </c:pt>
                <c:pt idx="51">
                  <c:v>5.6666666666666671E-2</c:v>
                </c:pt>
                <c:pt idx="52">
                  <c:v>5.7777777777777782E-2</c:v>
                </c:pt>
                <c:pt idx="53">
                  <c:v>5.8888888888888893E-2</c:v>
                </c:pt>
                <c:pt idx="54">
                  <c:v>6.0000000000000005E-2</c:v>
                </c:pt>
                <c:pt idx="55">
                  <c:v>6.1111111111111116E-2</c:v>
                </c:pt>
                <c:pt idx="56">
                  <c:v>6.2222222222222227E-2</c:v>
                </c:pt>
                <c:pt idx="57">
                  <c:v>6.3333333333333339E-2</c:v>
                </c:pt>
                <c:pt idx="58">
                  <c:v>6.4444444444444443E-2</c:v>
                </c:pt>
                <c:pt idx="59">
                  <c:v>6.5555555555555547E-2</c:v>
                </c:pt>
                <c:pt idx="60">
                  <c:v>6.6666666666666652E-2</c:v>
                </c:pt>
                <c:pt idx="61">
                  <c:v>6.7777777777777756E-2</c:v>
                </c:pt>
                <c:pt idx="62">
                  <c:v>6.8888888888888861E-2</c:v>
                </c:pt>
                <c:pt idx="63">
                  <c:v>6.9999999999999965E-2</c:v>
                </c:pt>
                <c:pt idx="64">
                  <c:v>7.1111111111111069E-2</c:v>
                </c:pt>
                <c:pt idx="65">
                  <c:v>7.2222222222222174E-2</c:v>
                </c:pt>
                <c:pt idx="66">
                  <c:v>7.3333333333333278E-2</c:v>
                </c:pt>
                <c:pt idx="67">
                  <c:v>7.4444444444444383E-2</c:v>
                </c:pt>
                <c:pt idx="68">
                  <c:v>7.5555555555555487E-2</c:v>
                </c:pt>
                <c:pt idx="69">
                  <c:v>7.6666666666666591E-2</c:v>
                </c:pt>
                <c:pt idx="70">
                  <c:v>7.7777777777777696E-2</c:v>
                </c:pt>
                <c:pt idx="71">
                  <c:v>7.88888888888888E-2</c:v>
                </c:pt>
                <c:pt idx="72">
                  <c:v>7.9999999999999905E-2</c:v>
                </c:pt>
                <c:pt idx="73">
                  <c:v>8.1111111111111009E-2</c:v>
                </c:pt>
                <c:pt idx="74">
                  <c:v>8.2222222222222113E-2</c:v>
                </c:pt>
                <c:pt idx="75">
                  <c:v>8.3333333333333218E-2</c:v>
                </c:pt>
                <c:pt idx="76">
                  <c:v>8.4444444444444322E-2</c:v>
                </c:pt>
                <c:pt idx="77">
                  <c:v>8.5555555555555426E-2</c:v>
                </c:pt>
                <c:pt idx="78">
                  <c:v>8.6666666666666531E-2</c:v>
                </c:pt>
                <c:pt idx="79">
                  <c:v>8.7777777777777635E-2</c:v>
                </c:pt>
                <c:pt idx="80">
                  <c:v>8.888888888888874E-2</c:v>
                </c:pt>
                <c:pt idx="81">
                  <c:v>8.9999999999999844E-2</c:v>
                </c:pt>
                <c:pt idx="82">
                  <c:v>9.1111111111110948E-2</c:v>
                </c:pt>
                <c:pt idx="83">
                  <c:v>9.2222222222222053E-2</c:v>
                </c:pt>
                <c:pt idx="84">
                  <c:v>9.3333333333333157E-2</c:v>
                </c:pt>
                <c:pt idx="85">
                  <c:v>9.4444444444444262E-2</c:v>
                </c:pt>
                <c:pt idx="86">
                  <c:v>9.5555555555555366E-2</c:v>
                </c:pt>
                <c:pt idx="87">
                  <c:v>9.666666666666647E-2</c:v>
                </c:pt>
                <c:pt idx="88">
                  <c:v>9.7777777777777575E-2</c:v>
                </c:pt>
                <c:pt idx="89">
                  <c:v>9.8888888888888679E-2</c:v>
                </c:pt>
                <c:pt idx="90">
                  <c:v>9.9999999999999784E-2</c:v>
                </c:pt>
                <c:pt idx="91">
                  <c:v>0.10111111111111089</c:v>
                </c:pt>
                <c:pt idx="92">
                  <c:v>0.10222222222222199</c:v>
                </c:pt>
                <c:pt idx="93">
                  <c:v>0.1033333333333331</c:v>
                </c:pt>
                <c:pt idx="94">
                  <c:v>0.1044444444444442</c:v>
                </c:pt>
                <c:pt idx="95">
                  <c:v>0.10555555555555531</c:v>
                </c:pt>
                <c:pt idx="96">
                  <c:v>0.10666666666666641</c:v>
                </c:pt>
                <c:pt idx="97">
                  <c:v>0.10777777777777751</c:v>
                </c:pt>
                <c:pt idx="98">
                  <c:v>0.10888888888888862</c:v>
                </c:pt>
                <c:pt idx="99">
                  <c:v>0.10999999999999972</c:v>
                </c:pt>
                <c:pt idx="100">
                  <c:v>0.11111111111111083</c:v>
                </c:pt>
                <c:pt idx="101">
                  <c:v>0.11222222222222193</c:v>
                </c:pt>
                <c:pt idx="102">
                  <c:v>0.11333333333333304</c:v>
                </c:pt>
                <c:pt idx="103">
                  <c:v>0.11444444444444414</c:v>
                </c:pt>
                <c:pt idx="104">
                  <c:v>0.11555555555555524</c:v>
                </c:pt>
                <c:pt idx="105">
                  <c:v>0.11666666666666635</c:v>
                </c:pt>
                <c:pt idx="106">
                  <c:v>0.11777777777777745</c:v>
                </c:pt>
                <c:pt idx="107">
                  <c:v>0.11888888888888856</c:v>
                </c:pt>
                <c:pt idx="108">
                  <c:v>0.11999999999999966</c:v>
                </c:pt>
                <c:pt idx="109">
                  <c:v>0.12111111111111077</c:v>
                </c:pt>
                <c:pt idx="110">
                  <c:v>0.12222222222222187</c:v>
                </c:pt>
                <c:pt idx="111">
                  <c:v>0.12333333333333298</c:v>
                </c:pt>
                <c:pt idx="112">
                  <c:v>0.12444444444444408</c:v>
                </c:pt>
                <c:pt idx="113">
                  <c:v>0.1255555555555552</c:v>
                </c:pt>
                <c:pt idx="114">
                  <c:v>0.12666666666666632</c:v>
                </c:pt>
                <c:pt idx="115">
                  <c:v>0.12777777777777743</c:v>
                </c:pt>
                <c:pt idx="116">
                  <c:v>0.12888888888888855</c:v>
                </c:pt>
                <c:pt idx="117">
                  <c:v>0.12999999999999967</c:v>
                </c:pt>
                <c:pt idx="118">
                  <c:v>0.13111111111111079</c:v>
                </c:pt>
                <c:pt idx="119">
                  <c:v>0.13222222222222191</c:v>
                </c:pt>
                <c:pt idx="120">
                  <c:v>0.13333333333333303</c:v>
                </c:pt>
                <c:pt idx="121">
                  <c:v>0.13444444444444414</c:v>
                </c:pt>
                <c:pt idx="122">
                  <c:v>0.13555555555555526</c:v>
                </c:pt>
                <c:pt idx="123">
                  <c:v>0.13666666666666638</c:v>
                </c:pt>
                <c:pt idx="124">
                  <c:v>0.1377777777777775</c:v>
                </c:pt>
                <c:pt idx="125">
                  <c:v>0.13888888888888862</c:v>
                </c:pt>
                <c:pt idx="126">
                  <c:v>0.13999999999999974</c:v>
                </c:pt>
                <c:pt idx="127">
                  <c:v>0.14111111111111085</c:v>
                </c:pt>
                <c:pt idx="128">
                  <c:v>0.14222222222222197</c:v>
                </c:pt>
                <c:pt idx="129">
                  <c:v>0.14333333333333309</c:v>
                </c:pt>
                <c:pt idx="130">
                  <c:v>0.14444444444444421</c:v>
                </c:pt>
                <c:pt idx="131">
                  <c:v>0.14555555555555533</c:v>
                </c:pt>
                <c:pt idx="132">
                  <c:v>0.14666666666666645</c:v>
                </c:pt>
                <c:pt idx="133">
                  <c:v>0.14777777777777756</c:v>
                </c:pt>
                <c:pt idx="134">
                  <c:v>0.14888888888888868</c:v>
                </c:pt>
                <c:pt idx="135">
                  <c:v>0.1499999999999998</c:v>
                </c:pt>
                <c:pt idx="136">
                  <c:v>0.15111111111111092</c:v>
                </c:pt>
                <c:pt idx="137">
                  <c:v>0.15222222222222204</c:v>
                </c:pt>
                <c:pt idx="138">
                  <c:v>0.15333333333333315</c:v>
                </c:pt>
                <c:pt idx="139">
                  <c:v>0.15444444444444427</c:v>
                </c:pt>
                <c:pt idx="140">
                  <c:v>0.15555555555555539</c:v>
                </c:pt>
                <c:pt idx="141">
                  <c:v>0.15666666666666651</c:v>
                </c:pt>
                <c:pt idx="142">
                  <c:v>0.15777777777777763</c:v>
                </c:pt>
                <c:pt idx="143">
                  <c:v>0.15888888888888875</c:v>
                </c:pt>
                <c:pt idx="144">
                  <c:v>0.15999999999999986</c:v>
                </c:pt>
                <c:pt idx="145">
                  <c:v>0.16111111111111098</c:v>
                </c:pt>
                <c:pt idx="146">
                  <c:v>0.1622222222222221</c:v>
                </c:pt>
                <c:pt idx="147">
                  <c:v>0.16333333333333322</c:v>
                </c:pt>
                <c:pt idx="148">
                  <c:v>0.16444444444444434</c:v>
                </c:pt>
                <c:pt idx="149">
                  <c:v>0.16555555555555546</c:v>
                </c:pt>
                <c:pt idx="150">
                  <c:v>0.16666666666666657</c:v>
                </c:pt>
                <c:pt idx="151">
                  <c:v>0.16777777777777769</c:v>
                </c:pt>
                <c:pt idx="152">
                  <c:v>0.16888888888888881</c:v>
                </c:pt>
                <c:pt idx="153">
                  <c:v>0.16999999999999993</c:v>
                </c:pt>
                <c:pt idx="154">
                  <c:v>0.17111111111111105</c:v>
                </c:pt>
                <c:pt idx="155">
                  <c:v>0.17222222222222217</c:v>
                </c:pt>
                <c:pt idx="156">
                  <c:v>0.17333333333333328</c:v>
                </c:pt>
                <c:pt idx="157">
                  <c:v>0.1744444444444444</c:v>
                </c:pt>
                <c:pt idx="158">
                  <c:v>0.17555555555555552</c:v>
                </c:pt>
                <c:pt idx="159">
                  <c:v>0.17666666666666664</c:v>
                </c:pt>
                <c:pt idx="160">
                  <c:v>0.17777777777777776</c:v>
                </c:pt>
                <c:pt idx="161">
                  <c:v>0.17888888888888888</c:v>
                </c:pt>
                <c:pt idx="162">
                  <c:v>0.18</c:v>
                </c:pt>
                <c:pt idx="163">
                  <c:v>0.18111111111111111</c:v>
                </c:pt>
                <c:pt idx="164">
                  <c:v>0.18222222222222223</c:v>
                </c:pt>
                <c:pt idx="165">
                  <c:v>0.18333333333333335</c:v>
                </c:pt>
                <c:pt idx="166">
                  <c:v>0.18444444444444447</c:v>
                </c:pt>
                <c:pt idx="167">
                  <c:v>0.18555555555555558</c:v>
                </c:pt>
                <c:pt idx="168">
                  <c:v>0.1866666666666667</c:v>
                </c:pt>
                <c:pt idx="169">
                  <c:v>0.18777777777777782</c:v>
                </c:pt>
                <c:pt idx="170">
                  <c:v>0.18888888888888894</c:v>
                </c:pt>
                <c:pt idx="171">
                  <c:v>0.19000000000000006</c:v>
                </c:pt>
                <c:pt idx="172">
                  <c:v>0.19111111111111118</c:v>
                </c:pt>
                <c:pt idx="173">
                  <c:v>0.19222222222222229</c:v>
                </c:pt>
                <c:pt idx="174">
                  <c:v>0.19333333333333341</c:v>
                </c:pt>
                <c:pt idx="175">
                  <c:v>0.19444444444444453</c:v>
                </c:pt>
                <c:pt idx="176">
                  <c:v>0.19555555555555565</c:v>
                </c:pt>
                <c:pt idx="177">
                  <c:v>0.19666666666666677</c:v>
                </c:pt>
                <c:pt idx="178">
                  <c:v>0.19777777777777789</c:v>
                </c:pt>
                <c:pt idx="179">
                  <c:v>0.198888888888889</c:v>
                </c:pt>
                <c:pt idx="180">
                  <c:v>0.20000000000000012</c:v>
                </c:pt>
                <c:pt idx="181">
                  <c:v>0.20111111111111124</c:v>
                </c:pt>
                <c:pt idx="182">
                  <c:v>0.20222222222222236</c:v>
                </c:pt>
                <c:pt idx="183">
                  <c:v>0.20333333333333348</c:v>
                </c:pt>
                <c:pt idx="184">
                  <c:v>0.2044444444444446</c:v>
                </c:pt>
                <c:pt idx="185">
                  <c:v>0.20555555555555571</c:v>
                </c:pt>
                <c:pt idx="186">
                  <c:v>0.20666666666666683</c:v>
                </c:pt>
                <c:pt idx="187">
                  <c:v>0.20777777777777795</c:v>
                </c:pt>
                <c:pt idx="188">
                  <c:v>0.20888888888888907</c:v>
                </c:pt>
                <c:pt idx="189">
                  <c:v>0.21000000000000019</c:v>
                </c:pt>
                <c:pt idx="190">
                  <c:v>0.2111111111111113</c:v>
                </c:pt>
                <c:pt idx="191">
                  <c:v>0.21222222222222242</c:v>
                </c:pt>
                <c:pt idx="192">
                  <c:v>0.21333333333333354</c:v>
                </c:pt>
                <c:pt idx="193">
                  <c:v>0.21444444444444466</c:v>
                </c:pt>
                <c:pt idx="194">
                  <c:v>0.21555555555555578</c:v>
                </c:pt>
                <c:pt idx="195">
                  <c:v>0.2166666666666669</c:v>
                </c:pt>
                <c:pt idx="196">
                  <c:v>0.21777777777777801</c:v>
                </c:pt>
                <c:pt idx="197">
                  <c:v>0.21888888888888913</c:v>
                </c:pt>
                <c:pt idx="198">
                  <c:v>0.22000000000000025</c:v>
                </c:pt>
                <c:pt idx="199">
                  <c:v>0.22111111111111137</c:v>
                </c:pt>
                <c:pt idx="200">
                  <c:v>0.22222222222222249</c:v>
                </c:pt>
                <c:pt idx="201">
                  <c:v>0.22333333333333361</c:v>
                </c:pt>
                <c:pt idx="202">
                  <c:v>0.22444444444444472</c:v>
                </c:pt>
                <c:pt idx="203">
                  <c:v>0.22555555555555584</c:v>
                </c:pt>
                <c:pt idx="204">
                  <c:v>0.22666666666666696</c:v>
                </c:pt>
                <c:pt idx="205">
                  <c:v>0.22777777777777808</c:v>
                </c:pt>
                <c:pt idx="206">
                  <c:v>0.2288888888888892</c:v>
                </c:pt>
                <c:pt idx="207">
                  <c:v>0.23000000000000032</c:v>
                </c:pt>
                <c:pt idx="208">
                  <c:v>0.23111111111111143</c:v>
                </c:pt>
                <c:pt idx="209">
                  <c:v>0.23222222222222255</c:v>
                </c:pt>
                <c:pt idx="210">
                  <c:v>0.23333333333333367</c:v>
                </c:pt>
                <c:pt idx="211">
                  <c:v>0.23444444444444479</c:v>
                </c:pt>
                <c:pt idx="212">
                  <c:v>0.23555555555555591</c:v>
                </c:pt>
                <c:pt idx="213">
                  <c:v>0.23666666666666702</c:v>
                </c:pt>
                <c:pt idx="214">
                  <c:v>0.23777777777777814</c:v>
                </c:pt>
                <c:pt idx="215">
                  <c:v>0.23888888888888926</c:v>
                </c:pt>
                <c:pt idx="216">
                  <c:v>0.24000000000000038</c:v>
                </c:pt>
                <c:pt idx="217">
                  <c:v>0.2411111111111115</c:v>
                </c:pt>
                <c:pt idx="218">
                  <c:v>0.24222222222222262</c:v>
                </c:pt>
                <c:pt idx="219">
                  <c:v>0.24333333333333373</c:v>
                </c:pt>
                <c:pt idx="220">
                  <c:v>0.24444444444444485</c:v>
                </c:pt>
                <c:pt idx="221">
                  <c:v>0.24555555555555597</c:v>
                </c:pt>
                <c:pt idx="222">
                  <c:v>0.24666666666666709</c:v>
                </c:pt>
                <c:pt idx="223">
                  <c:v>0.24777777777777821</c:v>
                </c:pt>
                <c:pt idx="224">
                  <c:v>0.24888888888888933</c:v>
                </c:pt>
                <c:pt idx="225">
                  <c:v>0.25000000000000044</c:v>
                </c:pt>
                <c:pt idx="226">
                  <c:v>0.25111111111111156</c:v>
                </c:pt>
                <c:pt idx="227">
                  <c:v>0.25222222222222268</c:v>
                </c:pt>
                <c:pt idx="228">
                  <c:v>0.2533333333333338</c:v>
                </c:pt>
                <c:pt idx="229">
                  <c:v>0.25444444444444492</c:v>
                </c:pt>
                <c:pt idx="230">
                  <c:v>0.25555555555555604</c:v>
                </c:pt>
                <c:pt idx="231">
                  <c:v>0.25666666666666715</c:v>
                </c:pt>
                <c:pt idx="232">
                  <c:v>0.25777777777777827</c:v>
                </c:pt>
                <c:pt idx="233">
                  <c:v>0.25888888888888939</c:v>
                </c:pt>
                <c:pt idx="234">
                  <c:v>0.26000000000000051</c:v>
                </c:pt>
                <c:pt idx="235">
                  <c:v>0.26111111111111163</c:v>
                </c:pt>
                <c:pt idx="236">
                  <c:v>0.26222222222222275</c:v>
                </c:pt>
                <c:pt idx="237">
                  <c:v>0.26333333333333386</c:v>
                </c:pt>
                <c:pt idx="238">
                  <c:v>0.26444444444444498</c:v>
                </c:pt>
                <c:pt idx="239">
                  <c:v>0.2655555555555561</c:v>
                </c:pt>
                <c:pt idx="240">
                  <c:v>0.26666666666666722</c:v>
                </c:pt>
                <c:pt idx="241">
                  <c:v>0.26777777777777834</c:v>
                </c:pt>
                <c:pt idx="242">
                  <c:v>0.26888888888888945</c:v>
                </c:pt>
                <c:pt idx="243">
                  <c:v>0.27000000000000057</c:v>
                </c:pt>
                <c:pt idx="244">
                  <c:v>0.27111111111111169</c:v>
                </c:pt>
                <c:pt idx="245">
                  <c:v>0.27222222222222281</c:v>
                </c:pt>
                <c:pt idx="246">
                  <c:v>0.27333333333333393</c:v>
                </c:pt>
                <c:pt idx="247">
                  <c:v>0.27444444444444505</c:v>
                </c:pt>
                <c:pt idx="248">
                  <c:v>0.27555555555555616</c:v>
                </c:pt>
                <c:pt idx="249">
                  <c:v>0.27666666666666728</c:v>
                </c:pt>
                <c:pt idx="250">
                  <c:v>0.2777777777777784</c:v>
                </c:pt>
                <c:pt idx="251">
                  <c:v>0.27888888888888952</c:v>
                </c:pt>
                <c:pt idx="252">
                  <c:v>0.28000000000000064</c:v>
                </c:pt>
                <c:pt idx="253">
                  <c:v>0.28111111111111176</c:v>
                </c:pt>
                <c:pt idx="254">
                  <c:v>0.28222222222222287</c:v>
                </c:pt>
                <c:pt idx="255">
                  <c:v>0.28333333333333399</c:v>
                </c:pt>
                <c:pt idx="256">
                  <c:v>0.28444444444444511</c:v>
                </c:pt>
                <c:pt idx="257">
                  <c:v>0.28555555555555623</c:v>
                </c:pt>
                <c:pt idx="258">
                  <c:v>0.28666666666666735</c:v>
                </c:pt>
                <c:pt idx="259">
                  <c:v>0.28777777777777847</c:v>
                </c:pt>
                <c:pt idx="260">
                  <c:v>0.28888888888888958</c:v>
                </c:pt>
                <c:pt idx="261">
                  <c:v>0.2900000000000007</c:v>
                </c:pt>
                <c:pt idx="262">
                  <c:v>0.29111111111111182</c:v>
                </c:pt>
                <c:pt idx="263">
                  <c:v>0.29222222222222294</c:v>
                </c:pt>
                <c:pt idx="264">
                  <c:v>0.29333333333333406</c:v>
                </c:pt>
                <c:pt idx="265">
                  <c:v>0.29444444444444517</c:v>
                </c:pt>
                <c:pt idx="266">
                  <c:v>0.29555555555555629</c:v>
                </c:pt>
                <c:pt idx="267">
                  <c:v>0.29666666666666741</c:v>
                </c:pt>
                <c:pt idx="268">
                  <c:v>0.29777777777777853</c:v>
                </c:pt>
                <c:pt idx="269">
                  <c:v>0.29888888888888965</c:v>
                </c:pt>
                <c:pt idx="270">
                  <c:v>0.30000000000000077</c:v>
                </c:pt>
                <c:pt idx="271">
                  <c:v>0.30111111111111188</c:v>
                </c:pt>
                <c:pt idx="272">
                  <c:v>0.302222222222223</c:v>
                </c:pt>
                <c:pt idx="273">
                  <c:v>0.30333333333333412</c:v>
                </c:pt>
                <c:pt idx="274">
                  <c:v>0.30444444444444524</c:v>
                </c:pt>
                <c:pt idx="275">
                  <c:v>0.30555555555555636</c:v>
                </c:pt>
                <c:pt idx="276">
                  <c:v>0.30666666666666748</c:v>
                </c:pt>
                <c:pt idx="277">
                  <c:v>0.30777777777777859</c:v>
                </c:pt>
                <c:pt idx="278">
                  <c:v>0.30888888888888971</c:v>
                </c:pt>
                <c:pt idx="279">
                  <c:v>0.31000000000000083</c:v>
                </c:pt>
                <c:pt idx="280">
                  <c:v>0.31111111111111195</c:v>
                </c:pt>
                <c:pt idx="281">
                  <c:v>0.31222222222222307</c:v>
                </c:pt>
                <c:pt idx="282">
                  <c:v>0.31333333333333419</c:v>
                </c:pt>
                <c:pt idx="283">
                  <c:v>0.3144444444444453</c:v>
                </c:pt>
                <c:pt idx="284">
                  <c:v>0.31555555555555642</c:v>
                </c:pt>
                <c:pt idx="285">
                  <c:v>0.31666666666666754</c:v>
                </c:pt>
                <c:pt idx="286">
                  <c:v>0.31777777777777866</c:v>
                </c:pt>
                <c:pt idx="287">
                  <c:v>0.31888888888888978</c:v>
                </c:pt>
                <c:pt idx="288">
                  <c:v>0.32000000000000089</c:v>
                </c:pt>
                <c:pt idx="289">
                  <c:v>0.32111111111111201</c:v>
                </c:pt>
                <c:pt idx="290">
                  <c:v>0.32222222222222313</c:v>
                </c:pt>
                <c:pt idx="291">
                  <c:v>0.32333333333333425</c:v>
                </c:pt>
                <c:pt idx="292">
                  <c:v>0.32444444444444537</c:v>
                </c:pt>
                <c:pt idx="293">
                  <c:v>0.32555555555555649</c:v>
                </c:pt>
                <c:pt idx="294">
                  <c:v>0.3266666666666676</c:v>
                </c:pt>
                <c:pt idx="295">
                  <c:v>0.32777777777777872</c:v>
                </c:pt>
                <c:pt idx="296">
                  <c:v>0.32888888888888984</c:v>
                </c:pt>
                <c:pt idx="297">
                  <c:v>0.33000000000000096</c:v>
                </c:pt>
                <c:pt idx="298">
                  <c:v>0.33111111111111208</c:v>
                </c:pt>
                <c:pt idx="299">
                  <c:v>0.3322222222222232</c:v>
                </c:pt>
                <c:pt idx="300">
                  <c:v>0.33333333333333431</c:v>
                </c:pt>
                <c:pt idx="301">
                  <c:v>0.33444444444444543</c:v>
                </c:pt>
                <c:pt idx="302">
                  <c:v>0.33555555555555655</c:v>
                </c:pt>
                <c:pt idx="303">
                  <c:v>0.33666666666666767</c:v>
                </c:pt>
                <c:pt idx="304">
                  <c:v>0.33777777777777879</c:v>
                </c:pt>
                <c:pt idx="305">
                  <c:v>0.33888888888888991</c:v>
                </c:pt>
                <c:pt idx="306">
                  <c:v>0.34000000000000102</c:v>
                </c:pt>
                <c:pt idx="307">
                  <c:v>0.34111111111111214</c:v>
                </c:pt>
                <c:pt idx="308">
                  <c:v>0.34222222222222326</c:v>
                </c:pt>
                <c:pt idx="309">
                  <c:v>0.34333333333333438</c:v>
                </c:pt>
                <c:pt idx="310">
                  <c:v>0.3444444444444455</c:v>
                </c:pt>
                <c:pt idx="311">
                  <c:v>0.34555555555555661</c:v>
                </c:pt>
                <c:pt idx="312">
                  <c:v>0.34666666666666773</c:v>
                </c:pt>
                <c:pt idx="313">
                  <c:v>0.34777777777777885</c:v>
                </c:pt>
                <c:pt idx="314">
                  <c:v>0.34888888888888997</c:v>
                </c:pt>
                <c:pt idx="315">
                  <c:v>0.35000000000000109</c:v>
                </c:pt>
                <c:pt idx="316">
                  <c:v>0.35111111111111221</c:v>
                </c:pt>
                <c:pt idx="317">
                  <c:v>0.35222222222222332</c:v>
                </c:pt>
                <c:pt idx="318">
                  <c:v>0.35333333333333444</c:v>
                </c:pt>
                <c:pt idx="319">
                  <c:v>0.35444444444444556</c:v>
                </c:pt>
                <c:pt idx="320">
                  <c:v>0.35555555555555668</c:v>
                </c:pt>
                <c:pt idx="321">
                  <c:v>0.3566666666666678</c:v>
                </c:pt>
                <c:pt idx="322">
                  <c:v>0.35777777777777892</c:v>
                </c:pt>
                <c:pt idx="323">
                  <c:v>0.35888888888889003</c:v>
                </c:pt>
                <c:pt idx="324">
                  <c:v>0.36000000000000115</c:v>
                </c:pt>
                <c:pt idx="325">
                  <c:v>0.36111111111111227</c:v>
                </c:pt>
                <c:pt idx="326">
                  <c:v>0.36222222222222339</c:v>
                </c:pt>
                <c:pt idx="327">
                  <c:v>0.36333333333333451</c:v>
                </c:pt>
                <c:pt idx="328">
                  <c:v>0.36444444444444563</c:v>
                </c:pt>
                <c:pt idx="329">
                  <c:v>0.36555555555555674</c:v>
                </c:pt>
                <c:pt idx="330">
                  <c:v>0.36666666666666786</c:v>
                </c:pt>
                <c:pt idx="331">
                  <c:v>0.36777777777777898</c:v>
                </c:pt>
                <c:pt idx="332">
                  <c:v>0.3688888888888901</c:v>
                </c:pt>
                <c:pt idx="333">
                  <c:v>0.37000000000000122</c:v>
                </c:pt>
                <c:pt idx="334">
                  <c:v>0.37111111111111234</c:v>
                </c:pt>
                <c:pt idx="335">
                  <c:v>0.37222222222222345</c:v>
                </c:pt>
                <c:pt idx="336">
                  <c:v>0.37333333333333457</c:v>
                </c:pt>
                <c:pt idx="337">
                  <c:v>0.37444444444444569</c:v>
                </c:pt>
                <c:pt idx="338">
                  <c:v>0.37555555555555681</c:v>
                </c:pt>
                <c:pt idx="339">
                  <c:v>0.37666666666666793</c:v>
                </c:pt>
                <c:pt idx="340">
                  <c:v>0.37777777777777904</c:v>
                </c:pt>
                <c:pt idx="341">
                  <c:v>0.37888888888889016</c:v>
                </c:pt>
                <c:pt idx="342">
                  <c:v>0.38000000000000128</c:v>
                </c:pt>
                <c:pt idx="343">
                  <c:v>0.3811111111111124</c:v>
                </c:pt>
                <c:pt idx="344">
                  <c:v>0.38222222222222352</c:v>
                </c:pt>
                <c:pt idx="345">
                  <c:v>0.38333333333333464</c:v>
                </c:pt>
                <c:pt idx="346">
                  <c:v>0.38444444444444575</c:v>
                </c:pt>
                <c:pt idx="347">
                  <c:v>0.38555555555555687</c:v>
                </c:pt>
                <c:pt idx="348">
                  <c:v>0.38666666666666799</c:v>
                </c:pt>
                <c:pt idx="349">
                  <c:v>0.38777777777777911</c:v>
                </c:pt>
                <c:pt idx="350">
                  <c:v>0.38888888888889023</c:v>
                </c:pt>
                <c:pt idx="351">
                  <c:v>0.39000000000000135</c:v>
                </c:pt>
                <c:pt idx="352">
                  <c:v>0.39111111111111246</c:v>
                </c:pt>
                <c:pt idx="353">
                  <c:v>0.39222222222222358</c:v>
                </c:pt>
                <c:pt idx="354">
                  <c:v>0.3933333333333347</c:v>
                </c:pt>
                <c:pt idx="355">
                  <c:v>0.39444444444444582</c:v>
                </c:pt>
                <c:pt idx="356">
                  <c:v>0.39555555555555694</c:v>
                </c:pt>
                <c:pt idx="357">
                  <c:v>0.39666666666666806</c:v>
                </c:pt>
                <c:pt idx="358">
                  <c:v>0.39777777777777917</c:v>
                </c:pt>
                <c:pt idx="359">
                  <c:v>0.39888888888889029</c:v>
                </c:pt>
                <c:pt idx="360">
                  <c:v>0.40000000000000141</c:v>
                </c:pt>
              </c:numCache>
            </c:numRef>
          </c:yVal>
          <c:smooth val="1"/>
          <c:extLst>
            <c:ext xmlns:c16="http://schemas.microsoft.com/office/drawing/2014/chart" uri="{C3380CC4-5D6E-409C-BE32-E72D297353CC}">
              <c16:uniqueId val="{00000004-784B-5645-8B95-166A29B4D738}"/>
            </c:ext>
          </c:extLst>
        </c:ser>
        <c:ser>
          <c:idx val="5"/>
          <c:order val="5"/>
          <c:tx>
            <c:strRef>
              <c:f>'Raum1_technische Lüftung'!$H$57</c:f>
              <c:strCache>
                <c:ptCount val="1"/>
                <c:pt idx="0">
                  <c:v>Filter2+Exp.</c:v>
                </c:pt>
              </c:strCache>
            </c:strRef>
          </c:tx>
          <c:spPr>
            <a:ln w="19050" cap="rnd">
              <a:solidFill>
                <a:srgbClr val="FFFF00"/>
              </a:solidFill>
              <a:round/>
            </a:ln>
            <a:effectLst/>
          </c:spPr>
          <c:marker>
            <c:symbol val="none"/>
          </c:marker>
          <c:xVal>
            <c:numRef>
              <c:f>'Raum1_technische Lüftung'!$A$58:$A$418</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'Raum1_technische Lüftung'!$H$58:$H$418</c:f>
              <c:numCache>
                <c:formatCode>0.0%</c:formatCode>
                <c:ptCount val="361"/>
                <c:pt idx="0" formatCode="0.00%">
                  <c:v>0</c:v>
                </c:pt>
                <c:pt idx="1">
                  <c:v>1.1111111111111111E-3</c:v>
                </c:pt>
                <c:pt idx="2">
                  <c:v>2.20003762350774E-3</c:v>
                </c:pt>
                <c:pt idx="3">
                  <c:v>3.267222477967997E-3</c:v>
                </c:pt>
                <c:pt idx="4">
                  <c:v>4.3130997714529171E-3</c:v>
                </c:pt>
                <c:pt idx="5">
                  <c:v>5.3380949336833405E-3</c:v>
                </c:pt>
                <c:pt idx="6">
                  <c:v>6.342624900191233E-3</c:v>
                </c:pt>
                <c:pt idx="7">
                  <c:v>7.3270982819158411E-3</c:v>
                </c:pt>
                <c:pt idx="8">
                  <c:v>8.2919155314136635E-3</c:v>
                </c:pt>
                <c:pt idx="9">
                  <c:v>9.2374691057498584E-3</c:v>
                </c:pt>
                <c:pt idx="10">
                  <c:v>1.016414362613733E-2</c:v>
                </c:pt>
                <c:pt idx="11">
                  <c:v>1.1072316034388444E-2</c:v>
                </c:pt>
                <c:pt idx="12">
                  <c:v>1.1962355746243002E-2</c:v>
                </c:pt>
                <c:pt idx="13">
                  <c:v>1.2834624801634859E-2</c:v>
                </c:pt>
                <c:pt idx="14">
                  <c:v>1.368947801195828E-2</c:v>
                </c:pt>
                <c:pt idx="15">
                  <c:v>1.4527263104393969E-2</c:v>
                </c:pt>
                <c:pt idx="16">
                  <c:v>1.5348320863353464E-2</c:v>
                </c:pt>
                <c:pt idx="17">
                  <c:v>1.6152985269099421E-2</c:v>
                </c:pt>
                <c:pt idx="18">
                  <c:v>1.6941583633598208E-2</c:v>
                </c:pt>
                <c:pt idx="19">
                  <c:v>1.7714436733660025E-2</c:v>
                </c:pt>
                <c:pt idx="20">
                  <c:v>1.8471858941420737E-2</c:v>
                </c:pt>
                <c:pt idx="21">
                  <c:v>1.9214158352218499E-2</c:v>
                </c:pt>
                <c:pt idx="22">
                  <c:v>1.9941636909917172E-2</c:v>
                </c:pt>
                <c:pt idx="23">
                  <c:v>2.0654590529727502E-2</c:v>
                </c:pt>
                <c:pt idx="24">
                  <c:v>2.1353309218576057E-2</c:v>
                </c:pt>
                <c:pt idx="25">
                  <c:v>2.203807719307084E-2</c:v>
                </c:pt>
                <c:pt idx="26">
                  <c:v>2.2709172995111597E-2</c:v>
                </c:pt>
                <c:pt idx="27">
                  <c:v>2.3366869605191829E-2</c:v>
                </c:pt>
                <c:pt idx="28">
                  <c:v>2.4011434553438606E-2</c:v>
                </c:pt>
                <c:pt idx="29">
                  <c:v>2.4643130028435337E-2</c:v>
                </c:pt>
                <c:pt idx="30">
                  <c:v>2.5262212983871764E-2</c:v>
                </c:pt>
                <c:pt idx="31">
                  <c:v>2.5868935243064592E-2</c:v>
                </c:pt>
                <c:pt idx="32">
                  <c:v>2.6463543601391217E-2</c:v>
                </c:pt>
                <c:pt idx="33">
                  <c:v>2.7046279926678265E-2</c:v>
                </c:pt>
                <c:pt idx="34">
                  <c:v>2.7617381257585751E-2</c:v>
                </c:pt>
                <c:pt idx="35">
                  <c:v>2.8177079900026897E-2</c:v>
                </c:pt>
                <c:pt idx="36">
                  <c:v>2.8725603521662806E-2</c:v>
                </c:pt>
                <c:pt idx="37">
                  <c:v>2.9263175244510449E-2</c:v>
                </c:pt>
                <c:pt idx="38">
                  <c:v>2.9790013735701625E-2</c:v>
                </c:pt>
                <c:pt idx="39">
                  <c:v>3.0306333296429826E-2</c:v>
                </c:pt>
                <c:pt idx="40">
                  <c:v>3.0812343949121152E-2</c:v>
                </c:pt>
                <c:pt idx="41">
                  <c:v>3.1308251522864788E-2</c:v>
                </c:pt>
                <c:pt idx="42">
                  <c:v>3.1794257737137746E-2</c:v>
                </c:pt>
                <c:pt idx="43">
                  <c:v>3.2270560283857955E-2</c:v>
                </c:pt>
                <c:pt idx="44">
                  <c:v>3.2737352907799055E-2</c:v>
                </c:pt>
                <c:pt idx="45">
                  <c:v>3.3194825485399641E-2</c:v>
                </c:pt>
                <c:pt idx="46">
                  <c:v>3.3643164101998975E-2</c:v>
                </c:pt>
                <c:pt idx="47">
                  <c:v>3.4082551127530593E-2</c:v>
                </c:pt>
                <c:pt idx="48">
                  <c:v>3.4513165290704619E-2</c:v>
                </c:pt>
                <c:pt idx="49">
                  <c:v>3.4935181751708934E-2</c:v>
                </c:pt>
                <c:pt idx="50">
                  <c:v>3.5348772173458796E-2</c:v>
                </c:pt>
                <c:pt idx="51">
                  <c:v>3.5754104791423852E-2</c:v>
                </c:pt>
                <c:pt idx="52">
                  <c:v>3.6151344482061004E-2</c:v>
                </c:pt>
                <c:pt idx="53">
                  <c:v>3.6540652829880928E-2</c:v>
                </c:pt>
                <c:pt idx="54">
                  <c:v>3.6922188193175526E-2</c:v>
                </c:pt>
                <c:pt idx="55">
                  <c:v>3.7296105768433063E-2</c:v>
                </c:pt>
                <c:pt idx="56">
                  <c:v>3.7662557653467155E-2</c:v>
                </c:pt>
                <c:pt idx="57">
                  <c:v>3.8021692909285365E-2</c:v>
                </c:pt>
                <c:pt idx="58">
                  <c:v>3.8373657620722479E-2</c:v>
                </c:pt>
                <c:pt idx="59">
                  <c:v>3.8718594955863189E-2</c:v>
                </c:pt>
                <c:pt idx="60">
                  <c:v>3.9056645224278333E-2</c:v>
                </c:pt>
                <c:pt idx="61">
                  <c:v>3.9387945934098376E-2</c:v>
                </c:pt>
                <c:pt idx="62">
                  <c:v>3.9712631847947356E-2</c:v>
                </c:pt>
                <c:pt idx="63">
                  <c:v>4.0030835037760053E-2</c:v>
                </c:pt>
                <c:pt idx="64">
                  <c:v>4.0342684938504653E-2</c:v>
                </c:pt>
                <c:pt idx="65">
                  <c:v>4.0648308400832799E-2</c:v>
                </c:pt>
                <c:pt idx="66">
                  <c:v>4.094782974267841E-2</c:v>
                </c:pt>
                <c:pt idx="67">
                  <c:v>4.1241370799826281E-2</c:v>
                </c:pt>
                <c:pt idx="68">
                  <c:v>4.1529050975471007E-2</c:v>
                </c:pt>
                <c:pt idx="69">
                  <c:v>4.1810987288786426E-2</c:v>
                </c:pt>
                <c:pt idx="70">
                  <c:v>4.2087294422525297E-2</c:v>
                </c:pt>
                <c:pt idx="71">
                  <c:v>4.2358084769668611E-2</c:v>
                </c:pt>
                <c:pt idx="72">
                  <c:v>4.2623468479143507E-2</c:v>
                </c:pt>
                <c:pt idx="73">
                  <c:v>4.2883553500628349E-2</c:v>
                </c:pt>
                <c:pt idx="74">
                  <c:v>4.313844562846323E-2</c:v>
                </c:pt>
                <c:pt idx="75">
                  <c:v>4.3388248544683768E-2</c:v>
                </c:pt>
                <c:pt idx="76">
                  <c:v>4.3633063861195649E-2</c:v>
                </c:pt>
                <c:pt idx="77">
                  <c:v>4.3872991161107155E-2</c:v>
                </c:pt>
                <c:pt idx="78">
                  <c:v>4.4108128039236395E-2</c:v>
                </c:pt>
                <c:pt idx="79">
                  <c:v>4.4338570141809787E-2</c:v>
                </c:pt>
                <c:pt idx="80">
                  <c:v>4.4564411205367915E-2</c:v>
                </c:pt>
                <c:pt idx="81">
                  <c:v>4.4785743094894588E-2</c:v>
                </c:pt>
                <c:pt idx="82">
                  <c:v>4.5002655841184576E-2</c:v>
                </c:pt>
                <c:pt idx="83">
                  <c:v>4.5215237677465318E-2</c:v>
                </c:pt>
                <c:pt idx="84">
                  <c:v>4.5423575075287367E-2</c:v>
                </c:pt>
                <c:pt idx="85">
                  <c:v>4.5627752779698307E-2</c:v>
                </c:pt>
                <c:pt idx="86">
                  <c:v>4.5827853843714329E-2</c:v>
                </c:pt>
                <c:pt idx="87">
                  <c:v>4.6023959662103563E-2</c:v>
                </c:pt>
                <c:pt idx="88">
                  <c:v>4.6216150004494916E-2</c:v>
                </c:pt>
                <c:pt idx="89">
                  <c:v>4.6404503047825792E-2</c:v>
                </c:pt>
                <c:pt idx="90">
                  <c:v>4.658909540814201E-2</c:v>
                </c:pt>
                <c:pt idx="91">
                  <c:v>4.6770002171762796E-2</c:v>
                </c:pt>
                <c:pt idx="92">
                  <c:v>4.6947296925823487E-2</c:v>
                </c:pt>
                <c:pt idx="93">
                  <c:v>4.7121051788208461E-2</c:v>
                </c:pt>
                <c:pt idx="94">
                  <c:v>4.7291337436886405E-2</c:v>
                </c:pt>
                <c:pt idx="95">
                  <c:v>4.7458223138659862E-2</c:v>
                </c:pt>
                <c:pt idx="96">
                  <c:v>4.7621776777340794E-2</c:v>
                </c:pt>
                <c:pt idx="97">
                  <c:v>4.7782064881363544E-2</c:v>
                </c:pt>
                <c:pt idx="98">
                  <c:v>4.7939152650846487E-2</c:v>
                </c:pt>
                <c:pt idx="99">
                  <c:v>4.8093103984113393E-2</c:v>
                </c:pt>
                <c:pt idx="100">
                  <c:v>4.8243981503685217E-2</c:v>
                </c:pt>
                <c:pt idx="101">
                  <c:v>4.8391846581752981E-2</c:v>
                </c:pt>
                <c:pt idx="102">
                  <c:v>4.8536759365142006E-2</c:v>
                </c:pt>
                <c:pt idx="103">
                  <c:v>4.8678778799777757E-2</c:v>
                </c:pt>
                <c:pt idx="104">
                  <c:v>4.8817962654663163E-2</c:v>
                </c:pt>
                <c:pt idx="105">
                  <c:v>4.8954367545377214E-2</c:v>
                </c:pt>
                <c:pt idx="106">
                  <c:v>4.9088048957104398E-2</c:v>
                </c:pt>
                <c:pt idx="107">
                  <c:v>4.9219061267204309E-2</c:v>
                </c:pt>
                <c:pt idx="108">
                  <c:v>4.9347457767330613E-2</c:v>
                </c:pt>
                <c:pt idx="109">
                  <c:v>4.9473290685108438E-2</c:v>
                </c:pt>
                <c:pt idx="110">
                  <c:v>4.9596611205378886E-2</c:v>
                </c:pt>
                <c:pt idx="111">
                  <c:v>4.971746949101942E-2</c:v>
                </c:pt>
                <c:pt idx="112">
                  <c:v>4.9835914703348527E-2</c:v>
                </c:pt>
                <c:pt idx="113">
                  <c:v>4.9951995022122976E-2</c:v>
                </c:pt>
                <c:pt idx="114">
                  <c:v>5.0065757665135831E-2</c:v>
                </c:pt>
                <c:pt idx="115">
                  <c:v>5.0177248907423144E-2</c:v>
                </c:pt>
                <c:pt idx="116">
                  <c:v>5.0286514100087165E-2</c:v>
                </c:pt>
                <c:pt idx="117">
                  <c:v>5.0393597688743741E-2</c:v>
                </c:pt>
                <c:pt idx="118">
                  <c:v>5.0498543231601391E-2</c:v>
                </c:pt>
                <c:pt idx="119">
                  <c:v>5.060139341717939E-2</c:v>
                </c:pt>
                <c:pt idx="120">
                  <c:v>5.0702190081672108E-2</c:v>
                </c:pt>
                <c:pt idx="121">
                  <c:v>5.0800974225966647E-2</c:v>
                </c:pt>
                <c:pt idx="122">
                  <c:v>5.0897786032320709E-2</c:v>
                </c:pt>
                <c:pt idx="123">
                  <c:v>5.0992664880707465E-2</c:v>
                </c:pt>
                <c:pt idx="124">
                  <c:v>5.1085649364834063E-2</c:v>
                </c:pt>
                <c:pt idx="125">
                  <c:v>5.1176777307840343E-2</c:v>
                </c:pt>
                <c:pt idx="126">
                  <c:v>5.126608577768408E-2</c:v>
                </c:pt>
                <c:pt idx="127">
                  <c:v>5.1353611102219053E-2</c:v>
                </c:pt>
                <c:pt idx="128">
                  <c:v>5.1439388883972079E-2</c:v>
                </c:pt>
                <c:pt idx="129">
                  <c:v>5.1523454014624978E-2</c:v>
                </c:pt>
                <c:pt idx="130">
                  <c:v>5.1605840689207406E-2</c:v>
                </c:pt>
                <c:pt idx="131">
                  <c:v>5.1686582420006302E-2</c:v>
                </c:pt>
                <c:pt idx="132">
                  <c:v>5.1765712050197643E-2</c:v>
                </c:pt>
                <c:pt idx="133">
                  <c:v>5.1843261767205988E-2</c:v>
                </c:pt>
                <c:pt idx="134">
                  <c:v>5.1919263115797303E-2</c:v>
                </c:pt>
                <c:pt idx="135">
                  <c:v>5.1993747010910384E-2</c:v>
                </c:pt>
                <c:pt idx="136">
                  <c:v>5.206674375023207E-2</c:v>
                </c:pt>
                <c:pt idx="137">
                  <c:v>5.2138283026521369E-2</c:v>
                </c:pt>
                <c:pt idx="138">
                  <c:v>5.2208393939687549E-2</c:v>
                </c:pt>
                <c:pt idx="139">
                  <c:v>5.2277105008627041E-2</c:v>
                </c:pt>
                <c:pt idx="140">
                  <c:v>5.2344444182824031E-2</c:v>
                </c:pt>
                <c:pt idx="141">
                  <c:v>5.2410438853719425E-2</c:v>
                </c:pt>
                <c:pt idx="142">
                  <c:v>5.2475115865852823E-2</c:v>
                </c:pt>
                <c:pt idx="143">
                  <c:v>5.2538501527782014E-2</c:v>
                </c:pt>
                <c:pt idx="144">
                  <c:v>5.260062162278447E-2</c:v>
                </c:pt>
                <c:pt idx="145">
                  <c:v>5.2661501419345162E-2</c:v>
                </c:pt>
                <c:pt idx="146">
                  <c:v>5.2721165681434992E-2</c:v>
                </c:pt>
                <c:pt idx="147">
                  <c:v>5.2779638678583971E-2</c:v>
                </c:pt>
                <c:pt idx="148">
                  <c:v>5.2836944195753299E-2</c:v>
                </c:pt>
                <c:pt idx="149">
                  <c:v>5.2893105543010355E-2</c:v>
                </c:pt>
                <c:pt idx="150">
                  <c:v>5.2948145565010464E-2</c:v>
                </c:pt>
                <c:pt idx="151">
                  <c:v>5.3002086650289396E-2</c:v>
                </c:pt>
                <c:pt idx="152">
                  <c:v>5.3054950740370303E-2</c:v>
                </c:pt>
                <c:pt idx="153">
                  <c:v>5.3106759338688844E-2</c:v>
                </c:pt>
                <c:pt idx="154">
                  <c:v>5.3157533519340099E-2</c:v>
                </c:pt>
                <c:pt idx="155">
                  <c:v>5.3207293935650823E-2</c:v>
                </c:pt>
                <c:pt idx="156">
                  <c:v>5.3256060828580601E-2</c:v>
                </c:pt>
                <c:pt idx="157">
                  <c:v>5.3303854034955203E-2</c:v>
                </c:pt>
                <c:pt idx="158">
                  <c:v>5.3350692995535576E-2</c:v>
                </c:pt>
                <c:pt idx="159">
                  <c:v>5.3396596762925734E-2</c:v>
                </c:pt>
                <c:pt idx="160">
                  <c:v>5.3441584009322765E-2</c:v>
                </c:pt>
                <c:pt idx="161">
                  <c:v>5.3485673034112065E-2</c:v>
                </c:pt>
                <c:pt idx="162">
                  <c:v>5.3528881771310967E-2</c:v>
                </c:pt>
                <c:pt idx="163">
                  <c:v>5.3571227796863727E-2</c:v>
                </c:pt>
                <c:pt idx="164">
                  <c:v>5.3612728335790852E-2</c:v>
                </c:pt>
                <c:pt idx="165">
                  <c:v>5.3653400269195697E-2</c:v>
                </c:pt>
                <c:pt idx="166">
                  <c:v>5.3693260141131162E-2</c:v>
                </c:pt>
                <c:pt idx="167">
                  <c:v>5.3732324165329297E-2</c:v>
                </c:pt>
                <c:pt idx="168">
                  <c:v>5.3770608231796524E-2</c:v>
                </c:pt>
                <c:pt idx="169">
                  <c:v>5.3808127913277194E-2</c:v>
                </c:pt>
                <c:pt idx="170">
                  <c:v>5.3844898471588076E-2</c:v>
                </c:pt>
                <c:pt idx="171">
                  <c:v>5.3880934863826384E-2</c:v>
                </c:pt>
                <c:pt idx="172">
                  <c:v>5.391625174845386E-2</c:v>
                </c:pt>
                <c:pt idx="173">
                  <c:v>5.3950863491259361E-2</c:v>
                </c:pt>
                <c:pt idx="174">
                  <c:v>5.3984784171202407E-2</c:v>
                </c:pt>
                <c:pt idx="175">
                  <c:v>5.4018027586140063E-2</c:v>
                </c:pt>
                <c:pt idx="176">
                  <c:v>5.4050607258439458E-2</c:v>
                </c:pt>
                <c:pt idx="177">
                  <c:v>5.4082536440478259E-2</c:v>
                </c:pt>
                <c:pt idx="178">
                  <c:v>5.4113828120035332E-2</c:v>
                </c:pt>
                <c:pt idx="179">
                  <c:v>5.4144495025573731E-2</c:v>
                </c:pt>
                <c:pt idx="180">
                  <c:v>5.4174549631418267E-2</c:v>
                </c:pt>
                <c:pt idx="181">
                  <c:v>5.4204004162829639E-2</c:v>
                </c:pt>
                <c:pt idx="182">
                  <c:v>5.4232870600977291E-2</c:v>
                </c:pt>
                <c:pt idx="183">
                  <c:v>5.426116068781299E-2</c:v>
                </c:pt>
                <c:pt idx="184">
                  <c:v>5.428888593084704E-2</c:v>
                </c:pt>
                <c:pt idx="185">
                  <c:v>5.4316057607829218E-2</c:v>
                </c:pt>
                <c:pt idx="186">
                  <c:v>5.434268677133617E-2</c:v>
                </c:pt>
                <c:pt idx="187">
                  <c:v>5.4368784253267272E-2</c:v>
                </c:pt>
                <c:pt idx="188">
                  <c:v>5.4394360669250685E-2</c:v>
                </c:pt>
                <c:pt idx="189">
                  <c:v>5.4419426422961464E-2</c:v>
                </c:pt>
                <c:pt idx="190">
                  <c:v>5.4443991710353447E-2</c:v>
                </c:pt>
                <c:pt idx="191">
                  <c:v>5.4468066523806646E-2</c:v>
                </c:pt>
                <c:pt idx="192">
                  <c:v>5.4491660656191813E-2</c:v>
                </c:pt>
                <c:pt idx="193">
                  <c:v>5.4514783704853902E-2</c:v>
                </c:pt>
                <c:pt idx="194">
                  <c:v>5.4537445075515924E-2</c:v>
                </c:pt>
                <c:pt idx="195">
                  <c:v>5.455965398610494E-2</c:v>
                </c:pt>
                <c:pt idx="196">
                  <c:v>5.4581419470501581E-2</c:v>
                </c:pt>
                <c:pt idx="197">
                  <c:v>5.4602750382214772E-2</c:v>
                </c:pt>
                <c:pt idx="198">
                  <c:v>5.4623655397983049E-2</c:v>
                </c:pt>
                <c:pt idx="199">
                  <c:v>5.4644143021303979E-2</c:v>
                </c:pt>
                <c:pt idx="200">
                  <c:v>5.4664221585893125E-2</c:v>
                </c:pt>
                <c:pt idx="201">
                  <c:v>5.4683899259073909E-2</c:v>
                </c:pt>
                <c:pt idx="202">
                  <c:v>5.4703184045099863E-2</c:v>
                </c:pt>
                <c:pt idx="203">
                  <c:v>5.472208378841046E-2</c:v>
                </c:pt>
                <c:pt idx="204">
                  <c:v>5.474060617682202E-2</c:v>
                </c:pt>
                <c:pt idx="205">
                  <c:v>5.4758758744654849E-2</c:v>
                </c:pt>
                <c:pt idx="206">
                  <c:v>5.4776548875797977E-2</c:v>
                </c:pt>
                <c:pt idx="207">
                  <c:v>5.4793983806712659E-2</c:v>
                </c:pt>
                <c:pt idx="208">
                  <c:v>5.4811070629375985E-2</c:v>
                </c:pt>
                <c:pt idx="209">
                  <c:v>5.4827816294165624E-2</c:v>
                </c:pt>
                <c:pt idx="210">
                  <c:v>5.4844227612687056E-2</c:v>
                </c:pt>
                <c:pt idx="211">
                  <c:v>5.4860311260544289E-2</c:v>
                </c:pt>
                <c:pt idx="212">
                  <c:v>5.4876073780055303E-2</c:v>
                </c:pt>
                <c:pt idx="213">
                  <c:v>5.4891521582913244E-2</c:v>
                </c:pt>
                <c:pt idx="214">
                  <c:v>5.4906660952794506E-2</c:v>
                </c:pt>
                <c:pt idx="215">
                  <c:v>5.492149804791472E-2</c:v>
                </c:pt>
                <c:pt idx="216">
                  <c:v>5.493603890353374E-2</c:v>
                </c:pt>
                <c:pt idx="217">
                  <c:v>5.4950289434410576E-2</c:v>
                </c:pt>
                <c:pt idx="218">
                  <c:v>5.4964255437209335E-2</c:v>
                </c:pt>
                <c:pt idx="219">
                  <c:v>5.4977942592857133E-2</c:v>
                </c:pt>
                <c:pt idx="220">
                  <c:v>5.4991356468854898E-2</c:v>
                </c:pt>
                <c:pt idx="221">
                  <c:v>5.500450252154207E-2</c:v>
                </c:pt>
                <c:pt idx="222">
                  <c:v>5.5017386098316051E-2</c:v>
                </c:pt>
                <c:pt idx="223">
                  <c:v>5.5030012439807367E-2</c:v>
                </c:pt>
                <c:pt idx="224">
                  <c:v>5.5042386682011391E-2</c:v>
                </c:pt>
                <c:pt idx="225">
                  <c:v>5.5054513858377493E-2</c:v>
                </c:pt>
                <c:pt idx="226">
                  <c:v>5.5066398901856495E-2</c:v>
                </c:pt>
                <c:pt idx="227">
                  <c:v>5.5078046646907242E-2</c:v>
                </c:pt>
                <c:pt idx="228">
                  <c:v>5.5089461831463092E-2</c:v>
                </c:pt>
                <c:pt idx="229">
                  <c:v>5.5100649098859186E-2</c:v>
                </c:pt>
                <c:pt idx="230">
                  <c:v>5.5111612999721171E-2</c:v>
                </c:pt>
                <c:pt idx="231">
                  <c:v>5.5122357993816283E-2</c:v>
                </c:pt>
                <c:pt idx="232">
                  <c:v>5.513288845186743E-2</c:v>
                </c:pt>
                <c:pt idx="233">
                  <c:v>5.5143208657331043E-2</c:v>
                </c:pt>
                <c:pt idx="234">
                  <c:v>5.5153322808139484E-2</c:v>
                </c:pt>
                <c:pt idx="235">
                  <c:v>5.5163235018408599E-2</c:v>
                </c:pt>
                <c:pt idx="236">
                  <c:v>5.5172949320111242E-2</c:v>
                </c:pt>
                <c:pt idx="237">
                  <c:v>5.5182469664717328E-2</c:v>
                </c:pt>
                <c:pt idx="238">
                  <c:v>5.5191799924801173E-2</c:v>
                </c:pt>
                <c:pt idx="239">
                  <c:v>5.5200943895616743E-2</c:v>
                </c:pt>
                <c:pt idx="240">
                  <c:v>5.5209905296641437E-2</c:v>
                </c:pt>
                <c:pt idx="241">
                  <c:v>5.521868777308904E-2</c:v>
                </c:pt>
                <c:pt idx="242">
                  <c:v>5.5227294897392504E-2</c:v>
                </c:pt>
                <c:pt idx="243">
                  <c:v>5.5235730170657089E-2</c:v>
                </c:pt>
                <c:pt idx="244">
                  <c:v>5.5243997024084494E-2</c:v>
                </c:pt>
                <c:pt idx="245">
                  <c:v>5.5252098820368571E-2</c:v>
                </c:pt>
                <c:pt idx="246">
                  <c:v>5.5260038855063164E-2</c:v>
                </c:pt>
                <c:pt idx="247">
                  <c:v>5.5267820357922624E-2</c:v>
                </c:pt>
                <c:pt idx="248">
                  <c:v>5.5275446494215584E-2</c:v>
                </c:pt>
                <c:pt idx="249">
                  <c:v>5.5282920366012483E-2</c:v>
                </c:pt>
                <c:pt idx="250">
                  <c:v>5.5290245013447391E-2</c:v>
                </c:pt>
                <c:pt idx="251">
                  <c:v>5.5297423415954637E-2</c:v>
                </c:pt>
                <c:pt idx="252">
                  <c:v>5.530445849348075E-2</c:v>
                </c:pt>
                <c:pt idx="253">
                  <c:v>5.5311353107672205E-2</c:v>
                </c:pt>
                <c:pt idx="254">
                  <c:v>5.5318110063039445E-2</c:v>
                </c:pt>
                <c:pt idx="255">
                  <c:v>5.5324732108097671E-2</c:v>
                </c:pt>
                <c:pt idx="256">
                  <c:v>5.5331221936484834E-2</c:v>
                </c:pt>
                <c:pt idx="257">
                  <c:v>5.5337582188057358E-2</c:v>
                </c:pt>
                <c:pt idx="258">
                  <c:v>5.5343815449963904E-2</c:v>
                </c:pt>
                <c:pt idx="259">
                  <c:v>5.5349924257697782E-2</c:v>
                </c:pt>
                <c:pt idx="260">
                  <c:v>5.535591109612828E-2</c:v>
                </c:pt>
                <c:pt idx="261">
                  <c:v>5.5361778400511444E-2</c:v>
                </c:pt>
                <c:pt idx="262">
                  <c:v>5.5367528557480658E-2</c:v>
                </c:pt>
                <c:pt idx="263">
                  <c:v>5.5373163906017452E-2</c:v>
                </c:pt>
                <c:pt idx="264">
                  <c:v>5.5378686738402932E-2</c:v>
                </c:pt>
                <c:pt idx="265">
                  <c:v>5.5384099301150201E-2</c:v>
                </c:pt>
                <c:pt idx="266">
                  <c:v>5.5389403795918161E-2</c:v>
                </c:pt>
                <c:pt idx="267">
                  <c:v>5.5394602380407089E-2</c:v>
                </c:pt>
                <c:pt idx="268">
                  <c:v>5.5399697169236324E-2</c:v>
                </c:pt>
                <c:pt idx="269">
                  <c:v>5.5404690234804418E-2</c:v>
                </c:pt>
                <c:pt idx="270">
                  <c:v>5.5409583608132126E-2</c:v>
                </c:pt>
                <c:pt idx="271">
                  <c:v>5.5414379279688564E-2</c:v>
                </c:pt>
                <c:pt idx="272">
                  <c:v>5.5419079200200859E-2</c:v>
                </c:pt>
                <c:pt idx="273">
                  <c:v>5.5423685281447657E-2</c:v>
                </c:pt>
                <c:pt idx="274">
                  <c:v>5.5428199397036762E-2</c:v>
                </c:pt>
                <c:pt idx="275">
                  <c:v>5.5432623383167255E-2</c:v>
                </c:pt>
                <c:pt idx="276">
                  <c:v>5.5436959039376427E-2</c:v>
                </c:pt>
                <c:pt idx="277">
                  <c:v>5.5441208129271752E-2</c:v>
                </c:pt>
                <c:pt idx="278">
                  <c:v>5.5445372381248269E-2</c:v>
                </c:pt>
                <c:pt idx="279">
                  <c:v>5.5449453489191648E-2</c:v>
                </c:pt>
                <c:pt idx="280">
                  <c:v>5.5453453113167198E-2</c:v>
                </c:pt>
                <c:pt idx="281">
                  <c:v>5.5457372880095133E-2</c:v>
                </c:pt>
                <c:pt idx="282">
                  <c:v>5.5461214384412351E-2</c:v>
                </c:pt>
                <c:pt idx="283">
                  <c:v>5.5464979188721002E-2</c:v>
                </c:pt>
                <c:pt idx="284">
                  <c:v>5.5468668824424111E-2</c:v>
                </c:pt>
                <c:pt idx="285">
                  <c:v>5.5472284792348496E-2</c:v>
                </c:pt>
                <c:pt idx="286">
                  <c:v>5.5475828563355249E-2</c:v>
                </c:pt>
                <c:pt idx="287">
                  <c:v>5.5479301578938052E-2</c:v>
                </c:pt>
                <c:pt idx="288">
                  <c:v>5.5482705251809525E-2</c:v>
                </c:pt>
                <c:pt idx="289">
                  <c:v>5.5486040966475872E-2</c:v>
                </c:pt>
                <c:pt idx="290">
                  <c:v>5.5489310079800049E-2</c:v>
                </c:pt>
                <c:pt idx="291">
                  <c:v>5.5492513921553702E-2</c:v>
                </c:pt>
                <c:pt idx="292">
                  <c:v>5.5495653794958071E-2</c:v>
                </c:pt>
                <c:pt idx="293">
                  <c:v>5.5498730977214097E-2</c:v>
                </c:pt>
                <c:pt idx="294">
                  <c:v>5.5501746720021956E-2</c:v>
                </c:pt>
                <c:pt idx="295">
                  <c:v>5.5504702250090195E-2</c:v>
                </c:pt>
                <c:pt idx="296">
                  <c:v>5.5507598769634736E-2</c:v>
                </c:pt>
                <c:pt idx="297">
                  <c:v>5.5510437456867893E-2</c:v>
                </c:pt>
                <c:pt idx="298">
                  <c:v>5.5513219466477616E-2</c:v>
                </c:pt>
                <c:pt idx="299">
                  <c:v>5.5515945930097212E-2</c:v>
                </c:pt>
                <c:pt idx="300">
                  <c:v>5.5518617956765624E-2</c:v>
                </c:pt>
                <c:pt idx="301">
                  <c:v>5.5521236633378587E-2</c:v>
                </c:pt>
                <c:pt idx="302">
                  <c:v>5.5523803025130714E-2</c:v>
                </c:pt>
                <c:pt idx="303">
                  <c:v>5.5526318175948788E-2</c:v>
                </c:pt>
                <c:pt idx="304">
                  <c:v>5.5528783108916416E-2</c:v>
                </c:pt>
                <c:pt idx="305">
                  <c:v>5.5531198826690172E-2</c:v>
                </c:pt>
                <c:pt idx="306">
                  <c:v>5.5533566311907451E-2</c:v>
                </c:pt>
                <c:pt idx="307">
                  <c:v>5.5535886527586176E-2</c:v>
                </c:pt>
                <c:pt idx="308">
                  <c:v>5.5538160417516517E-2</c:v>
                </c:pt>
                <c:pt idx="309">
                  <c:v>5.554038890664479E-2</c:v>
                </c:pt>
                <c:pt idx="310">
                  <c:v>5.5542572901449719E-2</c:v>
                </c:pt>
                <c:pt idx="311">
                  <c:v>5.5544713290311139E-2</c:v>
                </c:pt>
                <c:pt idx="312">
                  <c:v>5.5546810943871379E-2</c:v>
                </c:pt>
                <c:pt idx="313">
                  <c:v>5.5548866715389389E-2</c:v>
                </c:pt>
                <c:pt idx="314">
                  <c:v>5.5550881441087836E-2</c:v>
                </c:pt>
                <c:pt idx="315">
                  <c:v>5.5552855940493258E-2</c:v>
                </c:pt>
                <c:pt idx="316">
                  <c:v>5.5554791016769411E-2</c:v>
                </c:pt>
                <c:pt idx="317">
                  <c:v>5.5556687457043959E-2</c:v>
                </c:pt>
                <c:pt idx="318">
                  <c:v>5.5558546032728681E-2</c:v>
                </c:pt>
                <c:pt idx="319">
                  <c:v>5.556036749983323E-2</c:v>
                </c:pt>
                <c:pt idx="320">
                  <c:v>5.556215259927267E-2</c:v>
                </c:pt>
                <c:pt idx="321">
                  <c:v>5.5563902057168851E-2</c:v>
                </c:pt>
                <c:pt idx="322">
                  <c:v>5.5565616585145784E-2</c:v>
                </c:pt>
                <c:pt idx="323">
                  <c:v>5.5567296880619073E-2</c:v>
                </c:pt>
                <c:pt idx="324">
                  <c:v>5.5568943627079648E-2</c:v>
                </c:pt>
                <c:pt idx="325">
                  <c:v>5.5570557494371751E-2</c:v>
                </c:pt>
                <c:pt idx="326">
                  <c:v>5.5572139138965429E-2</c:v>
                </c:pt>
                <c:pt idx="327">
                  <c:v>5.5573689204223543E-2</c:v>
                </c:pt>
                <c:pt idx="328">
                  <c:v>5.5575208320663504E-2</c:v>
                </c:pt>
                <c:pt idx="329">
                  <c:v>5.5576697106213706E-2</c:v>
                </c:pt>
                <c:pt idx="330">
                  <c:v>5.5578156166464901E-2</c:v>
                </c:pt>
                <c:pt idx="331">
                  <c:v>5.557958609491654E-2</c:v>
                </c:pt>
                <c:pt idx="332">
                  <c:v>5.5580987473218178E-2</c:v>
                </c:pt>
                <c:pt idx="333">
                  <c:v>5.5582360871406077E-2</c:v>
                </c:pt>
                <c:pt idx="334">
                  <c:v>5.5583706848135066E-2</c:v>
                </c:pt>
                <c:pt idx="335">
                  <c:v>5.5585025950905809E-2</c:v>
                </c:pt>
                <c:pt idx="336">
                  <c:v>5.5586318716287483E-2</c:v>
                </c:pt>
                <c:pt idx="337">
                  <c:v>5.5587585670136053E-2</c:v>
                </c:pt>
                <c:pt idx="338">
                  <c:v>5.5588827327808177E-2</c:v>
                </c:pt>
                <c:pt idx="339">
                  <c:v>5.5590044194370823E-2</c:v>
                </c:pt>
                <c:pt idx="340">
                  <c:v>5.5591236764806727E-2</c:v>
                </c:pt>
                <c:pt idx="341">
                  <c:v>5.5592405524215724E-2</c:v>
                </c:pt>
                <c:pt idx="342">
                  <c:v>5.5593550948012091E-2</c:v>
                </c:pt>
                <c:pt idx="343">
                  <c:v>5.55946735021179E-2</c:v>
                </c:pt>
                <c:pt idx="344">
                  <c:v>5.5595773643152574E-2</c:v>
                </c:pt>
                <c:pt idx="345">
                  <c:v>5.5596851818618606E-2</c:v>
                </c:pt>
                <c:pt idx="346">
                  <c:v>5.5597908467083582E-2</c:v>
                </c:pt>
                <c:pt idx="347">
                  <c:v>5.5598944018358604E-2</c:v>
                </c:pt>
                <c:pt idx="348">
                  <c:v>5.5599958893673085E-2</c:v>
                </c:pt>
                <c:pt idx="349">
                  <c:v>5.560095350584613E-2</c:v>
                </c:pt>
                <c:pt idx="350">
                  <c:v>5.5601928259454432E-2</c:v>
                </c:pt>
                <c:pt idx="351">
                  <c:v>5.5602883550996851E-2</c:v>
                </c:pt>
                <c:pt idx="352">
                  <c:v>5.56038197690557E-2</c:v>
                </c:pt>
                <c:pt idx="353">
                  <c:v>5.5604737294454802E-2</c:v>
                </c:pt>
                <c:pt idx="354">
                  <c:v>5.560563650041439E-2</c:v>
                </c:pt>
                <c:pt idx="355">
                  <c:v>5.5606517752702943E-2</c:v>
                </c:pt>
                <c:pt idx="356">
                  <c:v>5.5607381409785946E-2</c:v>
                </c:pt>
                <c:pt idx="357">
                  <c:v>5.5608227822971715E-2</c:v>
                </c:pt>
                <c:pt idx="358">
                  <c:v>5.5609057336554302E-2</c:v>
                </c:pt>
                <c:pt idx="359">
                  <c:v>5.5609870287953528E-2</c:v>
                </c:pt>
                <c:pt idx="360">
                  <c:v>5.5610667007852242E-2</c:v>
                </c:pt>
              </c:numCache>
            </c:numRef>
          </c:yVal>
          <c:smooth val="1"/>
          <c:extLst>
            <c:ext xmlns:c16="http://schemas.microsoft.com/office/drawing/2014/chart" uri="{C3380CC4-5D6E-409C-BE32-E72D297353CC}">
              <c16:uniqueId val="{00000005-784B-5645-8B95-166A29B4D738}"/>
            </c:ext>
          </c:extLst>
        </c:ser>
        <c:ser>
          <c:idx val="6"/>
          <c:order val="6"/>
          <c:tx>
            <c:strRef>
              <c:f>Raum1_Kipplüftung!$C$58</c:f>
              <c:strCache>
                <c:ptCount val="1"/>
                <c:pt idx="0">
                  <c:v>Kipplüften</c:v>
                </c:pt>
              </c:strCache>
            </c:strRef>
          </c:tx>
          <c:spPr>
            <a:ln w="19050" cap="rnd">
              <a:solidFill>
                <a:srgbClr val="00B050"/>
              </a:solidFill>
              <a:round/>
            </a:ln>
            <a:effectLst/>
          </c:spPr>
          <c:marker>
            <c:symbol val="none"/>
          </c:marker>
          <c:xVal>
            <c:numRef>
              <c:f>Raum1_Kipplüftung!$A$59:$A$419</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Raum1_Kipplüftung!$C$59:$C$419</c:f>
              <c:numCache>
                <c:formatCode>0.0%</c:formatCode>
                <c:ptCount val="361"/>
                <c:pt idx="0">
                  <c:v>1</c:v>
                </c:pt>
                <c:pt idx="1">
                  <c:v>0.98958184989331022</c:v>
                </c:pt>
                <c:pt idx="2">
                  <c:v>0.97927223763826587</c:v>
                </c:pt>
                <c:pt idx="3">
                  <c:v>0.96907003247123635</c:v>
                </c:pt>
                <c:pt idx="4">
                  <c:v>0.9589741154090563</c:v>
                </c:pt>
                <c:pt idx="5">
                  <c:v>0.9489833791262946</c:v>
                </c:pt>
                <c:pt idx="6">
                  <c:v>0.93909672783380316</c:v>
                </c:pt>
                <c:pt idx="7">
                  <c:v>0.9293130771585294</c:v>
                </c:pt>
                <c:pt idx="8">
                  <c:v>0.91963135402458196</c:v>
                </c:pt>
                <c:pt idx="9">
                  <c:v>0.91005049653553549</c:v>
                </c:pt>
                <c:pt idx="10">
                  <c:v>0.90056945385796072</c:v>
                </c:pt>
                <c:pt idx="11">
                  <c:v>0.89118718610616876</c:v>
                </c:pt>
                <c:pt idx="12">
                  <c:v>0.88190266422815622</c:v>
                </c:pt>
                <c:pt idx="13">
                  <c:v>0.87271486989273761</c:v>
                </c:pt>
                <c:pt idx="14">
                  <c:v>0.86362279537785469</c:v>
                </c:pt>
                <c:pt idx="15">
                  <c:v>0.85462544346004921</c:v>
                </c:pt>
                <c:pt idx="16">
                  <c:v>0.84572182730508605</c:v>
                </c:pt>
                <c:pt idx="17">
                  <c:v>0.83691097035971762</c:v>
                </c:pt>
                <c:pt idx="18">
                  <c:v>0.82819190624457473</c:v>
                </c:pt>
                <c:pt idx="19">
                  <c:v>0.81956367864817314</c:v>
                </c:pt>
                <c:pt idx="20">
                  <c:v>0.81102534122202552</c:v>
                </c:pt>
                <c:pt idx="21">
                  <c:v>0.80257595747684518</c:v>
                </c:pt>
                <c:pt idx="22">
                  <c:v>0.79421460067983107</c:v>
                </c:pt>
                <c:pt idx="23">
                  <c:v>0.78594035375302385</c:v>
                </c:pt>
                <c:pt idx="24">
                  <c:v>0.77775230917271998</c:v>
                </c:pt>
                <c:pt idx="25">
                  <c:v>0.76964956886993396</c:v>
                </c:pt>
                <c:pt idx="26">
                  <c:v>0.76163124413189787</c:v>
                </c:pt>
                <c:pt idx="27">
                  <c:v>0.75369645550458686</c:v>
                </c:pt>
                <c:pt idx="28">
                  <c:v>0.74584433269625994</c:v>
                </c:pt>
                <c:pt idx="29">
                  <c:v>0.73807401448200649</c:v>
                </c:pt>
                <c:pt idx="30">
                  <c:v>0.73038464860928576</c:v>
                </c:pt>
                <c:pt idx="31">
                  <c:v>0.72277539170445237</c:v>
                </c:pt>
                <c:pt idx="32">
                  <c:v>0.71524540918025381</c:v>
                </c:pt>
                <c:pt idx="33">
                  <c:v>0.70779387514429315</c:v>
                </c:pt>
                <c:pt idx="34">
                  <c:v>0.70041997230844422</c:v>
                </c:pt>
                <c:pt idx="35">
                  <c:v>0.69312289189921128</c:v>
                </c:pt>
                <c:pt idx="36">
                  <c:v>0.68590183356902246</c:v>
                </c:pt>
                <c:pt idx="37">
                  <c:v>0.67875600530844649</c:v>
                </c:pt>
                <c:pt idx="38">
                  <c:v>0.67168462335932599</c:v>
                </c:pt>
                <c:pt idx="39">
                  <c:v>0.66468691212881315</c:v>
                </c:pt>
                <c:pt idx="40">
                  <c:v>0.65776210410430302</c:v>
                </c:pt>
                <c:pt idx="41">
                  <c:v>0.6509094397692522</c:v>
                </c:pt>
                <c:pt idx="42">
                  <c:v>0.64412816751987478</c:v>
                </c:pt>
                <c:pt idx="43">
                  <c:v>0.63741754358270564</c:v>
                </c:pt>
                <c:pt idx="44">
                  <c:v>0.63077683193302359</c:v>
                </c:pt>
                <c:pt idx="45">
                  <c:v>0.62420530421412301</c:v>
                </c:pt>
                <c:pt idx="46">
                  <c:v>0.61770223965742832</c:v>
                </c:pt>
                <c:pt idx="47">
                  <c:v>0.61126692500343871</c:v>
                </c:pt>
                <c:pt idx="48">
                  <c:v>0.60489865442349822</c:v>
                </c:pt>
                <c:pt idx="49">
                  <c:v>0.59859672944237952</c:v>
                </c:pt>
                <c:pt idx="50">
                  <c:v>0.59236045886167521</c:v>
                </c:pt>
                <c:pt idx="51">
                  <c:v>0.58618915868398658</c:v>
                </c:pt>
                <c:pt idx="52">
                  <c:v>0.58008215203790259</c:v>
                </c:pt>
                <c:pt idx="53">
                  <c:v>0.57403876910376006</c:v>
                </c:pt>
                <c:pt idx="54">
                  <c:v>0.56805834704017766</c:v>
                </c:pt>
                <c:pt idx="55">
                  <c:v>0.56214022991135493</c:v>
                </c:pt>
                <c:pt idx="56">
                  <c:v>0.55628376861512929</c:v>
                </c:pt>
                <c:pt idx="57">
                  <c:v>0.55048832081178178</c:v>
                </c:pt>
                <c:pt idx="58">
                  <c:v>0.54475325085358506</c:v>
                </c:pt>
                <c:pt idx="59">
                  <c:v>0.53907792971508517</c:v>
                </c:pt>
                <c:pt idx="60">
                  <c:v>0.53346173492410986</c:v>
                </c:pt>
                <c:pt idx="61">
                  <c:v>0.52790405049349531</c:v>
                </c:pt>
                <c:pt idx="62">
                  <c:v>0.52240426685352448</c:v>
                </c:pt>
                <c:pt idx="63">
                  <c:v>0.51696178078506916</c:v>
                </c:pt>
                <c:pt idx="64">
                  <c:v>0.51157599535342868</c:v>
                </c:pt>
                <c:pt idx="65">
                  <c:v>0.5062463198428574</c:v>
                </c:pt>
                <c:pt idx="66">
                  <c:v>0.50097216969177516</c:v>
                </c:pt>
                <c:pt idx="67">
                  <c:v>0.49575296642865224</c:v>
                </c:pt>
                <c:pt idx="68">
                  <c:v>0.49058813760856174</c:v>
                </c:pt>
                <c:pt idx="69">
                  <c:v>0.48547711675039434</c:v>
                </c:pt>
                <c:pt idx="70">
                  <c:v>0.4804193432747258</c:v>
                </c:pt>
                <c:pt idx="71">
                  <c:v>0.47541426244233231</c:v>
                </c:pt>
                <c:pt idx="72">
                  <c:v>0.47046132529334694</c:v>
                </c:pt>
                <c:pt idx="73">
                  <c:v>0.46555998858704856</c:v>
                </c:pt>
                <c:pt idx="74">
                  <c:v>0.46070971474227984</c:v>
                </c:pt>
                <c:pt idx="75">
                  <c:v>0.45590997177848458</c:v>
                </c:pt>
                <c:pt idx="76">
                  <c:v>0.4511602332573596</c:v>
                </c:pt>
                <c:pt idx="77">
                  <c:v>0.44645997822511518</c:v>
                </c:pt>
                <c:pt idx="78">
                  <c:v>0.4418086911553365</c:v>
                </c:pt>
                <c:pt idx="79">
                  <c:v>0.43720586189244004</c:v>
                </c:pt>
                <c:pt idx="80">
                  <c:v>0.43265098559571996</c:v>
                </c:pt>
                <c:pt idx="81">
                  <c:v>0.42814356268397641</c:v>
                </c:pt>
                <c:pt idx="82">
                  <c:v>0.4236830987807218</c:v>
                </c:pt>
                <c:pt idx="83">
                  <c:v>0.4192691046599567</c:v>
                </c:pt>
                <c:pt idx="84">
                  <c:v>0.41490109619251181</c:v>
                </c:pt>
                <c:pt idx="85">
                  <c:v>0.41057859429294807</c:v>
                </c:pt>
                <c:pt idx="86">
                  <c:v>0.40630112486701048</c:v>
                </c:pt>
                <c:pt idx="87">
                  <c:v>0.402068218759629</c:v>
                </c:pt>
                <c:pt idx="88">
                  <c:v>0.39787941170346186</c:v>
                </c:pt>
                <c:pt idx="89">
                  <c:v>0.39373424426797371</c:v>
                </c:pt>
                <c:pt idx="90">
                  <c:v>0.38963226180904587</c:v>
                </c:pt>
                <c:pt idx="91">
                  <c:v>0.38557301441911018</c:v>
                </c:pt>
                <c:pt idx="92">
                  <c:v>0.38155605687780297</c:v>
                </c:pt>
                <c:pt idx="93">
                  <c:v>0.37758094860313335</c:v>
                </c:pt>
                <c:pt idx="94">
                  <c:v>0.37364725360315959</c:v>
                </c:pt>
                <c:pt idx="95">
                  <c:v>0.36975454042816946</c:v>
                </c:pt>
                <c:pt idx="96">
                  <c:v>0.36590238212335868</c:v>
                </c:pt>
                <c:pt idx="97">
                  <c:v>0.36209035618200219</c:v>
                </c:pt>
                <c:pt idx="98">
                  <c:v>0.35831804449911331</c:v>
                </c:pt>
                <c:pt idx="99">
                  <c:v>0.35458503332558594</c:v>
                </c:pt>
                <c:pt idx="100">
                  <c:v>0.3508909132228144</c:v>
                </c:pt>
                <c:pt idx="101">
                  <c:v>0.34723527901778567</c:v>
                </c:pt>
                <c:pt idx="102">
                  <c:v>0.34361772975864002</c:v>
                </c:pt>
                <c:pt idx="103">
                  <c:v>0.34003786867069458</c:v>
                </c:pt>
                <c:pt idx="104">
                  <c:v>0.3364953031129243</c:v>
                </c:pt>
                <c:pt idx="105">
                  <c:v>0.33298964453489782</c:v>
                </c:pt>
                <c:pt idx="106">
                  <c:v>0.32952050843415998</c:v>
                </c:pt>
                <c:pt idx="107">
                  <c:v>0.32608751431406013</c:v>
                </c:pt>
                <c:pt idx="108">
                  <c:v>0.3226902856420189</c:v>
                </c:pt>
                <c:pt idx="109">
                  <c:v>0.31932844980822978</c:v>
                </c:pt>
                <c:pt idx="110">
                  <c:v>0.31600163808479104</c:v>
                </c:pt>
                <c:pt idx="111">
                  <c:v>0.31270948558526379</c:v>
                </c:pt>
                <c:pt idx="112">
                  <c:v>0.30945163122465075</c:v>
                </c:pt>
                <c:pt idx="113">
                  <c:v>0.3062277176797924</c:v>
                </c:pt>
                <c:pt idx="114">
                  <c:v>0.30303739135017521</c:v>
                </c:pt>
                <c:pt idx="115">
                  <c:v>0.29988030231914942</c:v>
                </c:pt>
                <c:pt idx="116">
                  <c:v>0.29675610431554894</c:v>
                </c:pt>
                <c:pt idx="117">
                  <c:v>0.293664454675713</c:v>
                </c:pt>
                <c:pt idx="118">
                  <c:v>0.29060501430590235</c:v>
                </c:pt>
                <c:pt idx="119">
                  <c:v>0.28757744764510668</c:v>
                </c:pt>
                <c:pt idx="120">
                  <c:v>0.28458142262824121</c:v>
                </c:pt>
                <c:pt idx="121">
                  <c:v>0.28161661064972482</c:v>
                </c:pt>
                <c:pt idx="122">
                  <c:v>0.27868268652743877</c:v>
                </c:pt>
                <c:pt idx="123">
                  <c:v>0.27577932846706033</c:v>
                </c:pt>
                <c:pt idx="124">
                  <c:v>0.27290621802676845</c:v>
                </c:pt>
                <c:pt idx="125">
                  <c:v>0.27006304008231652</c:v>
                </c:pt>
                <c:pt idx="126">
                  <c:v>0.26724948279246991</c:v>
                </c:pt>
                <c:pt idx="127">
                  <c:v>0.26446523756480278</c:v>
                </c:pt>
                <c:pt idx="128">
                  <c:v>0.26170999902185121</c:v>
                </c:pt>
                <c:pt idx="129">
                  <c:v>0.25898346496762004</c:v>
                </c:pt>
                <c:pt idx="130">
                  <c:v>0.25628533635443668</c:v>
                </c:pt>
                <c:pt idx="131">
                  <c:v>0.25361531725015268</c:v>
                </c:pt>
                <c:pt idx="132">
                  <c:v>0.25097311480568479</c:v>
                </c:pt>
                <c:pt idx="133">
                  <c:v>0.24835843922289569</c:v>
                </c:pt>
                <c:pt idx="134">
                  <c:v>0.24577100372280838</c:v>
                </c:pt>
                <c:pt idx="135">
                  <c:v>0.24321052451415234</c:v>
                </c:pt>
                <c:pt idx="136">
                  <c:v>0.24067672076223712</c:v>
                </c:pt>
                <c:pt idx="137">
                  <c:v>0.23816931455815024</c:v>
                </c:pt>
                <c:pt idx="138">
                  <c:v>0.235688030888276</c:v>
                </c:pt>
                <c:pt idx="139">
                  <c:v>0.23323259760413176</c:v>
                </c:pt>
                <c:pt idx="140">
                  <c:v>0.2308027453925188</c:v>
                </c:pt>
                <c:pt idx="141">
                  <c:v>0.22839820774598341</c:v>
                </c:pt>
                <c:pt idx="142">
                  <c:v>0.22601872093358685</c:v>
                </c:pt>
                <c:pt idx="143">
                  <c:v>0.22366402397197865</c:v>
                </c:pt>
                <c:pt idx="144">
                  <c:v>0.22133385859677238</c:v>
                </c:pt>
                <c:pt idx="145">
                  <c:v>0.21902796923421833</c:v>
                </c:pt>
                <c:pt idx="146">
                  <c:v>0.21674610297317276</c:v>
                </c:pt>
                <c:pt idx="147">
                  <c:v>0.21448800953735822</c:v>
                </c:pt>
                <c:pt idx="148">
                  <c:v>0.21225344125791287</c:v>
                </c:pt>
                <c:pt idx="149">
                  <c:v>0.21004215304622648</c:v>
                </c:pt>
                <c:pt idx="150">
                  <c:v>0.20785390236705859</c:v>
                </c:pt>
                <c:pt idx="151">
                  <c:v>0.20568844921193735</c:v>
                </c:pt>
                <c:pt idx="152">
                  <c:v>0.20354555607283512</c:v>
                </c:pt>
                <c:pt idx="153">
                  <c:v>0.20142498791611868</c:v>
                </c:pt>
                <c:pt idx="154">
                  <c:v>0.19932651215677033</c:v>
                </c:pt>
                <c:pt idx="155">
                  <c:v>0.19724989863287815</c:v>
                </c:pt>
                <c:pt idx="156">
                  <c:v>0.19519491958039153</c:v>
                </c:pt>
                <c:pt idx="157">
                  <c:v>0.19316134960813974</c:v>
                </c:pt>
                <c:pt idx="158">
                  <c:v>0.19114896567311135</c:v>
                </c:pt>
                <c:pt idx="159">
                  <c:v>0.18915754705599036</c:v>
                </c:pt>
                <c:pt idx="160">
                  <c:v>0.18718687533694786</c:v>
                </c:pt>
                <c:pt idx="161">
                  <c:v>0.18523673437168528</c:v>
                </c:pt>
                <c:pt idx="162">
                  <c:v>0.18330691026772805</c:v>
                </c:pt>
                <c:pt idx="163">
                  <c:v>0.1813971913609653</c:v>
                </c:pt>
                <c:pt idx="164">
                  <c:v>0.17950736819243485</c:v>
                </c:pt>
                <c:pt idx="165">
                  <c:v>0.17763723348534921</c:v>
                </c:pt>
                <c:pt idx="166">
                  <c:v>0.17578658212236173</c:v>
                </c:pt>
                <c:pt idx="167">
                  <c:v>0.17395521112306903</c:v>
                </c:pt>
                <c:pt idx="168">
                  <c:v>0.17214291962174796</c:v>
                </c:pt>
                <c:pt idx="169">
                  <c:v>0.17034950884532477</c:v>
                </c:pt>
                <c:pt idx="170">
                  <c:v>0.16857478209157326</c:v>
                </c:pt>
                <c:pt idx="171">
                  <c:v>0.16681854470754076</c:v>
                </c:pt>
                <c:pt idx="172">
                  <c:v>0.16508060406819802</c:v>
                </c:pt>
                <c:pt idx="173">
                  <c:v>0.16336076955531253</c:v>
                </c:pt>
                <c:pt idx="174">
                  <c:v>0.16165885253654089</c:v>
                </c:pt>
                <c:pt idx="175">
                  <c:v>0.15997466634473995</c:v>
                </c:pt>
                <c:pt idx="176">
                  <c:v>0.15830802625749288</c:v>
                </c:pt>
                <c:pt idx="177">
                  <c:v>0.15665874947684852</c:v>
                </c:pt>
                <c:pt idx="178">
                  <c:v>0.15502665510927241</c:v>
                </c:pt>
                <c:pt idx="179">
                  <c:v>0.15341156414580595</c:v>
                </c:pt>
                <c:pt idx="180">
                  <c:v>0.15181329944243288</c:v>
                </c:pt>
                <c:pt idx="181">
                  <c:v>0.15023168570064974</c:v>
                </c:pt>
                <c:pt idx="182">
                  <c:v>0.14866654944823937</c:v>
                </c:pt>
                <c:pt idx="183">
                  <c:v>0.14711771902024395</c:v>
                </c:pt>
                <c:pt idx="184">
                  <c:v>0.14558502454013722</c:v>
                </c:pt>
                <c:pt idx="185">
                  <c:v>0.14406829790119197</c:v>
                </c:pt>
                <c:pt idx="186">
                  <c:v>0.14256737274804201</c:v>
                </c:pt>
                <c:pt idx="187">
                  <c:v>0.14108208445843656</c:v>
                </c:pt>
                <c:pt idx="188">
                  <c:v>0.13961227012518385</c:v>
                </c:pt>
                <c:pt idx="189">
                  <c:v>0.13815776853828399</c:v>
                </c:pt>
                <c:pt idx="190">
                  <c:v>0.13671842016724681</c:v>
                </c:pt>
                <c:pt idx="191">
                  <c:v>0.13529406714359499</c:v>
                </c:pt>
                <c:pt idx="192">
                  <c:v>0.13388455324354839</c:v>
                </c:pt>
                <c:pt idx="193">
                  <c:v>0.13248972387089</c:v>
                </c:pt>
                <c:pt idx="194">
                  <c:v>0.13110942604000919</c:v>
                </c:pt>
                <c:pt idx="195">
                  <c:v>0.12974350835912243</c:v>
                </c:pt>
                <c:pt idx="196">
                  <c:v>0.12839182101366856</c:v>
                </c:pt>
                <c:pt idx="197">
                  <c:v>0.12705421574987685</c:v>
                </c:pt>
                <c:pt idx="198">
                  <c:v>0.1257305458585069</c:v>
                </c:pt>
                <c:pt idx="199">
                  <c:v>0.12442066615875694</c:v>
                </c:pt>
                <c:pt idx="200">
                  <c:v>0.12312443298234067</c:v>
                </c:pt>
                <c:pt idx="201">
                  <c:v>0.12184170415772959</c:v>
                </c:pt>
                <c:pt idx="202">
                  <c:v>0.12057233899455948</c:v>
                </c:pt>
                <c:pt idx="203">
                  <c:v>0.11931619826819942</c:v>
                </c:pt>
                <c:pt idx="204">
                  <c:v>0.11807314420448176</c:v>
                </c:pt>
                <c:pt idx="205">
                  <c:v>0.11684304046459065</c:v>
                </c:pt>
                <c:pt idx="206">
                  <c:v>0.11562575213010852</c:v>
                </c:pt>
                <c:pt idx="207">
                  <c:v>0.11442114568821815</c:v>
                </c:pt>
                <c:pt idx="208">
                  <c:v>0.11322908901705882</c:v>
                </c:pt>
                <c:pt idx="209">
                  <c:v>0.11204945137123537</c:v>
                </c:pt>
                <c:pt idx="210">
                  <c:v>0.1108821033674776</c:v>
                </c:pt>
                <c:pt idx="211">
                  <c:v>0.10972691697044974</c:v>
                </c:pt>
                <c:pt idx="212">
                  <c:v>0.10858376547870731</c:v>
                </c:pt>
                <c:pt idx="213">
                  <c:v>0.10745252351080049</c:v>
                </c:pt>
                <c:pt idx="214">
                  <c:v>0.10633306699152237</c:v>
                </c:pt>
                <c:pt idx="215">
                  <c:v>0.10522527313829999</c:v>
                </c:pt>
                <c:pt idx="216">
                  <c:v>0.10412902044772775</c:v>
                </c:pt>
                <c:pt idx="217">
                  <c:v>0.10304418868224076</c:v>
                </c:pt>
                <c:pt idx="218">
                  <c:v>0.10197065885692712</c:v>
                </c:pt>
                <c:pt idx="219">
                  <c:v>0.1009083132264776</c:v>
                </c:pt>
                <c:pt idx="220">
                  <c:v>9.9857035272271244E-2</c:v>
                </c:pt>
                <c:pt idx="221">
                  <c:v>9.8816709689595703E-2</c:v>
                </c:pt>
                <c:pt idx="222">
                  <c:v>9.7787222375000316E-2</c:v>
                </c:pt>
                <c:pt idx="223">
                  <c:v>9.6768460413781274E-2</c:v>
                </c:pt>
                <c:pt idx="224">
                  <c:v>9.5760312067597234E-2</c:v>
                </c:pt>
                <c:pt idx="225">
                  <c:v>9.4762666762213552E-2</c:v>
                </c:pt>
                <c:pt idx="226">
                  <c:v>9.3775415075374638E-2</c:v>
                </c:pt>
                <c:pt idx="227">
                  <c:v>9.2798448724802196E-2</c:v>
                </c:pt>
                <c:pt idx="228">
                  <c:v>9.1831660556319264E-2</c:v>
                </c:pt>
                <c:pt idx="229">
                  <c:v>9.0874944532096949E-2</c:v>
                </c:pt>
                <c:pt idx="230">
                  <c:v>8.9928195719024454E-2</c:v>
                </c:pt>
                <c:pt idx="231">
                  <c:v>8.899131027719985E-2</c:v>
                </c:pt>
                <c:pt idx="232">
                  <c:v>8.8064185448540971E-2</c:v>
                </c:pt>
                <c:pt idx="233">
                  <c:v>8.7146719545514714E-2</c:v>
                </c:pt>
                <c:pt idx="234">
                  <c:v>8.6238811939983909E-2</c:v>
                </c:pt>
                <c:pt idx="235">
                  <c:v>8.5340363052170576E-2</c:v>
                </c:pt>
                <c:pt idx="236">
                  <c:v>8.4451274339733692E-2</c:v>
                </c:pt>
                <c:pt idx="237">
                  <c:v>8.3571448286961114E-2</c:v>
                </c:pt>
                <c:pt idx="238">
                  <c:v>8.2700788394074062E-2</c:v>
                </c:pt>
                <c:pt idx="239">
                  <c:v>8.1839199166643006E-2</c:v>
                </c:pt>
                <c:pt idx="240">
                  <c:v>8.0986586105113639E-2</c:v>
                </c:pt>
                <c:pt idx="241">
                  <c:v>8.0142855694442211E-2</c:v>
                </c:pt>
                <c:pt idx="242">
                  <c:v>7.9307915393838704E-2</c:v>
                </c:pt>
                <c:pt idx="243">
                  <c:v>7.8481673626617052E-2</c:v>
                </c:pt>
                <c:pt idx="244">
                  <c:v>7.7664039770150711E-2</c:v>
                </c:pt>
                <c:pt idx="245">
                  <c:v>7.6854924145933326E-2</c:v>
                </c:pt>
                <c:pt idx="246">
                  <c:v>7.6054238009742745E-2</c:v>
                </c:pt>
                <c:pt idx="247">
                  <c:v>7.5261893541907363E-2</c:v>
                </c:pt>
                <c:pt idx="248">
                  <c:v>7.4477803837674078E-2</c:v>
                </c:pt>
                <c:pt idx="249">
                  <c:v>7.3701882897676554E-2</c:v>
                </c:pt>
                <c:pt idx="250">
                  <c:v>7.2934045618502891E-2</c:v>
                </c:pt>
                <c:pt idx="251">
                  <c:v>7.2174207783361172E-2</c:v>
                </c:pt>
                <c:pt idx="252">
                  <c:v>7.1422286052842676E-2</c:v>
                </c:pt>
                <c:pt idx="253">
                  <c:v>7.067819795578123E-2</c:v>
                </c:pt>
                <c:pt idx="254">
                  <c:v>6.9941861880207568E-2</c:v>
                </c:pt>
                <c:pt idx="255">
                  <c:v>6.9213197064398199E-2</c:v>
                </c:pt>
                <c:pt idx="256">
                  <c:v>6.8492123588017373E-2</c:v>
                </c:pt>
                <c:pt idx="257">
                  <c:v>6.7778562363351461E-2</c:v>
                </c:pt>
                <c:pt idx="258">
                  <c:v>6.7072435126634466E-2</c:v>
                </c:pt>
                <c:pt idx="259">
                  <c:v>6.6373664429463977E-2</c:v>
                </c:pt>
                <c:pt idx="260">
                  <c:v>6.5682173630306734E-2</c:v>
                </c:pt>
                <c:pt idx="261">
                  <c:v>6.4997886886092537E-2</c:v>
                </c:pt>
                <c:pt idx="262">
                  <c:v>6.4320729143895583E-2</c:v>
                </c:pt>
                <c:pt idx="263">
                  <c:v>6.3650626132702726E-2</c:v>
                </c:pt>
                <c:pt idx="264">
                  <c:v>6.298750435526744E-2</c:v>
                </c:pt>
                <c:pt idx="265">
                  <c:v>6.2331291080048486E-2</c:v>
                </c:pt>
                <c:pt idx="266">
                  <c:v>6.1681914333232772E-2</c:v>
                </c:pt>
                <c:pt idx="267">
                  <c:v>6.1039302890841148E-2</c:v>
                </c:pt>
                <c:pt idx="268">
                  <c:v>6.0403386270916688E-2</c:v>
                </c:pt>
                <c:pt idx="269">
                  <c:v>5.9774094725793918E-2</c:v>
                </c:pt>
                <c:pt idx="270">
                  <c:v>5.9151359234449107E-2</c:v>
                </c:pt>
                <c:pt idx="271">
                  <c:v>5.8535111494929862E-2</c:v>
                </c:pt>
                <c:pt idx="272">
                  <c:v>5.7925283916863857E-2</c:v>
                </c:pt>
                <c:pt idx="273">
                  <c:v>5.7321809614045351E-2</c:v>
                </c:pt>
                <c:pt idx="274">
                  <c:v>5.6724622397099113E-2</c:v>
                </c:pt>
                <c:pt idx="275">
                  <c:v>5.6133656766220834E-2</c:v>
                </c:pt>
                <c:pt idx="276">
                  <c:v>5.5548847903992948E-2</c:v>
                </c:pt>
                <c:pt idx="277">
                  <c:v>5.4970131668275468E-2</c:v>
                </c:pt>
                <c:pt idx="278">
                  <c:v>5.4397444585170852E-2</c:v>
                </c:pt>
                <c:pt idx="279">
                  <c:v>5.3830723842062229E-2</c:v>
                </c:pt>
                <c:pt idx="280">
                  <c:v>5.3269907280723866E-2</c:v>
                </c:pt>
                <c:pt idx="281">
                  <c:v>5.2714933390503815E-2</c:v>
                </c:pt>
                <c:pt idx="282">
                  <c:v>5.2165741301577397E-2</c:v>
                </c:pt>
                <c:pt idx="283">
                  <c:v>5.1622270778270814E-2</c:v>
                </c:pt>
                <c:pt idx="284">
                  <c:v>5.1084462212454607E-2</c:v>
                </c:pt>
                <c:pt idx="285">
                  <c:v>5.0552256617005714E-2</c:v>
                </c:pt>
                <c:pt idx="286">
                  <c:v>5.0025595619337851E-2</c:v>
                </c:pt>
                <c:pt idx="287">
                  <c:v>4.9504421454999024E-2</c:v>
                </c:pt>
                <c:pt idx="288">
                  <c:v>4.8988676961336033E-2</c:v>
                </c:pt>
                <c:pt idx="289">
                  <c:v>4.8478305571224678E-2</c:v>
                </c:pt>
                <c:pt idx="290">
                  <c:v>4.7973251306865687E-2</c:v>
                </c:pt>
                <c:pt idx="291">
                  <c:v>4.7473458773644811E-2</c:v>
                </c:pt>
                <c:pt idx="292">
                  <c:v>4.6978873154057216E-2</c:v>
                </c:pt>
                <c:pt idx="293">
                  <c:v>4.6489440201695105E-2</c:v>
                </c:pt>
                <c:pt idx="294">
                  <c:v>4.6005106235297868E-2</c:v>
                </c:pt>
                <c:pt idx="295">
                  <c:v>4.5525818132864326E-2</c:v>
                </c:pt>
                <c:pt idx="296">
                  <c:v>4.5051523325826272E-2</c:v>
                </c:pt>
                <c:pt idx="297">
                  <c:v>4.4582169793282778E-2</c:v>
                </c:pt>
                <c:pt idx="298">
                  <c:v>4.4117706056294427E-2</c:v>
                </c:pt>
                <c:pt idx="299">
                  <c:v>4.3658081172237156E-2</c:v>
                </c:pt>
                <c:pt idx="300">
                  <c:v>4.3203244729214725E-2</c:v>
                </c:pt>
                <c:pt idx="301">
                  <c:v>4.2753146840529714E-2</c:v>
                </c:pt>
                <c:pt idx="302">
                  <c:v>4.230773813921173E-2</c:v>
                </c:pt>
                <c:pt idx="303">
                  <c:v>4.1866969772602881E-2</c:v>
                </c:pt>
                <c:pt idx="304">
                  <c:v>4.1430793396999663E-2</c:v>
                </c:pt>
                <c:pt idx="305">
                  <c:v>4.0999161172350466E-2</c:v>
                </c:pt>
                <c:pt idx="306">
                  <c:v>4.0572025757008558E-2</c:v>
                </c:pt>
                <c:pt idx="307">
                  <c:v>4.0149340302539541E-2</c:v>
                </c:pt>
                <c:pt idx="308">
                  <c:v>3.9731058448583115E-2</c:v>
                </c:pt>
                <c:pt idx="309">
                  <c:v>3.9317134317768114E-2</c:v>
                </c:pt>
                <c:pt idx="310">
                  <c:v>3.8907522510680706E-2</c:v>
                </c:pt>
                <c:pt idx="311">
                  <c:v>3.8502178100885041E-2</c:v>
                </c:pt>
                <c:pt idx="312">
                  <c:v>3.8101056629995515E-2</c:v>
                </c:pt>
                <c:pt idx="313">
                  <c:v>3.7704114102800737E-2</c:v>
                </c:pt>
                <c:pt idx="314">
                  <c:v>3.7311306982437988E-2</c:v>
                </c:pt>
                <c:pt idx="315">
                  <c:v>3.6922592185618164E-2</c:v>
                </c:pt>
                <c:pt idx="316">
                  <c:v>3.6537927077900302E-2</c:v>
                </c:pt>
                <c:pt idx="317">
                  <c:v>3.6157269469015457E-2</c:v>
                </c:pt>
                <c:pt idx="318">
                  <c:v>3.578057760823921E-2</c:v>
                </c:pt>
                <c:pt idx="319">
                  <c:v>3.540781017981251E-2</c:v>
                </c:pt>
                <c:pt idx="320">
                  <c:v>3.5038926298410059E-2</c:v>
                </c:pt>
                <c:pt idx="321">
                  <c:v>3.4673885504655971E-2</c:v>
                </c:pt>
                <c:pt idx="322">
                  <c:v>3.4312647760686293E-2</c:v>
                </c:pt>
                <c:pt idx="323">
                  <c:v>3.3955173445757492E-2</c:v>
                </c:pt>
                <c:pt idx="324">
                  <c:v>3.3601423351900903E-2</c:v>
                </c:pt>
                <c:pt idx="325">
                  <c:v>3.3251358679622353E-2</c:v>
                </c:pt>
                <c:pt idx="326">
                  <c:v>3.2904941033646669E-2</c:v>
                </c:pt>
                <c:pt idx="327">
                  <c:v>3.2562132418706362E-2</c:v>
                </c:pt>
                <c:pt idx="328">
                  <c:v>3.2222895235374367E-2</c:v>
                </c:pt>
                <c:pt idx="329">
                  <c:v>3.1887192275940085E-2</c:v>
                </c:pt>
                <c:pt idx="330">
                  <c:v>3.1554986720328464E-2</c:v>
                </c:pt>
                <c:pt idx="331">
                  <c:v>3.1226242132061498E-2</c:v>
                </c:pt>
                <c:pt idx="332">
                  <c:v>3.0900922454261827E-2</c:v>
                </c:pt>
                <c:pt idx="333">
                  <c:v>3.057899200569815E-2</c:v>
                </c:pt>
                <c:pt idx="334">
                  <c:v>3.026041547687152E-2</c:v>
                </c:pt>
                <c:pt idx="335">
                  <c:v>2.9945157926142673E-2</c:v>
                </c:pt>
                <c:pt idx="336">
                  <c:v>2.9633184775899577E-2</c:v>
                </c:pt>
                <c:pt idx="337">
                  <c:v>2.9324461808764982E-2</c:v>
                </c:pt>
                <c:pt idx="338">
                  <c:v>2.9018955163843379E-2</c:v>
                </c:pt>
                <c:pt idx="339">
                  <c:v>2.8716631333007146E-2</c:v>
                </c:pt>
                <c:pt idx="340">
                  <c:v>2.8417457157221406E-2</c:v>
                </c:pt>
                <c:pt idx="341">
                  <c:v>2.812139982290706E-2</c:v>
                </c:pt>
                <c:pt idx="342">
                  <c:v>2.7828426858341776E-2</c:v>
                </c:pt>
                <c:pt idx="343">
                  <c:v>2.7538506130098523E-2</c:v>
                </c:pt>
                <c:pt idx="344">
                  <c:v>2.7251605839521163E-2</c:v>
                </c:pt>
                <c:pt idx="345">
                  <c:v>2.6967694519236689E-2</c:v>
                </c:pt>
                <c:pt idx="346">
                  <c:v>2.6686741029703927E-2</c:v>
                </c:pt>
                <c:pt idx="347">
                  <c:v>2.6408714555798102E-2</c:v>
                </c:pt>
                <c:pt idx="348">
                  <c:v>2.6133584603431077E-2</c:v>
                </c:pt>
                <c:pt idx="349">
                  <c:v>2.5861320996206656E-2</c:v>
                </c:pt>
                <c:pt idx="350">
                  <c:v>2.5591893872110874E-2</c:v>
                </c:pt>
                <c:pt idx="351">
                  <c:v>2.5325273680236751E-2</c:v>
                </c:pt>
                <c:pt idx="352">
                  <c:v>2.5061431177543055E-2</c:v>
                </c:pt>
                <c:pt idx="353">
                  <c:v>2.480033742564694E-2</c:v>
                </c:pt>
                <c:pt idx="354">
                  <c:v>2.4541963787649983E-2</c:v>
                </c:pt>
                <c:pt idx="355">
                  <c:v>2.4286281924997301E-2</c:v>
                </c:pt>
                <c:pt idx="356">
                  <c:v>2.4033263794369292E-2</c:v>
                </c:pt>
                <c:pt idx="357">
                  <c:v>2.3782881644605881E-2</c:v>
                </c:pt>
                <c:pt idx="358">
                  <c:v>2.353510801366273E-2</c:v>
                </c:pt>
                <c:pt idx="359">
                  <c:v>2.3289915725599235E-2</c:v>
                </c:pt>
                <c:pt idx="360">
                  <c:v>2.3047277887597788E-2</c:v>
                </c:pt>
              </c:numCache>
            </c:numRef>
          </c:yVal>
          <c:smooth val="1"/>
          <c:extLst>
            <c:ext xmlns:c16="http://schemas.microsoft.com/office/drawing/2014/chart" uri="{C3380CC4-5D6E-409C-BE32-E72D297353CC}">
              <c16:uniqueId val="{00000006-784B-5645-8B95-166A29B4D738}"/>
            </c:ext>
          </c:extLst>
        </c:ser>
        <c:ser>
          <c:idx val="7"/>
          <c:order val="7"/>
          <c:tx>
            <c:strRef>
              <c:f>'Raum1_technische Lüftung'!$F$57</c:f>
              <c:strCache>
                <c:ptCount val="1"/>
                <c:pt idx="0">
                  <c:v>Filter 2</c:v>
                </c:pt>
              </c:strCache>
            </c:strRef>
          </c:tx>
          <c:spPr>
            <a:ln w="19050" cap="rnd">
              <a:solidFill>
                <a:srgbClr val="FFFF00"/>
              </a:solidFill>
              <a:round/>
            </a:ln>
            <a:effectLst/>
          </c:spPr>
          <c:marker>
            <c:symbol val="none"/>
          </c:marker>
          <c:xVal>
            <c:numRef>
              <c:f>'Raum1_technische Lüftung'!$A$58:$A$418</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'Raum1_technische Lüftung'!$F$58:$F$418</c:f>
              <c:numCache>
                <c:formatCode>0.0%</c:formatCode>
                <c:ptCount val="361"/>
                <c:pt idx="0" formatCode="0.00%">
                  <c:v>1</c:v>
                </c:pt>
                <c:pt idx="1">
                  <c:v>0.98003386115696589</c:v>
                </c:pt>
                <c:pt idx="2">
                  <c:v>0.96046636901423099</c:v>
                </c:pt>
                <c:pt idx="3">
                  <c:v>0.94128956413642795</c:v>
                </c:pt>
                <c:pt idx="4">
                  <c:v>0.92249564600738099</c:v>
                </c:pt>
                <c:pt idx="5">
                  <c:v>0.90407696985710306</c:v>
                </c:pt>
                <c:pt idx="6">
                  <c:v>0.88602604355214654</c:v>
                </c:pt>
                <c:pt idx="7">
                  <c:v>0.86833552454804019</c:v>
                </c:pt>
                <c:pt idx="8">
                  <c:v>0.85099821690257516</c:v>
                </c:pt>
                <c:pt idx="9">
                  <c:v>0.83400706834872373</c:v>
                </c:pt>
                <c:pt idx="10">
                  <c:v>0.81735516742600134</c:v>
                </c:pt>
                <c:pt idx="11">
                  <c:v>0.80103574066910233</c:v>
                </c:pt>
                <c:pt idx="12">
                  <c:v>0.78504214985267029</c:v>
                </c:pt>
                <c:pt idx="13">
                  <c:v>0.7693678892910778</c:v>
                </c:pt>
                <c:pt idx="14">
                  <c:v>0.75400658319212011</c:v>
                </c:pt>
                <c:pt idx="15">
                  <c:v>0.73895198306354437</c:v>
                </c:pt>
                <c:pt idx="16">
                  <c:v>0.72419796517136226</c:v>
                </c:pt>
                <c:pt idx="17">
                  <c:v>0.70973852804890802</c:v>
                </c:pt>
                <c:pt idx="18">
                  <c:v>0.69556779005563285</c:v>
                </c:pt>
                <c:pt idx="19">
                  <c:v>0.68167998698463961</c:v>
                </c:pt>
                <c:pt idx="20">
                  <c:v>0.66806946971798664</c:v>
                </c:pt>
                <c:pt idx="21">
                  <c:v>0.65473070192880511</c:v>
                </c:pt>
                <c:pt idx="22">
                  <c:v>0.64165825782929731</c:v>
                </c:pt>
                <c:pt idx="23">
                  <c:v>0.62884681996369818</c:v>
                </c:pt>
                <c:pt idx="24">
                  <c:v>0.61629117704530245</c:v>
                </c:pt>
                <c:pt idx="25">
                  <c:v>0.60398622183667894</c:v>
                </c:pt>
                <c:pt idx="26">
                  <c:v>0.59192694907220822</c:v>
                </c:pt>
                <c:pt idx="27">
                  <c:v>0.58010845342209894</c:v>
                </c:pt>
                <c:pt idx="28">
                  <c:v>0.56852592749705544</c:v>
                </c:pt>
                <c:pt idx="29">
                  <c:v>0.55717465989278447</c:v>
                </c:pt>
                <c:pt idx="30">
                  <c:v>0.54605003327354484</c:v>
                </c:pt>
                <c:pt idx="31">
                  <c:v>0.5351475224939618</c:v>
                </c:pt>
                <c:pt idx="32">
                  <c:v>0.52446269275834168</c:v>
                </c:pt>
                <c:pt idx="33">
                  <c:v>0.51399119781673697</c:v>
                </c:pt>
                <c:pt idx="34">
                  <c:v>0.50372877819703055</c:v>
                </c:pt>
                <c:pt idx="35">
                  <c:v>0.49367125947231671</c:v>
                </c:pt>
                <c:pt idx="36">
                  <c:v>0.48381455056287687</c:v>
                </c:pt>
                <c:pt idx="37">
                  <c:v>0.47415464207205832</c:v>
                </c:pt>
                <c:pt idx="38">
                  <c:v>0.46468760465537845</c:v>
                </c:pt>
                <c:pt idx="39">
                  <c:v>0.45540958742219217</c:v>
                </c:pt>
                <c:pt idx="40">
                  <c:v>0.44631681636927184</c:v>
                </c:pt>
                <c:pt idx="41">
                  <c:v>0.43740559284566188</c:v>
                </c:pt>
                <c:pt idx="42">
                  <c:v>0.4286722920481858</c:v>
                </c:pt>
                <c:pt idx="43">
                  <c:v>0.42011336154698997</c:v>
                </c:pt>
                <c:pt idx="44">
                  <c:v>0.41172531984052901</c:v>
                </c:pt>
                <c:pt idx="45">
                  <c:v>0.40350475493940036</c:v>
                </c:pt>
                <c:pt idx="46">
                  <c:v>0.39544832297845578</c:v>
                </c:pt>
                <c:pt idx="47">
                  <c:v>0.38755274685662294</c:v>
                </c:pt>
                <c:pt idx="48">
                  <c:v>0.3798148149038843</c:v>
                </c:pt>
                <c:pt idx="49">
                  <c:v>0.37223137957487207</c:v>
                </c:pt>
                <c:pt idx="50">
                  <c:v>0.36479935616854597</c:v>
                </c:pt>
                <c:pt idx="51">
                  <c:v>0.35751572157343536</c:v>
                </c:pt>
                <c:pt idx="52">
                  <c:v>0.35037751303793258</c:v>
                </c:pt>
                <c:pt idx="53">
                  <c:v>0.34338182696514025</c:v>
                </c:pt>
                <c:pt idx="54">
                  <c:v>0.33652581773177953</c:v>
                </c:pt>
                <c:pt idx="55">
                  <c:v>0.32980669653068118</c:v>
                </c:pt>
                <c:pt idx="56">
                  <c:v>0.32322173023638717</c:v>
                </c:pt>
                <c:pt idx="57">
                  <c:v>0.31676824029340173</c:v>
                </c:pt>
                <c:pt idx="58">
                  <c:v>0.31044360162664003</c:v>
                </c:pt>
                <c:pt idx="59">
                  <c:v>0.30424524157363103</c:v>
                </c:pt>
                <c:pt idx="60">
                  <c:v>0.2981706388380394</c:v>
                </c:pt>
                <c:pt idx="61">
                  <c:v>0.29221732246408288</c:v>
                </c:pt>
                <c:pt idx="62">
                  <c:v>0.28638287083142533</c:v>
                </c:pt>
                <c:pt idx="63">
                  <c:v>0.28066491067013843</c:v>
                </c:pt>
                <c:pt idx="64">
                  <c:v>0.27506111609533068</c:v>
                </c:pt>
                <c:pt idx="65">
                  <c:v>0.2695692076610513</c:v>
                </c:pt>
                <c:pt idx="66">
                  <c:v>0.26418695143308402</c:v>
                </c:pt>
                <c:pt idx="67">
                  <c:v>0.2589121580802532</c:v>
                </c:pt>
                <c:pt idx="68">
                  <c:v>0.25374268198387323</c:v>
                </c:pt>
                <c:pt idx="69">
                  <c:v>0.24867642036497936</c:v>
                </c:pt>
                <c:pt idx="70">
                  <c:v>0.24371131242898345</c:v>
                </c:pt>
                <c:pt idx="71">
                  <c:v>0.23884533852740833</c:v>
                </c:pt>
                <c:pt idx="72">
                  <c:v>0.23407651933635856</c:v>
                </c:pt>
                <c:pt idx="73">
                  <c:v>0.22940291505139465</c:v>
                </c:pt>
                <c:pt idx="74">
                  <c:v>0.22482262459848174</c:v>
                </c:pt>
                <c:pt idx="75">
                  <c:v>0.22033378486069308</c:v>
                </c:pt>
                <c:pt idx="76">
                  <c:v>0.21593456992035329</c:v>
                </c:pt>
                <c:pt idx="77">
                  <c:v>0.21162319031631266</c:v>
                </c:pt>
                <c:pt idx="78">
                  <c:v>0.20739789231605132</c:v>
                </c:pt>
                <c:pt idx="79">
                  <c:v>0.20325695720231635</c:v>
                </c:pt>
                <c:pt idx="80">
                  <c:v>0.1991987005740023</c:v>
                </c:pt>
                <c:pt idx="81">
                  <c:v>0.19522147166098977</c:v>
                </c:pt>
                <c:pt idx="82">
                  <c:v>0.19132365265266496</c:v>
                </c:pt>
                <c:pt idx="83">
                  <c:v>0.18750365803984542</c:v>
                </c:pt>
                <c:pt idx="84">
                  <c:v>0.18375993396984511</c:v>
                </c:pt>
                <c:pt idx="85">
                  <c:v>0.18009095761441637</c:v>
                </c:pt>
                <c:pt idx="86">
                  <c:v>0.17649523655031193</c:v>
                </c:pt>
                <c:pt idx="87">
                  <c:v>0.17297130815221426</c:v>
                </c:pt>
                <c:pt idx="88">
                  <c:v>0.16951773899778588</c:v>
                </c:pt>
                <c:pt idx="89">
                  <c:v>0.16613312428459887</c:v>
                </c:pt>
                <c:pt idx="90">
                  <c:v>0.16281608725870553</c:v>
                </c:pt>
                <c:pt idx="91">
                  <c:v>0.15956527865461864</c:v>
                </c:pt>
                <c:pt idx="92">
                  <c:v>0.15637937614647307</c:v>
                </c:pt>
                <c:pt idx="93">
                  <c:v>0.15325708381014555</c:v>
                </c:pt>
                <c:pt idx="94">
                  <c:v>0.15019713159611367</c:v>
                </c:pt>
                <c:pt idx="95">
                  <c:v>0.1471982748128402</c:v>
                </c:pt>
                <c:pt idx="96">
                  <c:v>0.14425929362047191</c:v>
                </c:pt>
                <c:pt idx="97">
                  <c:v>0.14137899253464756</c:v>
                </c:pt>
                <c:pt idx="98">
                  <c:v>0.13855619994021248</c:v>
                </c:pt>
                <c:pt idx="99">
                  <c:v>0.13578976761464298</c:v>
                </c:pt>
                <c:pt idx="100">
                  <c:v>0.13307857026098568</c:v>
                </c:pt>
                <c:pt idx="101">
                  <c:v>0.13042150505012237</c:v>
                </c:pt>
                <c:pt idx="102">
                  <c:v>0.12781749117217414</c:v>
                </c:pt>
                <c:pt idx="103">
                  <c:v>0.12526546939686223</c:v>
                </c:pt>
                <c:pt idx="104">
                  <c:v>0.12276440164264663</c:v>
                </c:pt>
                <c:pt idx="105">
                  <c:v>0.12031327055446753</c:v>
                </c:pt>
                <c:pt idx="106">
                  <c:v>0.11791107908991751</c:v>
                </c:pt>
                <c:pt idx="107">
                  <c:v>0.11555685011367622</c:v>
                </c:pt>
                <c:pt idx="108">
                  <c:v>0.11324962600004287</c:v>
                </c:pt>
                <c:pt idx="109">
                  <c:v>0.11098846824340433</c:v>
                </c:pt>
                <c:pt idx="110">
                  <c:v>0.10877245707648084</c:v>
                </c:pt>
                <c:pt idx="111">
                  <c:v>0.10660069109619384</c:v>
                </c:pt>
                <c:pt idx="112">
                  <c:v>0.10447228689700384</c:v>
                </c:pt>
                <c:pt idx="113">
                  <c:v>0.10238637871156897</c:v>
                </c:pt>
                <c:pt idx="114">
                  <c:v>0.1003421180585783</c:v>
                </c:pt>
                <c:pt idx="115">
                  <c:v>9.8338673397616608E-2</c:v>
                </c:pt>
                <c:pt idx="116">
                  <c:v>9.6375229790919961E-2</c:v>
                </c:pt>
                <c:pt idx="117">
                  <c:v>9.4450988571885178E-2</c:v>
                </c:pt>
                <c:pt idx="118">
                  <c:v>9.2565167020197084E-2</c:v>
                </c:pt>
                <c:pt idx="119">
                  <c:v>9.0716998043443145E-2</c:v>
                </c:pt>
                <c:pt idx="120">
                  <c:v>8.8905729865084548E-2</c:v>
                </c:pt>
                <c:pt idx="121">
                  <c:v>8.713062571865697E-2</c:v>
                </c:pt>
                <c:pt idx="122">
                  <c:v>8.5390963548077792E-2</c:v>
                </c:pt>
                <c:pt idx="123">
                  <c:v>8.3686035713936444E-2</c:v>
                </c:pt>
                <c:pt idx="124">
                  <c:v>8.2015148705648827E-2</c:v>
                </c:pt>
                <c:pt idx="125">
                  <c:v>8.037762285935976E-2</c:v>
                </c:pt>
                <c:pt idx="126">
                  <c:v>7.8772792081476778E-2</c:v>
                </c:pt>
                <c:pt idx="127">
                  <c:v>7.7200003577724524E-2</c:v>
                </c:pt>
                <c:pt idx="128">
                  <c:v>7.5658617587608973E-2</c:v>
                </c:pt>
                <c:pt idx="129">
                  <c:v>7.4148007124182708E-2</c:v>
                </c:pt>
                <c:pt idx="130">
                  <c:v>7.2667557719007E-2</c:v>
                </c:pt>
                <c:pt idx="131">
                  <c:v>7.1216667172205136E-2</c:v>
                </c:pt>
                <c:pt idx="132">
                  <c:v>6.9794745307506706E-2</c:v>
                </c:pt>
                <c:pt idx="133">
                  <c:v>6.8401213732182817E-2</c:v>
                </c:pt>
                <c:pt idx="134">
                  <c:v>6.7035505601774029E-2</c:v>
                </c:pt>
                <c:pt idx="135">
                  <c:v>6.5697065389515988E-2</c:v>
                </c:pt>
                <c:pt idx="136">
                  <c:v>6.4385348660369018E-2</c:v>
                </c:pt>
                <c:pt idx="137">
                  <c:v>6.3099821849558924E-2</c:v>
                </c:pt>
                <c:pt idx="138">
                  <c:v>6.1839962045539917E-2</c:v>
                </c:pt>
                <c:pt idx="139">
                  <c:v>6.0605256777290728E-2</c:v>
                </c:pt>
                <c:pt idx="140">
                  <c:v>5.9395203805857583E-2</c:v>
                </c:pt>
                <c:pt idx="141">
                  <c:v>5.8209310920059522E-2</c:v>
                </c:pt>
                <c:pt idx="142">
                  <c:v>5.7047095736272292E-2</c:v>
                </c:pt>
                <c:pt idx="143">
                  <c:v>5.5908085502209992E-2</c:v>
                </c:pt>
                <c:pt idx="144">
                  <c:v>5.4791816904624646E-2</c:v>
                </c:pt>
                <c:pt idx="145">
                  <c:v>5.3697835880844799E-2</c:v>
                </c:pt>
                <c:pt idx="146">
                  <c:v>5.2625697434077391E-2</c:v>
                </c:pt>
                <c:pt idx="147">
                  <c:v>5.1574965452397099E-2</c:v>
                </c:pt>
                <c:pt idx="148">
                  <c:v>5.0545212531349852E-2</c:v>
                </c:pt>
                <c:pt idx="149">
                  <c:v>4.9536019800098245E-2</c:v>
                </c:pt>
                <c:pt idx="150">
                  <c:v>4.8546976751038175E-2</c:v>
                </c:pt>
                <c:pt idx="151">
                  <c:v>4.7577681072817415E-2</c:v>
                </c:pt>
                <c:pt idx="152">
                  <c:v>4.6627738486687949E-2</c:v>
                </c:pt>
                <c:pt idx="153">
                  <c:v>4.5696762586126032E-2</c:v>
                </c:pt>
                <c:pt idx="154">
                  <c:v>4.4784374679654286E-2</c:v>
                </c:pt>
                <c:pt idx="155">
                  <c:v>4.389020363680185E-2</c:v>
                </c:pt>
                <c:pt idx="156">
                  <c:v>4.301388573714042E-2</c:v>
                </c:pt>
                <c:pt idx="157">
                  <c:v>4.2155064522334265E-2</c:v>
                </c:pt>
                <c:pt idx="158">
                  <c:v>4.1313390651144262E-2</c:v>
                </c:pt>
                <c:pt idx="159">
                  <c:v>4.048852175732702E-2</c:v>
                </c:pt>
                <c:pt idx="160">
                  <c:v>3.9680122310371026E-2</c:v>
                </c:pt>
                <c:pt idx="161">
                  <c:v>3.888786347901356E-2</c:v>
                </c:pt>
                <c:pt idx="162">
                  <c:v>3.8111422997482637E-2</c:v>
                </c:pt>
                <c:pt idx="163">
                  <c:v>3.7350485034409277E-2</c:v>
                </c:pt>
                <c:pt idx="164">
                  <c:v>3.6604740064357592E-2</c:v>
                </c:pt>
                <c:pt idx="165">
                  <c:v>3.5873884741919472E-2</c:v>
                </c:pt>
                <c:pt idx="166">
                  <c:v>3.5157621778323288E-2</c:v>
                </c:pt>
                <c:pt idx="167">
                  <c:v>3.4455659820506399E-2</c:v>
                </c:pt>
                <c:pt idx="168">
                  <c:v>3.3767713332601833E-2</c:v>
                </c:pt>
                <c:pt idx="169">
                  <c:v>3.3093502479791315E-2</c:v>
                </c:pt>
                <c:pt idx="170">
                  <c:v>3.2432753014477518E-2</c:v>
                </c:pt>
                <c:pt idx="171">
                  <c:v>3.1785196164728614E-2</c:v>
                </c:pt>
                <c:pt idx="172">
                  <c:v>3.1150568524950566E-2</c:v>
                </c:pt>
                <c:pt idx="173">
                  <c:v>3.0528611948741968E-2</c:v>
                </c:pt>
                <c:pt idx="174">
                  <c:v>2.991907344388826E-2</c:v>
                </c:pt>
                <c:pt idx="175">
                  <c:v>2.9321705069452652E-2</c:v>
                </c:pt>
                <c:pt idx="176">
                  <c:v>2.873626383492146E-2</c:v>
                </c:pt>
                <c:pt idx="177">
                  <c:v>2.816251160136336E-2</c:v>
                </c:pt>
                <c:pt idx="178">
                  <c:v>2.7600214984561978E-2</c:v>
                </c:pt>
                <c:pt idx="179">
                  <c:v>2.7049145260082622E-2</c:v>
                </c:pt>
                <c:pt idx="180">
                  <c:v>2.6509078270234413E-2</c:v>
                </c:pt>
                <c:pt idx="181">
                  <c:v>2.5979794332890063E-2</c:v>
                </c:pt>
                <c:pt idx="182">
                  <c:v>2.5461078152126098E-2</c:v>
                </c:pt>
                <c:pt idx="183">
                  <c:v>2.4952718730647406E-2</c:v>
                </c:pt>
                <c:pt idx="184">
                  <c:v>2.4454509283960108E-2</c:v>
                </c:pt>
                <c:pt idx="185">
                  <c:v>2.3966247156258304E-2</c:v>
                </c:pt>
                <c:pt idx="186">
                  <c:v>2.3487733737989978E-2</c:v>
                </c:pt>
                <c:pt idx="187">
                  <c:v>2.3018774385069055E-2</c:v>
                </c:pt>
                <c:pt idx="188">
                  <c:v>2.2559178339700288E-2</c:v>
                </c:pt>
                <c:pt idx="189">
                  <c:v>2.2108758652785054E-2</c:v>
                </c:pt>
                <c:pt idx="190">
                  <c:v>2.1667332107876424E-2</c:v>
                </c:pt>
                <c:pt idx="191">
                  <c:v>2.1234719146652432E-2</c:v>
                </c:pt>
                <c:pt idx="192">
                  <c:v>2.0810743795877523E-2</c:v>
                </c:pt>
                <c:pt idx="193">
                  <c:v>2.0395233595822231E-2</c:v>
                </c:pt>
                <c:pt idx="194">
                  <c:v>1.9988019530111929E-2</c:v>
                </c:pt>
                <c:pt idx="195">
                  <c:v>1.9588935956976427E-2</c:v>
                </c:pt>
                <c:pt idx="196">
                  <c:v>1.9197820541872142E-2</c:v>
                </c:pt>
                <c:pt idx="197">
                  <c:v>1.8814514191449461E-2</c:v>
                </c:pt>
                <c:pt idx="198">
                  <c:v>1.8438860988838745E-2</c:v>
                </c:pt>
                <c:pt idx="199">
                  <c:v>1.8070708130228184E-2</c:v>
                </c:pt>
                <c:pt idx="200">
                  <c:v>1.7709905862708101E-2</c:v>
                </c:pt>
                <c:pt idx="201">
                  <c:v>1.7356307423356206E-2</c:v>
                </c:pt>
                <c:pt idx="202">
                  <c:v>1.7009768979539094E-2</c:v>
                </c:pt>
                <c:pt idx="203">
                  <c:v>1.667014957040568E-2</c:v>
                </c:pt>
                <c:pt idx="204">
                  <c:v>1.6337311049548813E-2</c:v>
                </c:pt>
                <c:pt idx="205">
                  <c:v>1.6011118028811687E-2</c:v>
                </c:pt>
                <c:pt idx="206">
                  <c:v>1.5691437823216223E-2</c:v>
                </c:pt>
                <c:pt idx="207">
                  <c:v>1.5378140396991053E-2</c:v>
                </c:pt>
                <c:pt idx="208">
                  <c:v>1.5071098310677057E-2</c:v>
                </c:pt>
                <c:pt idx="209">
                  <c:v>1.4770186669289061E-2</c:v>
                </c:pt>
                <c:pt idx="210">
                  <c:v>1.4475283071512504E-2</c:v>
                </c:pt>
                <c:pt idx="211">
                  <c:v>1.4186267559914463E-2</c:v>
                </c:pt>
                <c:pt idx="212">
                  <c:v>1.3903022572148779E-2</c:v>
                </c:pt>
                <c:pt idx="213">
                  <c:v>1.362543289313542E-2</c:v>
                </c:pt>
                <c:pt idx="214">
                  <c:v>1.3353385608194632E-2</c:v>
                </c:pt>
                <c:pt idx="215">
                  <c:v>1.3086770057116845E-2</c:v>
                </c:pt>
                <c:pt idx="216">
                  <c:v>1.2825477789149588E-2</c:v>
                </c:pt>
                <c:pt idx="217">
                  <c:v>1.2569402518883176E-2</c:v>
                </c:pt>
                <c:pt idx="218">
                  <c:v>1.2318440083017173E-2</c:v>
                </c:pt>
                <c:pt idx="219">
                  <c:v>1.2072488397990055E-2</c:v>
                </c:pt>
                <c:pt idx="220">
                  <c:v>1.1831447418454866E-2</c:v>
                </c:pt>
                <c:pt idx="221">
                  <c:v>1.1595219096583937E-2</c:v>
                </c:pt>
                <c:pt idx="222">
                  <c:v>1.1363707342186143E-2</c:v>
                </c:pt>
                <c:pt idx="223">
                  <c:v>1.1136817983620447E-2</c:v>
                </c:pt>
                <c:pt idx="224">
                  <c:v>1.0914458729489882E-2</c:v>
                </c:pt>
                <c:pt idx="225">
                  <c:v>1.0696539131100321E-2</c:v>
                </c:pt>
                <c:pt idx="226">
                  <c:v>1.0482970545668824E-2</c:v>
                </c:pt>
                <c:pt idx="227">
                  <c:v>1.0273666100266553E-2</c:v>
                </c:pt>
                <c:pt idx="228">
                  <c:v>1.0068540656481667E-2</c:v>
                </c:pt>
                <c:pt idx="229">
                  <c:v>9.8675107757876194E-3</c:v>
                </c:pt>
                <c:pt idx="230">
                  <c:v>9.670494685603109E-3</c:v>
                </c:pt>
                <c:pt idx="231">
                  <c:v>9.4774122460295328E-3</c:v>
                </c:pt>
                <c:pt idx="232">
                  <c:v>9.2881849172526277E-3</c:v>
                </c:pt>
                <c:pt idx="233">
                  <c:v>9.1027357275949849E-3</c:v>
                </c:pt>
                <c:pt idx="234">
                  <c:v>8.9209892422063841E-3</c:v>
                </c:pt>
                <c:pt idx="235">
                  <c:v>8.7428715323792771E-3</c:v>
                </c:pt>
                <c:pt idx="236">
                  <c:v>8.568310145476982E-3</c:v>
                </c:pt>
                <c:pt idx="237">
                  <c:v>8.3972340754622111E-3</c:v>
                </c:pt>
                <c:pt idx="238">
                  <c:v>8.229573734014067E-3</c:v>
                </c:pt>
                <c:pt idx="239">
                  <c:v>8.0652609222217637E-3</c:v>
                </c:pt>
                <c:pt idx="240">
                  <c:v>7.9042288028433848E-3</c:v>
                </c:pt>
                <c:pt idx="241">
                  <c:v>7.7464118731187049E-3</c:v>
                </c:pt>
                <c:pt idx="242">
                  <c:v>7.5917459381246886E-3</c:v>
                </c:pt>
                <c:pt idx="243">
                  <c:v>7.4401680846630435E-3</c:v>
                </c:pt>
                <c:pt idx="244">
                  <c:v>7.2916166556691499E-3</c:v>
                </c:pt>
                <c:pt idx="245">
                  <c:v>7.146031225131886E-3</c:v>
                </c:pt>
                <c:pt idx="246">
                  <c:v>7.0033525735142457E-3</c:v>
                </c:pt>
                <c:pt idx="247">
                  <c:v>6.863522663664739E-3</c:v>
                </c:pt>
                <c:pt idx="248">
                  <c:v>6.7264846172096918E-3</c:v>
                </c:pt>
                <c:pt idx="249">
                  <c:v>6.5921826914169491E-3</c:v>
                </c:pt>
                <c:pt idx="250">
                  <c:v>6.460562256521472E-3</c:v>
                </c:pt>
                <c:pt idx="251">
                  <c:v>6.3315697735037042E-3</c:v>
                </c:pt>
                <c:pt idx="252">
                  <c:v>6.2051527723115708E-3</c:v>
                </c:pt>
                <c:pt idx="253">
                  <c:v>6.081259830517354E-3</c:v>
                </c:pt>
                <c:pt idx="254">
                  <c:v>5.9598405524006783E-3</c:v>
                </c:pt>
                <c:pt idx="255">
                  <c:v>5.8408455484491011E-3</c:v>
                </c:pt>
                <c:pt idx="256">
                  <c:v>5.7242264152680532E-3</c:v>
                </c:pt>
                <c:pt idx="257">
                  <c:v>5.6099357158918483E-3</c:v>
                </c:pt>
                <c:pt idx="258">
                  <c:v>5.49792696048785E-3</c:v>
                </c:pt>
                <c:pt idx="259">
                  <c:v>5.3881545874458888E-3</c:v>
                </c:pt>
                <c:pt idx="260">
                  <c:v>5.2805739448452127E-3</c:v>
                </c:pt>
                <c:pt idx="261">
                  <c:v>5.1751412722915247E-3</c:v>
                </c:pt>
                <c:pt idx="262">
                  <c:v>5.0718136831166402E-3</c:v>
                </c:pt>
                <c:pt idx="263">
                  <c:v>4.9705491469335334E-3</c:v>
                </c:pt>
                <c:pt idx="264">
                  <c:v>4.8713064725397293E-3</c:v>
                </c:pt>
                <c:pt idx="265">
                  <c:v>4.7740452911620296E-3</c:v>
                </c:pt>
                <c:pt idx="266">
                  <c:v>4.6787260400357553E-3</c:v>
                </c:pt>
                <c:pt idx="267">
                  <c:v>4.5853099463118866E-3</c:v>
                </c:pt>
                <c:pt idx="268">
                  <c:v>4.4937590112854777E-3</c:v>
                </c:pt>
                <c:pt idx="269">
                  <c:v>4.404035994939012E-3</c:v>
                </c:pt>
                <c:pt idx="270">
                  <c:v>4.3161044007943399E-3</c:v>
                </c:pt>
                <c:pt idx="271">
                  <c:v>4.2299284610670491E-3</c:v>
                </c:pt>
                <c:pt idx="272">
                  <c:v>4.1454731221172826E-3</c:v>
                </c:pt>
                <c:pt idx="273">
                  <c:v>4.0627040301910262E-3</c:v>
                </c:pt>
                <c:pt idx="274">
                  <c:v>3.9815875174460747E-3</c:v>
                </c:pt>
                <c:pt idx="275">
                  <c:v>3.9020905882570546E-3</c:v>
                </c:pt>
                <c:pt idx="276">
                  <c:v>3.8241809057938175E-3</c:v>
                </c:pt>
                <c:pt idx="277">
                  <c:v>3.7478267788678579E-3</c:v>
                </c:pt>
                <c:pt idx="278">
                  <c:v>3.6729971490413443E-3</c:v>
                </c:pt>
                <c:pt idx="279">
                  <c:v>3.599661577993513E-3</c:v>
                </c:pt>
                <c:pt idx="280">
                  <c:v>3.5277902351393588E-3</c:v>
                </c:pt>
                <c:pt idx="281">
                  <c:v>3.4573538854954663E-3</c:v>
                </c:pt>
                <c:pt idx="282">
                  <c:v>3.3883238777881602E-3</c:v>
                </c:pt>
                <c:pt idx="283">
                  <c:v>3.320672132799074E-3</c:v>
                </c:pt>
                <c:pt idx="284">
                  <c:v>3.2543711319434161E-3</c:v>
                </c:pt>
                <c:pt idx="285">
                  <c:v>3.1893939060762691E-3</c:v>
                </c:pt>
                <c:pt idx="286">
                  <c:v>3.1257140245224231E-3</c:v>
                </c:pt>
                <c:pt idx="287">
                  <c:v>3.0633055843251895E-3</c:v>
                </c:pt>
                <c:pt idx="288">
                  <c:v>3.002143199709911E-3</c:v>
                </c:pt>
                <c:pt idx="289">
                  <c:v>2.9422019917578345E-3</c:v>
                </c:pt>
                <c:pt idx="290">
                  <c:v>2.8834575782861437E-3</c:v>
                </c:pt>
                <c:pt idx="291">
                  <c:v>2.8258860639300836E-3</c:v>
                </c:pt>
                <c:pt idx="292">
                  <c:v>2.76946403042306E-3</c:v>
                </c:pt>
                <c:pt idx="293">
                  <c:v>2.7141685270708443E-3</c:v>
                </c:pt>
                <c:pt idx="294">
                  <c:v>2.6599770614159544E-3</c:v>
                </c:pt>
                <c:pt idx="295">
                  <c:v>2.6068675900884348E-3</c:v>
                </c:pt>
                <c:pt idx="296">
                  <c:v>2.5548185098393256E-3</c:v>
                </c:pt>
                <c:pt idx="297">
                  <c:v>2.5038086487531204E-3</c:v>
                </c:pt>
                <c:pt idx="298">
                  <c:v>2.4538172576357258E-3</c:v>
                </c:pt>
                <c:pt idx="299">
                  <c:v>2.4048240015743373E-3</c:v>
                </c:pt>
                <c:pt idx="300">
                  <c:v>2.3568089516658414E-3</c:v>
                </c:pt>
                <c:pt idx="301">
                  <c:v>2.3097525769103771E-3</c:v>
                </c:pt>
                <c:pt idx="302">
                  <c:v>2.263635736266729E-3</c:v>
                </c:pt>
                <c:pt idx="303">
                  <c:v>2.2184396708663733E-3</c:v>
                </c:pt>
                <c:pt idx="304">
                  <c:v>2.1741459963829607E-3</c:v>
                </c:pt>
                <c:pt idx="305">
                  <c:v>2.1307366955541497E-3</c:v>
                </c:pt>
                <c:pt idx="306">
                  <c:v>2.0881941108527678E-3</c:v>
                </c:pt>
                <c:pt idx="307">
                  <c:v>2.0465009373042769E-3</c:v>
                </c:pt>
                <c:pt idx="308">
                  <c:v>2.0056402154476601E-3</c:v>
                </c:pt>
                <c:pt idx="309">
                  <c:v>1.9655953244368594E-3</c:v>
                </c:pt>
                <c:pt idx="310">
                  <c:v>1.9263499752799342E-3</c:v>
                </c:pt>
                <c:pt idx="311">
                  <c:v>1.8878882042132178E-3</c:v>
                </c:pt>
                <c:pt idx="312">
                  <c:v>1.8501943662077721E-3</c:v>
                </c:pt>
                <c:pt idx="313">
                  <c:v>1.813253128605468E-3</c:v>
                </c:pt>
                <c:pt idx="314">
                  <c:v>1.7770494648821653E-3</c:v>
                </c:pt>
                <c:pt idx="315">
                  <c:v>1.7415686485353883E-3</c:v>
                </c:pt>
                <c:pt idx="316">
                  <c:v>1.706796247094054E-3</c:v>
                </c:pt>
                <c:pt idx="317">
                  <c:v>1.6727181162478045E-3</c:v>
                </c:pt>
                <c:pt idx="318">
                  <c:v>1.6393203940935437E-3</c:v>
                </c:pt>
                <c:pt idx="319">
                  <c:v>1.6065894954968545E-3</c:v>
                </c:pt>
                <c:pt idx="320">
                  <c:v>1.5745121065660042E-3</c:v>
                </c:pt>
                <c:pt idx="321">
                  <c:v>1.5430751792362678E-3</c:v>
                </c:pt>
                <c:pt idx="322">
                  <c:v>1.5122659259623967E-3</c:v>
                </c:pt>
                <c:pt idx="323">
                  <c:v>1.4820718145170419E-3</c:v>
                </c:pt>
                <c:pt idx="324">
                  <c:v>1.4524805628930483E-3</c:v>
                </c:pt>
                <c:pt idx="325">
                  <c:v>1.4234801343075173E-3</c:v>
                </c:pt>
                <c:pt idx="326">
                  <c:v>1.3950587323056313E-3</c:v>
                </c:pt>
                <c:pt idx="327">
                  <c:v>1.3672047959622298E-3</c:v>
                </c:pt>
                <c:pt idx="328">
                  <c:v>1.3399069951791859E-3</c:v>
                </c:pt>
                <c:pt idx="329">
                  <c:v>1.3131542260766866E-3</c:v>
                </c:pt>
                <c:pt idx="330">
                  <c:v>1.2869356064765225E-3</c:v>
                </c:pt>
                <c:pt idx="331">
                  <c:v>1.2612404714755668E-3</c:v>
                </c:pt>
                <c:pt idx="332">
                  <c:v>1.2360583691076318E-3</c:v>
                </c:pt>
                <c:pt idx="333">
                  <c:v>1.2113790560919343E-3</c:v>
                </c:pt>
                <c:pt idx="334">
                  <c:v>1.1871924936664592E-3</c:v>
                </c:pt>
                <c:pt idx="335">
                  <c:v>1.1634888435045078E-3</c:v>
                </c:pt>
                <c:pt idx="336">
                  <c:v>1.1402584637127755E-3</c:v>
                </c:pt>
                <c:pt idx="337">
                  <c:v>1.1174919049093404E-3</c:v>
                </c:pt>
                <c:pt idx="338">
                  <c:v>1.0951799063799539E-3</c:v>
                </c:pt>
                <c:pt idx="339">
                  <c:v>1.0733133923110706E-3</c:v>
                </c:pt>
                <c:pt idx="340">
                  <c:v>1.0518834680981006E-3</c:v>
                </c:pt>
                <c:pt idx="341">
                  <c:v>1.0308814167273618E-3</c:v>
                </c:pt>
                <c:pt idx="342">
                  <c:v>1.0102986952302785E-3</c:v>
                </c:pt>
                <c:pt idx="343">
                  <c:v>9.9012693120837454E-4</c:v>
                </c:pt>
                <c:pt idx="344">
                  <c:v>9.7035791942764083E-4</c:v>
                </c:pt>
                <c:pt idx="345">
                  <c:v>9.5098361848091077E-4</c:v>
                </c:pt>
                <c:pt idx="346">
                  <c:v>9.3199614751687072E-4</c:v>
                </c:pt>
                <c:pt idx="347">
                  <c:v>9.1338778303437518E-4</c:v>
                </c:pt>
                <c:pt idx="348">
                  <c:v>8.9515095574077964E-4</c:v>
                </c:pt>
                <c:pt idx="349">
                  <c:v>8.7727824747298459E-4</c:v>
                </c:pt>
                <c:pt idx="350">
                  <c:v>8.597623881799653E-4</c:v>
                </c:pt>
                <c:pt idx="351">
                  <c:v>8.4259625296554622E-4</c:v>
                </c:pt>
                <c:pt idx="352">
                  <c:v>8.2577285919021508E-4</c:v>
                </c:pt>
                <c:pt idx="353">
                  <c:v>8.0928536363081391E-4</c:v>
                </c:pt>
                <c:pt idx="354">
                  <c:v>7.931270596969257E-4</c:v>
                </c:pt>
                <c:pt idx="355">
                  <c:v>7.7729137470284953E-4</c:v>
                </c:pt>
                <c:pt idx="356">
                  <c:v>7.6177186719403951E-4</c:v>
                </c:pt>
                <c:pt idx="357">
                  <c:v>7.4656222432692529E-4</c:v>
                </c:pt>
                <c:pt idx="358">
                  <c:v>7.3165625930105016E-4</c:v>
                </c:pt>
                <c:pt idx="359">
                  <c:v>7.1704790884247042E-4</c:v>
                </c:pt>
                <c:pt idx="360">
                  <c:v>7.0273123073741426E-4</c:v>
                </c:pt>
              </c:numCache>
            </c:numRef>
          </c:yVal>
          <c:smooth val="1"/>
          <c:extLst>
            <c:ext xmlns:c16="http://schemas.microsoft.com/office/drawing/2014/chart" uri="{C3380CC4-5D6E-409C-BE32-E72D297353CC}">
              <c16:uniqueId val="{00000007-784B-5645-8B95-166A29B4D738}"/>
            </c:ext>
          </c:extLst>
        </c:ser>
        <c:ser>
          <c:idx val="8"/>
          <c:order val="8"/>
          <c:tx>
            <c:strRef>
              <c:f>Raum1_Kipplüftung!$E$58</c:f>
              <c:strCache>
                <c:ptCount val="1"/>
                <c:pt idx="0">
                  <c:v>Kipplüften+Exp</c:v>
                </c:pt>
              </c:strCache>
            </c:strRef>
          </c:tx>
          <c:spPr>
            <a:ln w="19050" cap="rnd">
              <a:solidFill>
                <a:srgbClr val="00B050"/>
              </a:solidFill>
              <a:round/>
            </a:ln>
            <a:effectLst/>
          </c:spPr>
          <c:marker>
            <c:symbol val="none"/>
          </c:marker>
          <c:xVal>
            <c:numRef>
              <c:f>Raum1_Kipplüftung!$A$59:$A$419</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Raum1_Kipplüftung!$E$59:$E$419</c:f>
              <c:numCache>
                <c:formatCode>0.0%</c:formatCode>
                <c:ptCount val="361"/>
                <c:pt idx="0" formatCode="0%">
                  <c:v>0</c:v>
                </c:pt>
                <c:pt idx="1">
                  <c:v>1.1111111111111111E-3</c:v>
                </c:pt>
                <c:pt idx="2">
                  <c:v>2.2106464998814558E-3</c:v>
                </c:pt>
                <c:pt idx="3">
                  <c:v>3.2987267639239736E-3</c:v>
                </c:pt>
                <c:pt idx="4">
                  <c:v>4.3754712444475695E-3</c:v>
                </c:pt>
                <c:pt idx="5">
                  <c:v>5.4409980393465215E-3</c:v>
                </c:pt>
                <c:pt idx="6">
                  <c:v>6.4954240161535157E-3</c:v>
                </c:pt>
                <c:pt idx="7">
                  <c:v>7.5388648248577422E-3</c:v>
                </c:pt>
                <c:pt idx="8">
                  <c:v>8.5714349105894417E-3</c:v>
                </c:pt>
                <c:pt idx="9">
                  <c:v>9.5932475261723115E-3</c:v>
                </c:pt>
                <c:pt idx="10">
                  <c:v>1.060441474454513E-2</c:v>
                </c:pt>
                <c:pt idx="11">
                  <c:v>1.1605047471053976E-2</c:v>
                </c:pt>
                <c:pt idx="12">
                  <c:v>1.2595255455616386E-2</c:v>
                </c:pt>
                <c:pt idx="13">
                  <c:v>1.3575147304758783E-2</c:v>
                </c:pt>
                <c:pt idx="14">
                  <c:v>1.4544830493528492E-2</c:v>
                </c:pt>
                <c:pt idx="15">
                  <c:v>1.5504411377281665E-2</c:v>
                </c:pt>
                <c:pt idx="16">
                  <c:v>1.6453995203348386E-2</c:v>
                </c:pt>
                <c:pt idx="17">
                  <c:v>1.739368612257626E-2</c:v>
                </c:pt>
                <c:pt idx="18">
                  <c:v>1.8323587200753725E-2</c:v>
                </c:pt>
                <c:pt idx="19">
                  <c:v>1.9243800429914363E-2</c:v>
                </c:pt>
                <c:pt idx="20">
                  <c:v>2.0154426739523446E-2</c:v>
                </c:pt>
                <c:pt idx="21">
                  <c:v>2.1055566007547918E-2</c:v>
                </c:pt>
                <c:pt idx="22">
                  <c:v>2.1947317071411079E-2</c:v>
                </c:pt>
                <c:pt idx="23">
                  <c:v>2.2829777738833115E-2</c:v>
                </c:pt>
                <c:pt idx="24">
                  <c:v>2.3703044798558698E-2</c:v>
                </c:pt>
                <c:pt idx="25">
                  <c:v>2.4567214030972832E-2</c:v>
                </c:pt>
                <c:pt idx="26">
                  <c:v>2.5422380218606093E-2</c:v>
                </c:pt>
                <c:pt idx="27">
                  <c:v>2.6268637156530425E-2</c:v>
                </c:pt>
                <c:pt idx="28">
                  <c:v>2.7106077662646635E-2</c:v>
                </c:pt>
                <c:pt idx="29">
                  <c:v>2.7934793587864701E-2</c:v>
                </c:pt>
                <c:pt idx="30">
                  <c:v>2.8754875826178042E-2</c:v>
                </c:pt>
                <c:pt idx="31">
                  <c:v>2.9566414324632806E-2</c:v>
                </c:pt>
                <c:pt idx="32">
                  <c:v>3.0369498093193309E-2</c:v>
                </c:pt>
                <c:pt idx="33">
                  <c:v>3.1164215214504704E-2</c:v>
                </c:pt>
                <c:pt idx="34">
                  <c:v>3.1950652853553918E-2</c:v>
                </c:pt>
                <c:pt idx="35">
                  <c:v>3.2728897267229967E-2</c:v>
                </c:pt>
                <c:pt idx="36">
                  <c:v>3.3499033813784648E-2</c:v>
                </c:pt>
                <c:pt idx="37">
                  <c:v>3.4261146962194677E-2</c:v>
                </c:pt>
                <c:pt idx="38">
                  <c:v>3.5015320301426289E-2</c:v>
                </c:pt>
                <c:pt idx="39">
                  <c:v>3.5761636549603321E-2</c:v>
                </c:pt>
                <c:pt idx="40">
                  <c:v>3.6500177563079779E-2</c:v>
                </c:pt>
                <c:pt idx="41">
                  <c:v>3.7231024345417897E-2</c:v>
                </c:pt>
                <c:pt idx="42">
                  <c:v>3.7954257056272624E-2</c:v>
                </c:pt>
                <c:pt idx="43">
                  <c:v>3.8669955020183597E-2</c:v>
                </c:pt>
                <c:pt idx="44">
                  <c:v>3.9378196735275491E-2</c:v>
                </c:pt>
                <c:pt idx="45">
                  <c:v>4.0079059881867739E-2</c:v>
                </c:pt>
                <c:pt idx="46">
                  <c:v>4.0772621330994546E-2</c:v>
                </c:pt>
                <c:pt idx="47">
                  <c:v>4.1458957152836137E-2</c:v>
                </c:pt>
                <c:pt idx="48">
                  <c:v>4.2138142625062179E-2</c:v>
                </c:pt>
                <c:pt idx="49">
                  <c:v>4.2810252241088288E-2</c:v>
                </c:pt>
                <c:pt idx="50">
                  <c:v>4.3475359718246488E-2</c:v>
                </c:pt>
                <c:pt idx="51">
                  <c:v>4.4133538005870575E-2</c:v>
                </c:pt>
                <c:pt idx="52">
                  <c:v>4.478485929329723E-2</c:v>
                </c:pt>
                <c:pt idx="53">
                  <c:v>4.5429395017783793E-2</c:v>
                </c:pt>
                <c:pt idx="54">
                  <c:v>4.6067215872343525E-2</c:v>
                </c:pt>
                <c:pt idx="55">
                  <c:v>4.6698391813499281E-2</c:v>
                </c:pt>
                <c:pt idx="56">
                  <c:v>4.7322992068956342E-2</c:v>
                </c:pt>
                <c:pt idx="57">
                  <c:v>4.7941085145195378E-2</c:v>
                </c:pt>
                <c:pt idx="58">
                  <c:v>4.8552738834986245E-2</c:v>
                </c:pt>
                <c:pt idx="59">
                  <c:v>4.9158020224823566E-2</c:v>
                </c:pt>
                <c:pt idx="60">
                  <c:v>4.975699570228477E-2</c:v>
                </c:pt>
                <c:pt idx="61">
                  <c:v>5.0349730963311558E-2</c:v>
                </c:pt>
                <c:pt idx="62">
                  <c:v>5.0936291019415443E-2</c:v>
                </c:pt>
                <c:pt idx="63">
                  <c:v>5.1516740204808252E-2</c:v>
                </c:pt>
                <c:pt idx="64">
                  <c:v>5.2091142183458332E-2</c:v>
                </c:pt>
                <c:pt idx="65">
                  <c:v>5.2659559956073257E-2</c:v>
                </c:pt>
                <c:pt idx="66">
                  <c:v>5.3222055867009767E-2</c:v>
                </c:pt>
                <c:pt idx="67">
                  <c:v>5.3778691611111741E-2</c:v>
                </c:pt>
                <c:pt idx="68">
                  <c:v>5.4329528240476911E-2</c:v>
                </c:pt>
                <c:pt idx="69">
                  <c:v>5.4874626171153094E-2</c:v>
                </c:pt>
                <c:pt idx="70">
                  <c:v>5.5414045189764644E-2</c:v>
                </c:pt>
                <c:pt idx="71">
                  <c:v>5.5947844460069895E-2</c:v>
                </c:pt>
                <c:pt idx="72">
                  <c:v>5.6476082529450265E-2</c:v>
                </c:pt>
                <c:pt idx="73">
                  <c:v>5.6998817335331763E-2</c:v>
                </c:pt>
                <c:pt idx="74">
                  <c:v>5.7516106211539596E-2</c:v>
                </c:pt>
                <c:pt idx="75">
                  <c:v>5.8028005894586572E-2</c:v>
                </c:pt>
                <c:pt idx="76">
                  <c:v>5.8534572529896002E-2</c:v>
                </c:pt>
                <c:pt idx="77">
                  <c:v>5.9035861677959739E-2</c:v>
                </c:pt>
                <c:pt idx="78">
                  <c:v>5.9531928320432088E-2</c:v>
                </c:pt>
                <c:pt idx="79">
                  <c:v>6.0022826866160242E-2</c:v>
                </c:pt>
                <c:pt idx="80">
                  <c:v>6.0508611157151844E-2</c:v>
                </c:pt>
                <c:pt idx="81">
                  <c:v>6.0989334474480426E-2</c:v>
                </c:pt>
                <c:pt idx="82">
                  <c:v>6.1465049544129291E-2</c:v>
                </c:pt>
                <c:pt idx="83">
                  <c:v>6.1935808542774536E-2</c:v>
                </c:pt>
                <c:pt idx="84">
                  <c:v>6.2401663103507823E-2</c:v>
                </c:pt>
                <c:pt idx="85">
                  <c:v>6.2862664321499506E-2</c:v>
                </c:pt>
                <c:pt idx="86">
                  <c:v>6.3318862759602773E-2</c:v>
                </c:pt>
                <c:pt idx="87">
                  <c:v>6.3770308453899444E-2</c:v>
                </c:pt>
                <c:pt idx="88">
                  <c:v>6.4217050919187918E-2</c:v>
                </c:pt>
                <c:pt idx="89">
                  <c:v>6.4659139154413986E-2</c:v>
                </c:pt>
                <c:pt idx="90">
                  <c:v>6.5096621648045069E-2</c:v>
                </c:pt>
                <c:pt idx="91">
                  <c:v>6.5529546383388454E-2</c:v>
                </c:pt>
                <c:pt idx="92">
                  <c:v>6.5957960843854122E-2</c:v>
                </c:pt>
                <c:pt idx="93">
                  <c:v>6.6381912018162792E-2</c:v>
                </c:pt>
                <c:pt idx="94">
                  <c:v>6.6801446405499607E-2</c:v>
                </c:pt>
                <c:pt idx="95">
                  <c:v>6.7216610020614229E-2</c:v>
                </c:pt>
                <c:pt idx="96">
                  <c:v>6.7627448398867751E-2</c:v>
                </c:pt>
                <c:pt idx="97">
                  <c:v>6.8034006601227034E-2</c:v>
                </c:pt>
                <c:pt idx="98">
                  <c:v>6.8436329219207032E-2</c:v>
                </c:pt>
                <c:pt idx="99">
                  <c:v>6.8834460379761597E-2</c:v>
                </c:pt>
                <c:pt idx="100">
                  <c:v>6.9228443750123353E-2</c:v>
                </c:pt>
                <c:pt idx="101">
                  <c:v>6.9618322542593147E-2</c:v>
                </c:pt>
                <c:pt idx="102">
                  <c:v>7.0004139519279571E-2</c:v>
                </c:pt>
                <c:pt idx="103">
                  <c:v>7.0385936996789161E-2</c:v>
                </c:pt>
                <c:pt idx="104">
                  <c:v>7.0763756850867707E-2</c:v>
                </c:pt>
                <c:pt idx="105">
                  <c:v>7.1137640520993167E-2</c:v>
                </c:pt>
                <c:pt idx="106">
                  <c:v>7.1507629014920832E-2</c:v>
                </c:pt>
                <c:pt idx="107">
                  <c:v>7.1873762913181011E-2</c:v>
                </c:pt>
                <c:pt idx="108">
                  <c:v>7.2236082373529964E-2</c:v>
                </c:pt>
                <c:pt idx="109">
                  <c:v>7.2594627135354431E-2</c:v>
                </c:pt>
                <c:pt idx="110">
                  <c:v>7.2949436524030242E-2</c:v>
                </c:pt>
                <c:pt idx="111">
                  <c:v>7.3300549455235564E-2</c:v>
                </c:pt>
                <c:pt idx="112">
                  <c:v>7.3648004439219192E-2</c:v>
                </c:pt>
                <c:pt idx="113">
                  <c:v>7.3991839585024352E-2</c:v>
                </c:pt>
                <c:pt idx="114">
                  <c:v>7.4332092604668568E-2</c:v>
                </c:pt>
                <c:pt idx="115">
                  <c:v>7.4668800817279876E-2</c:v>
                </c:pt>
                <c:pt idx="116">
                  <c:v>7.5002001153190043E-2</c:v>
                </c:pt>
                <c:pt idx="117">
                  <c:v>7.5331730157985097E-2</c:v>
                </c:pt>
                <c:pt idx="118">
                  <c:v>7.5658023996513668E-2</c:v>
                </c:pt>
                <c:pt idx="119">
                  <c:v>7.598091845685355E-2</c:v>
                </c:pt>
                <c:pt idx="120">
                  <c:v>7.6300448954237002E-2</c:v>
                </c:pt>
                <c:pt idx="121">
                  <c:v>7.6616650534935049E-2</c:v>
                </c:pt>
                <c:pt idx="122">
                  <c:v>7.6929557880101404E-2</c:v>
                </c:pt>
                <c:pt idx="123">
                  <c:v>7.7239205309576328E-2</c:v>
                </c:pt>
                <c:pt idx="124">
                  <c:v>7.7545626785650842E-2</c:v>
                </c:pt>
                <c:pt idx="125">
                  <c:v>7.7848855916791693E-2</c:v>
                </c:pt>
                <c:pt idx="126">
                  <c:v>7.8148925961327595E-2</c:v>
                </c:pt>
                <c:pt idx="127">
                  <c:v>7.8445869831096998E-2</c:v>
                </c:pt>
                <c:pt idx="128">
                  <c:v>7.8739720095057891E-2</c:v>
                </c:pt>
                <c:pt idx="129">
                  <c:v>7.9030508982859946E-2</c:v>
                </c:pt>
                <c:pt idx="130">
                  <c:v>7.931826838837952E-2</c:v>
                </c:pt>
                <c:pt idx="131">
                  <c:v>7.9603029873217782E-2</c:v>
                </c:pt>
                <c:pt idx="132">
                  <c:v>7.9884824670162391E-2</c:v>
                </c:pt>
                <c:pt idx="133">
                  <c:v>8.0163683686613155E-2</c:v>
                </c:pt>
                <c:pt idx="134">
                  <c:v>8.0439637507971923E-2</c:v>
                </c:pt>
                <c:pt idx="135">
                  <c:v>8.0712716400997267E-2</c:v>
                </c:pt>
                <c:pt idx="136">
                  <c:v>8.0982950317124103E-2</c:v>
                </c:pt>
                <c:pt idx="137">
                  <c:v>8.1250368895748812E-2</c:v>
                </c:pt>
                <c:pt idx="138">
                  <c:v>8.1515001467480086E-2</c:v>
                </c:pt>
                <c:pt idx="139">
                  <c:v>8.1776877057355951E-2</c:v>
                </c:pt>
                <c:pt idx="140">
                  <c:v>8.2036024388027207E-2</c:v>
                </c:pt>
                <c:pt idx="141">
                  <c:v>8.2292471882907781E-2</c:v>
                </c:pt>
                <c:pt idx="142">
                  <c:v>8.2546247669292208E-2</c:v>
                </c:pt>
                <c:pt idx="143">
                  <c:v>8.2797379581440636E-2</c:v>
                </c:pt>
                <c:pt idx="144">
                  <c:v>8.3045895163631714E-2</c:v>
                </c:pt>
                <c:pt idx="145">
                  <c:v>8.3291821673183677E-2</c:v>
                </c:pt>
                <c:pt idx="146">
                  <c:v>8.3535186083443916E-2</c:v>
                </c:pt>
                <c:pt idx="147">
                  <c:v>8.3776015086747438E-2</c:v>
                </c:pt>
                <c:pt idx="148">
                  <c:v>8.4014335097344503E-2</c:v>
                </c:pt>
                <c:pt idx="149">
                  <c:v>8.4250172254297734E-2</c:v>
                </c:pt>
                <c:pt idx="150">
                  <c:v>8.4483552424349087E-2</c:v>
                </c:pt>
                <c:pt idx="151">
                  <c:v>8.4714501204756931E-2</c:v>
                </c:pt>
                <c:pt idx="152">
                  <c:v>8.4943043926103523E-2</c:v>
                </c:pt>
                <c:pt idx="153">
                  <c:v>8.5169205655073341E-2</c:v>
                </c:pt>
                <c:pt idx="154">
                  <c:v>8.5393011197202356E-2</c:v>
                </c:pt>
                <c:pt idx="155">
                  <c:v>8.5614485099598764E-2</c:v>
                </c:pt>
                <c:pt idx="156">
                  <c:v>8.5833651653635296E-2</c:v>
                </c:pt>
                <c:pt idx="157">
                  <c:v>8.6050534897613509E-2</c:v>
                </c:pt>
                <c:pt idx="158">
                  <c:v>8.6265158619400331E-2</c:v>
                </c:pt>
                <c:pt idx="159">
                  <c:v>8.6477546359037122E-2</c:v>
                </c:pt>
                <c:pt idx="160">
                  <c:v>8.6687721411321556E-2</c:v>
                </c:pt>
                <c:pt idx="161">
                  <c:v>8.6895706828362604E-2</c:v>
                </c:pt>
                <c:pt idx="162">
                  <c:v>8.7101525422108916E-2</c:v>
                </c:pt>
                <c:pt idx="163">
                  <c:v>8.7305199766850833E-2</c:v>
                </c:pt>
                <c:pt idx="164">
                  <c:v>8.7506752201696347E-2</c:v>
                </c:pt>
                <c:pt idx="165">
                  <c:v>8.7706204833021273E-2</c:v>
                </c:pt>
                <c:pt idx="166">
                  <c:v>8.7903579536893886E-2</c:v>
                </c:pt>
                <c:pt idx="167">
                  <c:v>8.8098897961474285E-2</c:v>
                </c:pt>
                <c:pt idx="168">
                  <c:v>8.8292181529388808E-2</c:v>
                </c:pt>
                <c:pt idx="169">
                  <c:v>8.848345144007963E-2</c:v>
                </c:pt>
                <c:pt idx="170">
                  <c:v>8.8672728672129983E-2</c:v>
                </c:pt>
                <c:pt idx="171">
                  <c:v>8.8860033985565065E-2</c:v>
                </c:pt>
                <c:pt idx="172">
                  <c:v>8.9045387924128999E-2</c:v>
                </c:pt>
                <c:pt idx="173">
                  <c:v>8.9228810817538112E-2</c:v>
                </c:pt>
                <c:pt idx="174">
                  <c:v>8.941032278371068E-2</c:v>
                </c:pt>
                <c:pt idx="175">
                  <c:v>8.9589943730973495E-2</c:v>
                </c:pt>
                <c:pt idx="176">
                  <c:v>8.9767693360245426E-2</c:v>
                </c:pt>
                <c:pt idx="177">
                  <c:v>8.9943591167198189E-2</c:v>
                </c:pt>
                <c:pt idx="178">
                  <c:v>9.0117656444394692E-2</c:v>
                </c:pt>
                <c:pt idx="179">
                  <c:v>9.0289908283404996E-2</c:v>
                </c:pt>
                <c:pt idx="180">
                  <c:v>9.0460365576900334E-2</c:v>
                </c:pt>
                <c:pt idx="181">
                  <c:v>9.0629047020725259E-2</c:v>
                </c:pt>
                <c:pt idx="182">
                  <c:v>9.0795971115948199E-2</c:v>
                </c:pt>
                <c:pt idx="183">
                  <c:v>9.0961156170890678E-2</c:v>
                </c:pt>
                <c:pt idx="184">
                  <c:v>9.1124620303135395E-2</c:v>
                </c:pt>
                <c:pt idx="185">
                  <c:v>9.1286381441513326E-2</c:v>
                </c:pt>
                <c:pt idx="186">
                  <c:v>9.1446457328070205E-2</c:v>
                </c:pt>
                <c:pt idx="187">
                  <c:v>9.1604865520012471E-2</c:v>
                </c:pt>
                <c:pt idx="188">
                  <c:v>9.1761623391632949E-2</c:v>
                </c:pt>
                <c:pt idx="189">
                  <c:v>9.1916748136216489E-2</c:v>
                </c:pt>
                <c:pt idx="190">
                  <c:v>9.2070256767925698E-2</c:v>
                </c:pt>
                <c:pt idx="191">
                  <c:v>9.2222166123667085E-2</c:v>
                </c:pt>
                <c:pt idx="192">
                  <c:v>9.2372492864937747E-2</c:v>
                </c:pt>
                <c:pt idx="193">
                  <c:v>9.2521253479652801E-2</c:v>
                </c:pt>
                <c:pt idx="194">
                  <c:v>9.2668464283953783E-2</c:v>
                </c:pt>
                <c:pt idx="195">
                  <c:v>9.2814141423998242E-2</c:v>
                </c:pt>
                <c:pt idx="196">
                  <c:v>9.2958300877730604E-2</c:v>
                </c:pt>
                <c:pt idx="197">
                  <c:v>9.3100958456634672E-2</c:v>
                </c:pt>
                <c:pt idx="198">
                  <c:v>9.3242129807467863E-2</c:v>
                </c:pt>
                <c:pt idx="199">
                  <c:v>9.338183041397731E-2</c:v>
                </c:pt>
                <c:pt idx="200">
                  <c:v>9.3520075598598151E-2</c:v>
                </c:pt>
                <c:pt idx="201">
                  <c:v>9.3656880524134081E-2</c:v>
                </c:pt>
                <c:pt idx="202">
                  <c:v>9.3792260195420446E-2</c:v>
                </c:pt>
                <c:pt idx="203">
                  <c:v>9.3926229460969957E-2</c:v>
                </c:pt>
                <c:pt idx="204">
                  <c:v>9.4058803014601289E-2</c:v>
                </c:pt>
                <c:pt idx="205">
                  <c:v>9.418999539705071E-2</c:v>
                </c:pt>
                <c:pt idx="206">
                  <c:v>9.4319820997566917E-2</c:v>
                </c:pt>
                <c:pt idx="207">
                  <c:v>9.4448294055489254E-2</c:v>
                </c:pt>
                <c:pt idx="208">
                  <c:v>9.4575428661809499E-2</c:v>
                </c:pt>
                <c:pt idx="209">
                  <c:v>9.4701238760717343E-2</c:v>
                </c:pt>
                <c:pt idx="210">
                  <c:v>9.4825738151129824E-2</c:v>
                </c:pt>
                <c:pt idx="211">
                  <c:v>9.4948940488204792E-2</c:v>
                </c:pt>
                <c:pt idx="212">
                  <c:v>9.5070859284838619E-2</c:v>
                </c:pt>
                <c:pt idx="213">
                  <c:v>9.5191507913148288E-2</c:v>
                </c:pt>
                <c:pt idx="214">
                  <c:v>9.5310899605938068E-2</c:v>
                </c:pt>
                <c:pt idx="215">
                  <c:v>9.5429047458150867E-2</c:v>
                </c:pt>
                <c:pt idx="216">
                  <c:v>9.5545964428304528E-2</c:v>
                </c:pt>
                <c:pt idx="217">
                  <c:v>9.5661663339913119E-2</c:v>
                </c:pt>
                <c:pt idx="218">
                  <c:v>9.5776156882893385E-2</c:v>
                </c:pt>
                <c:pt idx="219">
                  <c:v>9.5889457614956639E-2</c:v>
                </c:pt>
                <c:pt idx="220">
                  <c:v>9.6001577962986057E-2</c:v>
                </c:pt>
                <c:pt idx="221">
                  <c:v>9.6112530224399695E-2</c:v>
                </c:pt>
                <c:pt idx="222">
                  <c:v>9.6222326568499245E-2</c:v>
                </c:pt>
                <c:pt idx="223">
                  <c:v>9.6330979037804798E-2</c:v>
                </c:pt>
                <c:pt idx="224">
                  <c:v>9.6438499549375667E-2</c:v>
                </c:pt>
                <c:pt idx="225">
                  <c:v>9.6544899896117434E-2</c:v>
                </c:pt>
                <c:pt idx="226">
                  <c:v>9.6650191748075445E-2</c:v>
                </c:pt>
                <c:pt idx="227">
                  <c:v>9.6754386653714747E-2</c:v>
                </c:pt>
                <c:pt idx="228">
                  <c:v>9.685749604118675E-2</c:v>
                </c:pt>
                <c:pt idx="229">
                  <c:v>9.6959531219582659E-2</c:v>
                </c:pt>
                <c:pt idx="230">
                  <c:v>9.7060503380173871E-2</c:v>
                </c:pt>
                <c:pt idx="231">
                  <c:v>9.7160423597639448E-2</c:v>
                </c:pt>
                <c:pt idx="232">
                  <c:v>9.7259302831280786E-2</c:v>
                </c:pt>
                <c:pt idx="233">
                  <c:v>9.7357151926223615E-2</c:v>
                </c:pt>
                <c:pt idx="234">
                  <c:v>9.7453981614607513E-2</c:v>
                </c:pt>
                <c:pt idx="235">
                  <c:v>9.7549802516763054E-2</c:v>
                </c:pt>
                <c:pt idx="236">
                  <c:v>9.7644625142376582E-2</c:v>
                </c:pt>
                <c:pt idx="237">
                  <c:v>9.7738459891642954E-2</c:v>
                </c:pt>
                <c:pt idx="238">
                  <c:v>9.7831317056406242E-2</c:v>
                </c:pt>
                <c:pt idx="239">
                  <c:v>9.792320682128855E-2</c:v>
                </c:pt>
                <c:pt idx="240">
                  <c:v>9.8014139264807038E-2</c:v>
                </c:pt>
                <c:pt idx="241">
                  <c:v>9.8104124360479383E-2</c:v>
                </c:pt>
                <c:pt idx="242">
                  <c:v>9.8193171977917645E-2</c:v>
                </c:pt>
                <c:pt idx="243">
                  <c:v>9.8281291883910799E-2</c:v>
                </c:pt>
                <c:pt idx="244">
                  <c:v>9.8368493743495933E-2</c:v>
                </c:pt>
                <c:pt idx="245">
                  <c:v>9.8454787121018322E-2</c:v>
                </c:pt>
                <c:pt idx="246">
                  <c:v>9.8540181481180475E-2</c:v>
                </c:pt>
                <c:pt idx="247">
                  <c:v>9.8624686190080191E-2</c:v>
                </c:pt>
                <c:pt idx="248">
                  <c:v>9.8708310516237865E-2</c:v>
                </c:pt>
                <c:pt idx="249">
                  <c:v>9.8791063631613052E-2</c:v>
                </c:pt>
                <c:pt idx="250">
                  <c:v>9.8872954612610475E-2</c:v>
                </c:pt>
                <c:pt idx="251">
                  <c:v>9.8953992441075472E-2</c:v>
                </c:pt>
                <c:pt idx="252">
                  <c:v>9.9034186005279204E-2</c:v>
                </c:pt>
                <c:pt idx="253">
                  <c:v>9.9113544100893472E-2</c:v>
                </c:pt>
                <c:pt idx="254">
                  <c:v>9.9192075431955448E-2</c:v>
                </c:pt>
                <c:pt idx="255">
                  <c:v>9.926978861182234E-2</c:v>
                </c:pt>
                <c:pt idx="256">
                  <c:v>9.934669216411611E-2</c:v>
                </c:pt>
                <c:pt idx="257">
                  <c:v>9.9422794523658348E-2</c:v>
                </c:pt>
                <c:pt idx="258">
                  <c:v>9.949810403739541E-2</c:v>
                </c:pt>
                <c:pt idx="259">
                  <c:v>9.9572628965313895E-2</c:v>
                </c:pt>
                <c:pt idx="260">
                  <c:v>9.9646377481346637E-2</c:v>
                </c:pt>
                <c:pt idx="261">
                  <c:v>9.9719357674269204E-2</c:v>
                </c:pt>
                <c:pt idx="262">
                  <c:v>9.9791577548587085E-2</c:v>
                </c:pt>
                <c:pt idx="263">
                  <c:v>9.9863045025413641E-2</c:v>
                </c:pt>
                <c:pt idx="264">
                  <c:v>9.9933767943338872E-2</c:v>
                </c:pt>
                <c:pt idx="265">
                  <c:v>0.10000375405928917</c:v>
                </c:pt>
                <c:pt idx="266">
                  <c:v>0.10007301104937812</c:v>
                </c:pt>
                <c:pt idx="267">
                  <c:v>0.10014154650974838</c:v>
                </c:pt>
                <c:pt idx="268">
                  <c:v>0.10020936795740487</c:v>
                </c:pt>
                <c:pt idx="269">
                  <c:v>0.10027648283103922</c:v>
                </c:pt>
                <c:pt idx="270">
                  <c:v>0.10034289849184566</c:v>
                </c:pt>
                <c:pt idx="271">
                  <c:v>0.10040862222432838</c:v>
                </c:pt>
                <c:pt idx="272">
                  <c:v>0.10047366123710053</c:v>
                </c:pt>
                <c:pt idx="273">
                  <c:v>0.10053802266367481</c:v>
                </c:pt>
                <c:pt idx="274">
                  <c:v>0.10060171356324597</c:v>
                </c:pt>
                <c:pt idx="275">
                  <c:v>0.10066474092146498</c:v>
                </c:pt>
                <c:pt idx="276">
                  <c:v>0.10072711165120522</c:v>
                </c:pt>
                <c:pt idx="277">
                  <c:v>0.10078883259332078</c:v>
                </c:pt>
                <c:pt idx="278">
                  <c:v>0.10084991051739664</c:v>
                </c:pt>
                <c:pt idx="279">
                  <c:v>0.10091035212249128</c:v>
                </c:pt>
                <c:pt idx="280">
                  <c:v>0.10097016403787135</c:v>
                </c:pt>
                <c:pt idx="281">
                  <c:v>0.10102935282373882</c:v>
                </c:pt>
                <c:pt idx="282">
                  <c:v>0.10108792497195049</c:v>
                </c:pt>
                <c:pt idx="283">
                  <c:v>0.10114588690673001</c:v>
                </c:pt>
                <c:pt idx="284">
                  <c:v>0.10120324498537253</c:v>
                </c:pt>
                <c:pt idx="285">
                  <c:v>0.10126000549894193</c:v>
                </c:pt>
                <c:pt idx="286">
                  <c:v>0.10131617467296082</c:v>
                </c:pt>
                <c:pt idx="287">
                  <c:v>0.10137175866809342</c:v>
                </c:pt>
                <c:pt idx="288">
                  <c:v>0.1014267635808212</c:v>
                </c:pt>
                <c:pt idx="289">
                  <c:v>0.10148119544411158</c:v>
                </c:pt>
                <c:pt idx="290">
                  <c:v>0.10153506022807961</c:v>
                </c:pt>
                <c:pt idx="291">
                  <c:v>0.10158836384064279</c:v>
                </c:pt>
                <c:pt idx="292">
                  <c:v>0.10164111212816906</c:v>
                </c:pt>
                <c:pt idx="293">
                  <c:v>0.10169331087611802</c:v>
                </c:pt>
                <c:pt idx="294">
                  <c:v>0.10174496580967546</c:v>
                </c:pt>
                <c:pt idx="295">
                  <c:v>0.10179608259438135</c:v>
                </c:pt>
                <c:pt idx="296">
                  <c:v>0.1018466668367512</c:v>
                </c:pt>
                <c:pt idx="297">
                  <c:v>0.101896724084891</c:v>
                </c:pt>
                <c:pt idx="298">
                  <c:v>0.10194625982910577</c:v>
                </c:pt>
                <c:pt idx="299">
                  <c:v>0.10199527950250165</c:v>
                </c:pt>
                <c:pt idx="300">
                  <c:v>0.10204378848158191</c:v>
                </c:pt>
                <c:pt idx="301">
                  <c:v>0.10209179208683659</c:v>
                </c:pt>
                <c:pt idx="302">
                  <c:v>0.10213929558332607</c:v>
                </c:pt>
                <c:pt idx="303">
                  <c:v>0.10218630418125853</c:v>
                </c:pt>
                <c:pt idx="304">
                  <c:v>0.10223282303656142</c:v>
                </c:pt>
                <c:pt idx="305">
                  <c:v>0.10227885725144698</c:v>
                </c:pt>
                <c:pt idx="306">
                  <c:v>0.10232441187497181</c:v>
                </c:pt>
                <c:pt idx="307">
                  <c:v>0.10236949190359071</c:v>
                </c:pt>
                <c:pt idx="308">
                  <c:v>0.10241410228170464</c:v>
                </c:pt>
                <c:pt idx="309">
                  <c:v>0.10245824790220306</c:v>
                </c:pt>
                <c:pt idx="310">
                  <c:v>0.10250193360700058</c:v>
                </c:pt>
                <c:pt idx="311">
                  <c:v>0.102545164187568</c:v>
                </c:pt>
                <c:pt idx="312">
                  <c:v>0.10258794438545787</c:v>
                </c:pt>
                <c:pt idx="313">
                  <c:v>0.10263027889282454</c:v>
                </c:pt>
                <c:pt idx="314">
                  <c:v>0.10267217235293877</c:v>
                </c:pt>
                <c:pt idx="315">
                  <c:v>0.10271362936069703</c:v>
                </c:pt>
                <c:pt idx="316">
                  <c:v>0.1027546544631255</c:v>
                </c:pt>
                <c:pt idx="317">
                  <c:v>0.10279525215987872</c:v>
                </c:pt>
                <c:pt idx="318">
                  <c:v>0.10283542690373318</c:v>
                </c:pt>
                <c:pt idx="319">
                  <c:v>0.10287518310107567</c:v>
                </c:pt>
                <c:pt idx="320">
                  <c:v>0.10291452511238658</c:v>
                </c:pt>
                <c:pt idx="321">
                  <c:v>0.10295345725271815</c:v>
                </c:pt>
                <c:pt idx="322">
                  <c:v>0.10299198379216777</c:v>
                </c:pt>
                <c:pt idx="323">
                  <c:v>0.10303010895634632</c:v>
                </c:pt>
                <c:pt idx="324">
                  <c:v>0.1030678369268416</c:v>
                </c:pt>
                <c:pt idx="325">
                  <c:v>0.10310517184167704</c:v>
                </c:pt>
                <c:pt idx="326">
                  <c:v>0.10314211779576551</c:v>
                </c:pt>
                <c:pt idx="327">
                  <c:v>0.10317867884135845</c:v>
                </c:pt>
                <c:pt idx="328">
                  <c:v>0.10321485898849035</c:v>
                </c:pt>
                <c:pt idx="329">
                  <c:v>0.10325066220541855</c:v>
                </c:pt>
                <c:pt idx="330">
                  <c:v>0.10328609241905848</c:v>
                </c:pt>
                <c:pt idx="331">
                  <c:v>0.1033211535154144</c:v>
                </c:pt>
                <c:pt idx="332">
                  <c:v>0.10335584934000558</c:v>
                </c:pt>
                <c:pt idx="333">
                  <c:v>0.10339018369828809</c:v>
                </c:pt>
                <c:pt idx="334">
                  <c:v>0.1034241603560722</c:v>
                </c:pt>
                <c:pt idx="335">
                  <c:v>0.10345778303993539</c:v>
                </c:pt>
                <c:pt idx="336">
                  <c:v>0.1034910554376311</c:v>
                </c:pt>
                <c:pt idx="337">
                  <c:v>0.10352398119849321</c:v>
                </c:pt>
                <c:pt idx="338">
                  <c:v>0.10355656393383628</c:v>
                </c:pt>
                <c:pt idx="339">
                  <c:v>0.10358880721735166</c:v>
                </c:pt>
                <c:pt idx="340">
                  <c:v>0.10362071458549944</c:v>
                </c:pt>
                <c:pt idx="341">
                  <c:v>0.10365228953789636</c:v>
                </c:pt>
                <c:pt idx="342">
                  <c:v>0.10368353553769959</c:v>
                </c:pt>
                <c:pt idx="343">
                  <c:v>0.10371445601198663</c:v>
                </c:pt>
                <c:pt idx="344">
                  <c:v>0.10374505435213119</c:v>
                </c:pt>
                <c:pt idx="345">
                  <c:v>0.10377533391417509</c:v>
                </c:pt>
                <c:pt idx="346">
                  <c:v>0.10380529801919647</c:v>
                </c:pt>
                <c:pt idx="347">
                  <c:v>0.10383494995367391</c:v>
                </c:pt>
                <c:pt idx="348">
                  <c:v>0.10386429296984702</c:v>
                </c:pt>
                <c:pt idx="349">
                  <c:v>0.10389333028607305</c:v>
                </c:pt>
                <c:pt idx="350">
                  <c:v>0.10392206508717994</c:v>
                </c:pt>
                <c:pt idx="351">
                  <c:v>0.10395050052481562</c:v>
                </c:pt>
                <c:pt idx="352">
                  <c:v>0.10397863971779367</c:v>
                </c:pt>
                <c:pt idx="353">
                  <c:v>0.10400648575243539</c:v>
                </c:pt>
                <c:pt idx="354">
                  <c:v>0.10403404168290832</c:v>
                </c:pt>
                <c:pt idx="355">
                  <c:v>0.10406131053156127</c:v>
                </c:pt>
                <c:pt idx="356">
                  <c:v>0.10408829528925571</c:v>
                </c:pt>
                <c:pt idx="357">
                  <c:v>0.1041149989156939</c:v>
                </c:pt>
                <c:pt idx="358">
                  <c:v>0.10414142433974345</c:v>
                </c:pt>
                <c:pt idx="359">
                  <c:v>0.10416757445975863</c:v>
                </c:pt>
                <c:pt idx="360">
                  <c:v>0.10419345214389819</c:v>
                </c:pt>
              </c:numCache>
            </c:numRef>
          </c:yVal>
          <c:smooth val="1"/>
          <c:extLst>
            <c:ext xmlns:c16="http://schemas.microsoft.com/office/drawing/2014/chart" uri="{C3380CC4-5D6E-409C-BE32-E72D297353CC}">
              <c16:uniqueId val="{00000008-784B-5645-8B95-166A29B4D738}"/>
            </c:ext>
          </c:extLst>
        </c:ser>
        <c:dLbls>
          <c:showLegendKey val="0"/>
          <c:showVal val="0"/>
          <c:showCatName val="0"/>
          <c:showSerName val="0"/>
          <c:showPercent val="0"/>
          <c:showBubbleSize val="0"/>
        </c:dLbls>
        <c:axId val="1315903536"/>
        <c:axId val="1315905184"/>
      </c:scatterChart>
      <c:valAx>
        <c:axId val="1315903536"/>
        <c:scaling>
          <c:orientation val="minMax"/>
          <c:max val="6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5905184"/>
        <c:crosses val="autoZero"/>
        <c:crossBetween val="midCat"/>
      </c:valAx>
      <c:valAx>
        <c:axId val="13159051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590353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strRef>
              <c:f>Raum1_Kipplüftung!$C$58</c:f>
              <c:strCache>
                <c:ptCount val="1"/>
                <c:pt idx="0">
                  <c:v>Kipplüften</c:v>
                </c:pt>
              </c:strCache>
            </c:strRef>
          </c:tx>
          <c:spPr>
            <a:ln w="19050" cap="rnd">
              <a:solidFill>
                <a:srgbClr val="92D050"/>
              </a:solidFill>
              <a:round/>
            </a:ln>
            <a:effectLst/>
          </c:spPr>
          <c:marker>
            <c:symbol val="none"/>
          </c:marker>
          <c:xVal>
            <c:numRef>
              <c:f>Raum1_Kipplüftung!$A$59:$A$419</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Raum1_Kipplüftung!$C$59:$C$419</c:f>
              <c:numCache>
                <c:formatCode>0.0%</c:formatCode>
                <c:ptCount val="361"/>
                <c:pt idx="0">
                  <c:v>1</c:v>
                </c:pt>
                <c:pt idx="1">
                  <c:v>0.98958184989331022</c:v>
                </c:pt>
                <c:pt idx="2">
                  <c:v>0.97927223763826587</c:v>
                </c:pt>
                <c:pt idx="3">
                  <c:v>0.96907003247123635</c:v>
                </c:pt>
                <c:pt idx="4">
                  <c:v>0.9589741154090563</c:v>
                </c:pt>
                <c:pt idx="5">
                  <c:v>0.9489833791262946</c:v>
                </c:pt>
                <c:pt idx="6">
                  <c:v>0.93909672783380316</c:v>
                </c:pt>
                <c:pt idx="7">
                  <c:v>0.9293130771585294</c:v>
                </c:pt>
                <c:pt idx="8">
                  <c:v>0.91963135402458196</c:v>
                </c:pt>
                <c:pt idx="9">
                  <c:v>0.91005049653553549</c:v>
                </c:pt>
                <c:pt idx="10">
                  <c:v>0.90056945385796072</c:v>
                </c:pt>
                <c:pt idx="11">
                  <c:v>0.89118718610616876</c:v>
                </c:pt>
                <c:pt idx="12">
                  <c:v>0.88190266422815622</c:v>
                </c:pt>
                <c:pt idx="13">
                  <c:v>0.87271486989273761</c:v>
                </c:pt>
                <c:pt idx="14">
                  <c:v>0.86362279537785469</c:v>
                </c:pt>
                <c:pt idx="15">
                  <c:v>0.85462544346004921</c:v>
                </c:pt>
                <c:pt idx="16">
                  <c:v>0.84572182730508605</c:v>
                </c:pt>
                <c:pt idx="17">
                  <c:v>0.83691097035971762</c:v>
                </c:pt>
                <c:pt idx="18">
                  <c:v>0.82819190624457473</c:v>
                </c:pt>
                <c:pt idx="19">
                  <c:v>0.81956367864817314</c:v>
                </c:pt>
                <c:pt idx="20">
                  <c:v>0.81102534122202552</c:v>
                </c:pt>
                <c:pt idx="21">
                  <c:v>0.80257595747684518</c:v>
                </c:pt>
                <c:pt idx="22">
                  <c:v>0.79421460067983107</c:v>
                </c:pt>
                <c:pt idx="23">
                  <c:v>0.78594035375302385</c:v>
                </c:pt>
                <c:pt idx="24">
                  <c:v>0.77775230917271998</c:v>
                </c:pt>
                <c:pt idx="25">
                  <c:v>0.76964956886993396</c:v>
                </c:pt>
                <c:pt idx="26">
                  <c:v>0.76163124413189787</c:v>
                </c:pt>
                <c:pt idx="27">
                  <c:v>0.75369645550458686</c:v>
                </c:pt>
                <c:pt idx="28">
                  <c:v>0.74584433269625994</c:v>
                </c:pt>
                <c:pt idx="29">
                  <c:v>0.73807401448200649</c:v>
                </c:pt>
                <c:pt idx="30">
                  <c:v>0.73038464860928576</c:v>
                </c:pt>
                <c:pt idx="31">
                  <c:v>0.72277539170445237</c:v>
                </c:pt>
                <c:pt idx="32">
                  <c:v>0.71524540918025381</c:v>
                </c:pt>
                <c:pt idx="33">
                  <c:v>0.70779387514429315</c:v>
                </c:pt>
                <c:pt idx="34">
                  <c:v>0.70041997230844422</c:v>
                </c:pt>
                <c:pt idx="35">
                  <c:v>0.69312289189921128</c:v>
                </c:pt>
                <c:pt idx="36">
                  <c:v>0.68590183356902246</c:v>
                </c:pt>
                <c:pt idx="37">
                  <c:v>0.67875600530844649</c:v>
                </c:pt>
                <c:pt idx="38">
                  <c:v>0.67168462335932599</c:v>
                </c:pt>
                <c:pt idx="39">
                  <c:v>0.66468691212881315</c:v>
                </c:pt>
                <c:pt idx="40">
                  <c:v>0.65776210410430302</c:v>
                </c:pt>
                <c:pt idx="41">
                  <c:v>0.6509094397692522</c:v>
                </c:pt>
                <c:pt idx="42">
                  <c:v>0.64412816751987478</c:v>
                </c:pt>
                <c:pt idx="43">
                  <c:v>0.63741754358270564</c:v>
                </c:pt>
                <c:pt idx="44">
                  <c:v>0.63077683193302359</c:v>
                </c:pt>
                <c:pt idx="45">
                  <c:v>0.62420530421412301</c:v>
                </c:pt>
                <c:pt idx="46">
                  <c:v>0.61770223965742832</c:v>
                </c:pt>
                <c:pt idx="47">
                  <c:v>0.61126692500343871</c:v>
                </c:pt>
                <c:pt idx="48">
                  <c:v>0.60489865442349822</c:v>
                </c:pt>
                <c:pt idx="49">
                  <c:v>0.59859672944237952</c:v>
                </c:pt>
                <c:pt idx="50">
                  <c:v>0.59236045886167521</c:v>
                </c:pt>
                <c:pt idx="51">
                  <c:v>0.58618915868398658</c:v>
                </c:pt>
                <c:pt idx="52">
                  <c:v>0.58008215203790259</c:v>
                </c:pt>
                <c:pt idx="53">
                  <c:v>0.57403876910376006</c:v>
                </c:pt>
                <c:pt idx="54">
                  <c:v>0.56805834704017766</c:v>
                </c:pt>
                <c:pt idx="55">
                  <c:v>0.56214022991135493</c:v>
                </c:pt>
                <c:pt idx="56">
                  <c:v>0.55628376861512929</c:v>
                </c:pt>
                <c:pt idx="57">
                  <c:v>0.55048832081178178</c:v>
                </c:pt>
                <c:pt idx="58">
                  <c:v>0.54475325085358506</c:v>
                </c:pt>
                <c:pt idx="59">
                  <c:v>0.53907792971508517</c:v>
                </c:pt>
                <c:pt idx="60">
                  <c:v>0.53346173492410986</c:v>
                </c:pt>
                <c:pt idx="61">
                  <c:v>0.52790405049349531</c:v>
                </c:pt>
                <c:pt idx="62">
                  <c:v>0.52240426685352448</c:v>
                </c:pt>
                <c:pt idx="63">
                  <c:v>0.51696178078506916</c:v>
                </c:pt>
                <c:pt idx="64">
                  <c:v>0.51157599535342868</c:v>
                </c:pt>
                <c:pt idx="65">
                  <c:v>0.5062463198428574</c:v>
                </c:pt>
                <c:pt idx="66">
                  <c:v>0.50097216969177516</c:v>
                </c:pt>
                <c:pt idx="67">
                  <c:v>0.49575296642865224</c:v>
                </c:pt>
                <c:pt idx="68">
                  <c:v>0.49058813760856174</c:v>
                </c:pt>
                <c:pt idx="69">
                  <c:v>0.48547711675039434</c:v>
                </c:pt>
                <c:pt idx="70">
                  <c:v>0.4804193432747258</c:v>
                </c:pt>
                <c:pt idx="71">
                  <c:v>0.47541426244233231</c:v>
                </c:pt>
                <c:pt idx="72">
                  <c:v>0.47046132529334694</c:v>
                </c:pt>
                <c:pt idx="73">
                  <c:v>0.46555998858704856</c:v>
                </c:pt>
                <c:pt idx="74">
                  <c:v>0.46070971474227984</c:v>
                </c:pt>
                <c:pt idx="75">
                  <c:v>0.45590997177848458</c:v>
                </c:pt>
                <c:pt idx="76">
                  <c:v>0.4511602332573596</c:v>
                </c:pt>
                <c:pt idx="77">
                  <c:v>0.44645997822511518</c:v>
                </c:pt>
                <c:pt idx="78">
                  <c:v>0.4418086911553365</c:v>
                </c:pt>
                <c:pt idx="79">
                  <c:v>0.43720586189244004</c:v>
                </c:pt>
                <c:pt idx="80">
                  <c:v>0.43265098559571996</c:v>
                </c:pt>
                <c:pt idx="81">
                  <c:v>0.42814356268397641</c:v>
                </c:pt>
                <c:pt idx="82">
                  <c:v>0.4236830987807218</c:v>
                </c:pt>
                <c:pt idx="83">
                  <c:v>0.4192691046599567</c:v>
                </c:pt>
                <c:pt idx="84">
                  <c:v>0.41490109619251181</c:v>
                </c:pt>
                <c:pt idx="85">
                  <c:v>0.41057859429294807</c:v>
                </c:pt>
                <c:pt idx="86">
                  <c:v>0.40630112486701048</c:v>
                </c:pt>
                <c:pt idx="87">
                  <c:v>0.402068218759629</c:v>
                </c:pt>
                <c:pt idx="88">
                  <c:v>0.39787941170346186</c:v>
                </c:pt>
                <c:pt idx="89">
                  <c:v>0.39373424426797371</c:v>
                </c:pt>
                <c:pt idx="90">
                  <c:v>0.38963226180904587</c:v>
                </c:pt>
                <c:pt idx="91">
                  <c:v>0.38557301441911018</c:v>
                </c:pt>
                <c:pt idx="92">
                  <c:v>0.38155605687780297</c:v>
                </c:pt>
                <c:pt idx="93">
                  <c:v>0.37758094860313335</c:v>
                </c:pt>
                <c:pt idx="94">
                  <c:v>0.37364725360315959</c:v>
                </c:pt>
                <c:pt idx="95">
                  <c:v>0.36975454042816946</c:v>
                </c:pt>
                <c:pt idx="96">
                  <c:v>0.36590238212335868</c:v>
                </c:pt>
                <c:pt idx="97">
                  <c:v>0.36209035618200219</c:v>
                </c:pt>
                <c:pt idx="98">
                  <c:v>0.35831804449911331</c:v>
                </c:pt>
                <c:pt idx="99">
                  <c:v>0.35458503332558594</c:v>
                </c:pt>
                <c:pt idx="100">
                  <c:v>0.3508909132228144</c:v>
                </c:pt>
                <c:pt idx="101">
                  <c:v>0.34723527901778567</c:v>
                </c:pt>
                <c:pt idx="102">
                  <c:v>0.34361772975864002</c:v>
                </c:pt>
                <c:pt idx="103">
                  <c:v>0.34003786867069458</c:v>
                </c:pt>
                <c:pt idx="104">
                  <c:v>0.3364953031129243</c:v>
                </c:pt>
                <c:pt idx="105">
                  <c:v>0.33298964453489782</c:v>
                </c:pt>
                <c:pt idx="106">
                  <c:v>0.32952050843415998</c:v>
                </c:pt>
                <c:pt idx="107">
                  <c:v>0.32608751431406013</c:v>
                </c:pt>
                <c:pt idx="108">
                  <c:v>0.3226902856420189</c:v>
                </c:pt>
                <c:pt idx="109">
                  <c:v>0.31932844980822978</c:v>
                </c:pt>
                <c:pt idx="110">
                  <c:v>0.31600163808479104</c:v>
                </c:pt>
                <c:pt idx="111">
                  <c:v>0.31270948558526379</c:v>
                </c:pt>
                <c:pt idx="112">
                  <c:v>0.30945163122465075</c:v>
                </c:pt>
                <c:pt idx="113">
                  <c:v>0.3062277176797924</c:v>
                </c:pt>
                <c:pt idx="114">
                  <c:v>0.30303739135017521</c:v>
                </c:pt>
                <c:pt idx="115">
                  <c:v>0.29988030231914942</c:v>
                </c:pt>
                <c:pt idx="116">
                  <c:v>0.29675610431554894</c:v>
                </c:pt>
                <c:pt idx="117">
                  <c:v>0.293664454675713</c:v>
                </c:pt>
                <c:pt idx="118">
                  <c:v>0.29060501430590235</c:v>
                </c:pt>
                <c:pt idx="119">
                  <c:v>0.28757744764510668</c:v>
                </c:pt>
                <c:pt idx="120">
                  <c:v>0.28458142262824121</c:v>
                </c:pt>
                <c:pt idx="121">
                  <c:v>0.28161661064972482</c:v>
                </c:pt>
                <c:pt idx="122">
                  <c:v>0.27868268652743877</c:v>
                </c:pt>
                <c:pt idx="123">
                  <c:v>0.27577932846706033</c:v>
                </c:pt>
                <c:pt idx="124">
                  <c:v>0.27290621802676845</c:v>
                </c:pt>
                <c:pt idx="125">
                  <c:v>0.27006304008231652</c:v>
                </c:pt>
                <c:pt idx="126">
                  <c:v>0.26724948279246991</c:v>
                </c:pt>
                <c:pt idx="127">
                  <c:v>0.26446523756480278</c:v>
                </c:pt>
                <c:pt idx="128">
                  <c:v>0.26170999902185121</c:v>
                </c:pt>
                <c:pt idx="129">
                  <c:v>0.25898346496762004</c:v>
                </c:pt>
                <c:pt idx="130">
                  <c:v>0.25628533635443668</c:v>
                </c:pt>
                <c:pt idx="131">
                  <c:v>0.25361531725015268</c:v>
                </c:pt>
                <c:pt idx="132">
                  <c:v>0.25097311480568479</c:v>
                </c:pt>
                <c:pt idx="133">
                  <c:v>0.24835843922289569</c:v>
                </c:pt>
                <c:pt idx="134">
                  <c:v>0.24577100372280838</c:v>
                </c:pt>
                <c:pt idx="135">
                  <c:v>0.24321052451415234</c:v>
                </c:pt>
                <c:pt idx="136">
                  <c:v>0.24067672076223712</c:v>
                </c:pt>
                <c:pt idx="137">
                  <c:v>0.23816931455815024</c:v>
                </c:pt>
                <c:pt idx="138">
                  <c:v>0.235688030888276</c:v>
                </c:pt>
                <c:pt idx="139">
                  <c:v>0.23323259760413176</c:v>
                </c:pt>
                <c:pt idx="140">
                  <c:v>0.2308027453925188</c:v>
                </c:pt>
                <c:pt idx="141">
                  <c:v>0.22839820774598341</c:v>
                </c:pt>
                <c:pt idx="142">
                  <c:v>0.22601872093358685</c:v>
                </c:pt>
                <c:pt idx="143">
                  <c:v>0.22366402397197865</c:v>
                </c:pt>
                <c:pt idx="144">
                  <c:v>0.22133385859677238</c:v>
                </c:pt>
                <c:pt idx="145">
                  <c:v>0.21902796923421833</c:v>
                </c:pt>
                <c:pt idx="146">
                  <c:v>0.21674610297317276</c:v>
                </c:pt>
                <c:pt idx="147">
                  <c:v>0.21448800953735822</c:v>
                </c:pt>
                <c:pt idx="148">
                  <c:v>0.21225344125791287</c:v>
                </c:pt>
                <c:pt idx="149">
                  <c:v>0.21004215304622648</c:v>
                </c:pt>
                <c:pt idx="150">
                  <c:v>0.20785390236705859</c:v>
                </c:pt>
                <c:pt idx="151">
                  <c:v>0.20568844921193735</c:v>
                </c:pt>
                <c:pt idx="152">
                  <c:v>0.20354555607283512</c:v>
                </c:pt>
                <c:pt idx="153">
                  <c:v>0.20142498791611868</c:v>
                </c:pt>
                <c:pt idx="154">
                  <c:v>0.19932651215677033</c:v>
                </c:pt>
                <c:pt idx="155">
                  <c:v>0.19724989863287815</c:v>
                </c:pt>
                <c:pt idx="156">
                  <c:v>0.19519491958039153</c:v>
                </c:pt>
                <c:pt idx="157">
                  <c:v>0.19316134960813974</c:v>
                </c:pt>
                <c:pt idx="158">
                  <c:v>0.19114896567311135</c:v>
                </c:pt>
                <c:pt idx="159">
                  <c:v>0.18915754705599036</c:v>
                </c:pt>
                <c:pt idx="160">
                  <c:v>0.18718687533694786</c:v>
                </c:pt>
                <c:pt idx="161">
                  <c:v>0.18523673437168528</c:v>
                </c:pt>
                <c:pt idx="162">
                  <c:v>0.18330691026772805</c:v>
                </c:pt>
                <c:pt idx="163">
                  <c:v>0.1813971913609653</c:v>
                </c:pt>
                <c:pt idx="164">
                  <c:v>0.17950736819243485</c:v>
                </c:pt>
                <c:pt idx="165">
                  <c:v>0.17763723348534921</c:v>
                </c:pt>
                <c:pt idx="166">
                  <c:v>0.17578658212236173</c:v>
                </c:pt>
                <c:pt idx="167">
                  <c:v>0.17395521112306903</c:v>
                </c:pt>
                <c:pt idx="168">
                  <c:v>0.17214291962174796</c:v>
                </c:pt>
                <c:pt idx="169">
                  <c:v>0.17034950884532477</c:v>
                </c:pt>
                <c:pt idx="170">
                  <c:v>0.16857478209157326</c:v>
                </c:pt>
                <c:pt idx="171">
                  <c:v>0.16681854470754076</c:v>
                </c:pt>
                <c:pt idx="172">
                  <c:v>0.16508060406819802</c:v>
                </c:pt>
                <c:pt idx="173">
                  <c:v>0.16336076955531253</c:v>
                </c:pt>
                <c:pt idx="174">
                  <c:v>0.16165885253654089</c:v>
                </c:pt>
                <c:pt idx="175">
                  <c:v>0.15997466634473995</c:v>
                </c:pt>
                <c:pt idx="176">
                  <c:v>0.15830802625749288</c:v>
                </c:pt>
                <c:pt idx="177">
                  <c:v>0.15665874947684852</c:v>
                </c:pt>
                <c:pt idx="178">
                  <c:v>0.15502665510927241</c:v>
                </c:pt>
                <c:pt idx="179">
                  <c:v>0.15341156414580595</c:v>
                </c:pt>
                <c:pt idx="180">
                  <c:v>0.15181329944243288</c:v>
                </c:pt>
                <c:pt idx="181">
                  <c:v>0.15023168570064974</c:v>
                </c:pt>
                <c:pt idx="182">
                  <c:v>0.14866654944823937</c:v>
                </c:pt>
                <c:pt idx="183">
                  <c:v>0.14711771902024395</c:v>
                </c:pt>
                <c:pt idx="184">
                  <c:v>0.14558502454013722</c:v>
                </c:pt>
                <c:pt idx="185">
                  <c:v>0.14406829790119197</c:v>
                </c:pt>
                <c:pt idx="186">
                  <c:v>0.14256737274804201</c:v>
                </c:pt>
                <c:pt idx="187">
                  <c:v>0.14108208445843656</c:v>
                </c:pt>
                <c:pt idx="188">
                  <c:v>0.13961227012518385</c:v>
                </c:pt>
                <c:pt idx="189">
                  <c:v>0.13815776853828399</c:v>
                </c:pt>
                <c:pt idx="190">
                  <c:v>0.13671842016724681</c:v>
                </c:pt>
                <c:pt idx="191">
                  <c:v>0.13529406714359499</c:v>
                </c:pt>
                <c:pt idx="192">
                  <c:v>0.13388455324354839</c:v>
                </c:pt>
                <c:pt idx="193">
                  <c:v>0.13248972387089</c:v>
                </c:pt>
                <c:pt idx="194">
                  <c:v>0.13110942604000919</c:v>
                </c:pt>
                <c:pt idx="195">
                  <c:v>0.12974350835912243</c:v>
                </c:pt>
                <c:pt idx="196">
                  <c:v>0.12839182101366856</c:v>
                </c:pt>
                <c:pt idx="197">
                  <c:v>0.12705421574987685</c:v>
                </c:pt>
                <c:pt idx="198">
                  <c:v>0.1257305458585069</c:v>
                </c:pt>
                <c:pt idx="199">
                  <c:v>0.12442066615875694</c:v>
                </c:pt>
                <c:pt idx="200">
                  <c:v>0.12312443298234067</c:v>
                </c:pt>
                <c:pt idx="201">
                  <c:v>0.12184170415772959</c:v>
                </c:pt>
                <c:pt idx="202">
                  <c:v>0.12057233899455948</c:v>
                </c:pt>
                <c:pt idx="203">
                  <c:v>0.11931619826819942</c:v>
                </c:pt>
                <c:pt idx="204">
                  <c:v>0.11807314420448176</c:v>
                </c:pt>
                <c:pt idx="205">
                  <c:v>0.11684304046459065</c:v>
                </c:pt>
                <c:pt idx="206">
                  <c:v>0.11562575213010852</c:v>
                </c:pt>
                <c:pt idx="207">
                  <c:v>0.11442114568821815</c:v>
                </c:pt>
                <c:pt idx="208">
                  <c:v>0.11322908901705882</c:v>
                </c:pt>
                <c:pt idx="209">
                  <c:v>0.11204945137123537</c:v>
                </c:pt>
                <c:pt idx="210">
                  <c:v>0.1108821033674776</c:v>
                </c:pt>
                <c:pt idx="211">
                  <c:v>0.10972691697044974</c:v>
                </c:pt>
                <c:pt idx="212">
                  <c:v>0.10858376547870731</c:v>
                </c:pt>
                <c:pt idx="213">
                  <c:v>0.10745252351080049</c:v>
                </c:pt>
                <c:pt idx="214">
                  <c:v>0.10633306699152237</c:v>
                </c:pt>
                <c:pt idx="215">
                  <c:v>0.10522527313829999</c:v>
                </c:pt>
                <c:pt idx="216">
                  <c:v>0.10412902044772775</c:v>
                </c:pt>
                <c:pt idx="217">
                  <c:v>0.10304418868224076</c:v>
                </c:pt>
                <c:pt idx="218">
                  <c:v>0.10197065885692712</c:v>
                </c:pt>
                <c:pt idx="219">
                  <c:v>0.1009083132264776</c:v>
                </c:pt>
                <c:pt idx="220">
                  <c:v>9.9857035272271244E-2</c:v>
                </c:pt>
                <c:pt idx="221">
                  <c:v>9.8816709689595703E-2</c:v>
                </c:pt>
                <c:pt idx="222">
                  <c:v>9.7787222375000316E-2</c:v>
                </c:pt>
                <c:pt idx="223">
                  <c:v>9.6768460413781274E-2</c:v>
                </c:pt>
                <c:pt idx="224">
                  <c:v>9.5760312067597234E-2</c:v>
                </c:pt>
                <c:pt idx="225">
                  <c:v>9.4762666762213552E-2</c:v>
                </c:pt>
                <c:pt idx="226">
                  <c:v>9.3775415075374638E-2</c:v>
                </c:pt>
                <c:pt idx="227">
                  <c:v>9.2798448724802196E-2</c:v>
                </c:pt>
                <c:pt idx="228">
                  <c:v>9.1831660556319264E-2</c:v>
                </c:pt>
                <c:pt idx="229">
                  <c:v>9.0874944532096949E-2</c:v>
                </c:pt>
                <c:pt idx="230">
                  <c:v>8.9928195719024454E-2</c:v>
                </c:pt>
                <c:pt idx="231">
                  <c:v>8.899131027719985E-2</c:v>
                </c:pt>
                <c:pt idx="232">
                  <c:v>8.8064185448540971E-2</c:v>
                </c:pt>
                <c:pt idx="233">
                  <c:v>8.7146719545514714E-2</c:v>
                </c:pt>
                <c:pt idx="234">
                  <c:v>8.6238811939983909E-2</c:v>
                </c:pt>
                <c:pt idx="235">
                  <c:v>8.5340363052170576E-2</c:v>
                </c:pt>
                <c:pt idx="236">
                  <c:v>8.4451274339733692E-2</c:v>
                </c:pt>
                <c:pt idx="237">
                  <c:v>8.3571448286961114E-2</c:v>
                </c:pt>
                <c:pt idx="238">
                  <c:v>8.2700788394074062E-2</c:v>
                </c:pt>
                <c:pt idx="239">
                  <c:v>8.1839199166643006E-2</c:v>
                </c:pt>
                <c:pt idx="240">
                  <c:v>8.0986586105113639E-2</c:v>
                </c:pt>
                <c:pt idx="241">
                  <c:v>8.0142855694442211E-2</c:v>
                </c:pt>
                <c:pt idx="242">
                  <c:v>7.9307915393838704E-2</c:v>
                </c:pt>
                <c:pt idx="243">
                  <c:v>7.8481673626617052E-2</c:v>
                </c:pt>
                <c:pt idx="244">
                  <c:v>7.7664039770150711E-2</c:v>
                </c:pt>
                <c:pt idx="245">
                  <c:v>7.6854924145933326E-2</c:v>
                </c:pt>
                <c:pt idx="246">
                  <c:v>7.6054238009742745E-2</c:v>
                </c:pt>
                <c:pt idx="247">
                  <c:v>7.5261893541907363E-2</c:v>
                </c:pt>
                <c:pt idx="248">
                  <c:v>7.4477803837674078E-2</c:v>
                </c:pt>
                <c:pt idx="249">
                  <c:v>7.3701882897676554E-2</c:v>
                </c:pt>
                <c:pt idx="250">
                  <c:v>7.2934045618502891E-2</c:v>
                </c:pt>
                <c:pt idx="251">
                  <c:v>7.2174207783361172E-2</c:v>
                </c:pt>
                <c:pt idx="252">
                  <c:v>7.1422286052842676E-2</c:v>
                </c:pt>
                <c:pt idx="253">
                  <c:v>7.067819795578123E-2</c:v>
                </c:pt>
                <c:pt idx="254">
                  <c:v>6.9941861880207568E-2</c:v>
                </c:pt>
                <c:pt idx="255">
                  <c:v>6.9213197064398199E-2</c:v>
                </c:pt>
                <c:pt idx="256">
                  <c:v>6.8492123588017373E-2</c:v>
                </c:pt>
                <c:pt idx="257">
                  <c:v>6.7778562363351461E-2</c:v>
                </c:pt>
                <c:pt idx="258">
                  <c:v>6.7072435126634466E-2</c:v>
                </c:pt>
                <c:pt idx="259">
                  <c:v>6.6373664429463977E-2</c:v>
                </c:pt>
                <c:pt idx="260">
                  <c:v>6.5682173630306734E-2</c:v>
                </c:pt>
                <c:pt idx="261">
                  <c:v>6.4997886886092537E-2</c:v>
                </c:pt>
                <c:pt idx="262">
                  <c:v>6.4320729143895583E-2</c:v>
                </c:pt>
                <c:pt idx="263">
                  <c:v>6.3650626132702726E-2</c:v>
                </c:pt>
                <c:pt idx="264">
                  <c:v>6.298750435526744E-2</c:v>
                </c:pt>
                <c:pt idx="265">
                  <c:v>6.2331291080048486E-2</c:v>
                </c:pt>
                <c:pt idx="266">
                  <c:v>6.1681914333232772E-2</c:v>
                </c:pt>
                <c:pt idx="267">
                  <c:v>6.1039302890841148E-2</c:v>
                </c:pt>
                <c:pt idx="268">
                  <c:v>6.0403386270916688E-2</c:v>
                </c:pt>
                <c:pt idx="269">
                  <c:v>5.9774094725793918E-2</c:v>
                </c:pt>
                <c:pt idx="270">
                  <c:v>5.9151359234449107E-2</c:v>
                </c:pt>
                <c:pt idx="271">
                  <c:v>5.8535111494929862E-2</c:v>
                </c:pt>
                <c:pt idx="272">
                  <c:v>5.7925283916863857E-2</c:v>
                </c:pt>
                <c:pt idx="273">
                  <c:v>5.7321809614045351E-2</c:v>
                </c:pt>
                <c:pt idx="274">
                  <c:v>5.6724622397099113E-2</c:v>
                </c:pt>
                <c:pt idx="275">
                  <c:v>5.6133656766220834E-2</c:v>
                </c:pt>
                <c:pt idx="276">
                  <c:v>5.5548847903992948E-2</c:v>
                </c:pt>
                <c:pt idx="277">
                  <c:v>5.4970131668275468E-2</c:v>
                </c:pt>
                <c:pt idx="278">
                  <c:v>5.4397444585170852E-2</c:v>
                </c:pt>
                <c:pt idx="279">
                  <c:v>5.3830723842062229E-2</c:v>
                </c:pt>
                <c:pt idx="280">
                  <c:v>5.3269907280723866E-2</c:v>
                </c:pt>
                <c:pt idx="281">
                  <c:v>5.2714933390503815E-2</c:v>
                </c:pt>
                <c:pt idx="282">
                  <c:v>5.2165741301577397E-2</c:v>
                </c:pt>
                <c:pt idx="283">
                  <c:v>5.1622270778270814E-2</c:v>
                </c:pt>
                <c:pt idx="284">
                  <c:v>5.1084462212454607E-2</c:v>
                </c:pt>
                <c:pt idx="285">
                  <c:v>5.0552256617005714E-2</c:v>
                </c:pt>
                <c:pt idx="286">
                  <c:v>5.0025595619337851E-2</c:v>
                </c:pt>
                <c:pt idx="287">
                  <c:v>4.9504421454999024E-2</c:v>
                </c:pt>
                <c:pt idx="288">
                  <c:v>4.8988676961336033E-2</c:v>
                </c:pt>
                <c:pt idx="289">
                  <c:v>4.8478305571224678E-2</c:v>
                </c:pt>
                <c:pt idx="290">
                  <c:v>4.7973251306865687E-2</c:v>
                </c:pt>
                <c:pt idx="291">
                  <c:v>4.7473458773644811E-2</c:v>
                </c:pt>
                <c:pt idx="292">
                  <c:v>4.6978873154057216E-2</c:v>
                </c:pt>
                <c:pt idx="293">
                  <c:v>4.6489440201695105E-2</c:v>
                </c:pt>
                <c:pt idx="294">
                  <c:v>4.6005106235297868E-2</c:v>
                </c:pt>
                <c:pt idx="295">
                  <c:v>4.5525818132864326E-2</c:v>
                </c:pt>
                <c:pt idx="296">
                  <c:v>4.5051523325826272E-2</c:v>
                </c:pt>
                <c:pt idx="297">
                  <c:v>4.4582169793282778E-2</c:v>
                </c:pt>
                <c:pt idx="298">
                  <c:v>4.4117706056294427E-2</c:v>
                </c:pt>
                <c:pt idx="299">
                  <c:v>4.3658081172237156E-2</c:v>
                </c:pt>
                <c:pt idx="300">
                  <c:v>4.3203244729214725E-2</c:v>
                </c:pt>
                <c:pt idx="301">
                  <c:v>4.2753146840529714E-2</c:v>
                </c:pt>
                <c:pt idx="302">
                  <c:v>4.230773813921173E-2</c:v>
                </c:pt>
                <c:pt idx="303">
                  <c:v>4.1866969772602881E-2</c:v>
                </c:pt>
                <c:pt idx="304">
                  <c:v>4.1430793396999663E-2</c:v>
                </c:pt>
                <c:pt idx="305">
                  <c:v>4.0999161172350466E-2</c:v>
                </c:pt>
                <c:pt idx="306">
                  <c:v>4.0572025757008558E-2</c:v>
                </c:pt>
                <c:pt idx="307">
                  <c:v>4.0149340302539541E-2</c:v>
                </c:pt>
                <c:pt idx="308">
                  <c:v>3.9731058448583115E-2</c:v>
                </c:pt>
                <c:pt idx="309">
                  <c:v>3.9317134317768114E-2</c:v>
                </c:pt>
                <c:pt idx="310">
                  <c:v>3.8907522510680706E-2</c:v>
                </c:pt>
                <c:pt idx="311">
                  <c:v>3.8502178100885041E-2</c:v>
                </c:pt>
                <c:pt idx="312">
                  <c:v>3.8101056629995515E-2</c:v>
                </c:pt>
                <c:pt idx="313">
                  <c:v>3.7704114102800737E-2</c:v>
                </c:pt>
                <c:pt idx="314">
                  <c:v>3.7311306982437988E-2</c:v>
                </c:pt>
                <c:pt idx="315">
                  <c:v>3.6922592185618164E-2</c:v>
                </c:pt>
                <c:pt idx="316">
                  <c:v>3.6537927077900302E-2</c:v>
                </c:pt>
                <c:pt idx="317">
                  <c:v>3.6157269469015457E-2</c:v>
                </c:pt>
                <c:pt idx="318">
                  <c:v>3.578057760823921E-2</c:v>
                </c:pt>
                <c:pt idx="319">
                  <c:v>3.540781017981251E-2</c:v>
                </c:pt>
                <c:pt idx="320">
                  <c:v>3.5038926298410059E-2</c:v>
                </c:pt>
                <c:pt idx="321">
                  <c:v>3.4673885504655971E-2</c:v>
                </c:pt>
                <c:pt idx="322">
                  <c:v>3.4312647760686293E-2</c:v>
                </c:pt>
                <c:pt idx="323">
                  <c:v>3.3955173445757492E-2</c:v>
                </c:pt>
                <c:pt idx="324">
                  <c:v>3.3601423351900903E-2</c:v>
                </c:pt>
                <c:pt idx="325">
                  <c:v>3.3251358679622353E-2</c:v>
                </c:pt>
                <c:pt idx="326">
                  <c:v>3.2904941033646669E-2</c:v>
                </c:pt>
                <c:pt idx="327">
                  <c:v>3.2562132418706362E-2</c:v>
                </c:pt>
                <c:pt idx="328">
                  <c:v>3.2222895235374367E-2</c:v>
                </c:pt>
                <c:pt idx="329">
                  <c:v>3.1887192275940085E-2</c:v>
                </c:pt>
                <c:pt idx="330">
                  <c:v>3.1554986720328464E-2</c:v>
                </c:pt>
                <c:pt idx="331">
                  <c:v>3.1226242132061498E-2</c:v>
                </c:pt>
                <c:pt idx="332">
                  <c:v>3.0900922454261827E-2</c:v>
                </c:pt>
                <c:pt idx="333">
                  <c:v>3.057899200569815E-2</c:v>
                </c:pt>
                <c:pt idx="334">
                  <c:v>3.026041547687152E-2</c:v>
                </c:pt>
                <c:pt idx="335">
                  <c:v>2.9945157926142673E-2</c:v>
                </c:pt>
                <c:pt idx="336">
                  <c:v>2.9633184775899577E-2</c:v>
                </c:pt>
                <c:pt idx="337">
                  <c:v>2.9324461808764982E-2</c:v>
                </c:pt>
                <c:pt idx="338">
                  <c:v>2.9018955163843379E-2</c:v>
                </c:pt>
                <c:pt idx="339">
                  <c:v>2.8716631333007146E-2</c:v>
                </c:pt>
                <c:pt idx="340">
                  <c:v>2.8417457157221406E-2</c:v>
                </c:pt>
                <c:pt idx="341">
                  <c:v>2.812139982290706E-2</c:v>
                </c:pt>
                <c:pt idx="342">
                  <c:v>2.7828426858341776E-2</c:v>
                </c:pt>
                <c:pt idx="343">
                  <c:v>2.7538506130098523E-2</c:v>
                </c:pt>
                <c:pt idx="344">
                  <c:v>2.7251605839521163E-2</c:v>
                </c:pt>
                <c:pt idx="345">
                  <c:v>2.6967694519236689E-2</c:v>
                </c:pt>
                <c:pt idx="346">
                  <c:v>2.6686741029703927E-2</c:v>
                </c:pt>
                <c:pt idx="347">
                  <c:v>2.6408714555798102E-2</c:v>
                </c:pt>
                <c:pt idx="348">
                  <c:v>2.6133584603431077E-2</c:v>
                </c:pt>
                <c:pt idx="349">
                  <c:v>2.5861320996206656E-2</c:v>
                </c:pt>
                <c:pt idx="350">
                  <c:v>2.5591893872110874E-2</c:v>
                </c:pt>
                <c:pt idx="351">
                  <c:v>2.5325273680236751E-2</c:v>
                </c:pt>
                <c:pt idx="352">
                  <c:v>2.5061431177543055E-2</c:v>
                </c:pt>
                <c:pt idx="353">
                  <c:v>2.480033742564694E-2</c:v>
                </c:pt>
                <c:pt idx="354">
                  <c:v>2.4541963787649983E-2</c:v>
                </c:pt>
                <c:pt idx="355">
                  <c:v>2.4286281924997301E-2</c:v>
                </c:pt>
                <c:pt idx="356">
                  <c:v>2.4033263794369292E-2</c:v>
                </c:pt>
                <c:pt idx="357">
                  <c:v>2.3782881644605881E-2</c:v>
                </c:pt>
                <c:pt idx="358">
                  <c:v>2.353510801366273E-2</c:v>
                </c:pt>
                <c:pt idx="359">
                  <c:v>2.3289915725599235E-2</c:v>
                </c:pt>
                <c:pt idx="360">
                  <c:v>2.3047277887597788E-2</c:v>
                </c:pt>
              </c:numCache>
            </c:numRef>
          </c:yVal>
          <c:smooth val="1"/>
          <c:extLst>
            <c:ext xmlns:c16="http://schemas.microsoft.com/office/drawing/2014/chart" uri="{C3380CC4-5D6E-409C-BE32-E72D297353CC}">
              <c16:uniqueId val="{00000000-83BC-5B42-AE57-F2F76C41563B}"/>
            </c:ext>
          </c:extLst>
        </c:ser>
        <c:ser>
          <c:idx val="1"/>
          <c:order val="1"/>
          <c:tx>
            <c:strRef>
              <c:f>Raum1_Kipplüftung!$E$58</c:f>
              <c:strCache>
                <c:ptCount val="1"/>
                <c:pt idx="0">
                  <c:v>Kipplüften+Exp</c:v>
                </c:pt>
              </c:strCache>
            </c:strRef>
          </c:tx>
          <c:spPr>
            <a:ln w="19050" cap="rnd">
              <a:solidFill>
                <a:srgbClr val="00B050"/>
              </a:solidFill>
              <a:round/>
            </a:ln>
            <a:effectLst/>
          </c:spPr>
          <c:marker>
            <c:symbol val="none"/>
          </c:marker>
          <c:xVal>
            <c:numRef>
              <c:f>Raum1_Kipplüftung!$A$59:$A$419</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Raum1_Kipplüftung!$E$59:$E$419</c:f>
              <c:numCache>
                <c:formatCode>0.0%</c:formatCode>
                <c:ptCount val="361"/>
                <c:pt idx="0" formatCode="0%">
                  <c:v>0</c:v>
                </c:pt>
                <c:pt idx="1">
                  <c:v>1.1111111111111111E-3</c:v>
                </c:pt>
                <c:pt idx="2">
                  <c:v>2.2106464998814558E-3</c:v>
                </c:pt>
                <c:pt idx="3">
                  <c:v>3.2987267639239736E-3</c:v>
                </c:pt>
                <c:pt idx="4">
                  <c:v>4.3754712444475695E-3</c:v>
                </c:pt>
                <c:pt idx="5">
                  <c:v>5.4409980393465215E-3</c:v>
                </c:pt>
                <c:pt idx="6">
                  <c:v>6.4954240161535157E-3</c:v>
                </c:pt>
                <c:pt idx="7">
                  <c:v>7.5388648248577422E-3</c:v>
                </c:pt>
                <c:pt idx="8">
                  <c:v>8.5714349105894417E-3</c:v>
                </c:pt>
                <c:pt idx="9">
                  <c:v>9.5932475261723115E-3</c:v>
                </c:pt>
                <c:pt idx="10">
                  <c:v>1.060441474454513E-2</c:v>
                </c:pt>
                <c:pt idx="11">
                  <c:v>1.1605047471053976E-2</c:v>
                </c:pt>
                <c:pt idx="12">
                  <c:v>1.2595255455616386E-2</c:v>
                </c:pt>
                <c:pt idx="13">
                  <c:v>1.3575147304758783E-2</c:v>
                </c:pt>
                <c:pt idx="14">
                  <c:v>1.4544830493528492E-2</c:v>
                </c:pt>
                <c:pt idx="15">
                  <c:v>1.5504411377281665E-2</c:v>
                </c:pt>
                <c:pt idx="16">
                  <c:v>1.6453995203348386E-2</c:v>
                </c:pt>
                <c:pt idx="17">
                  <c:v>1.739368612257626E-2</c:v>
                </c:pt>
                <c:pt idx="18">
                  <c:v>1.8323587200753725E-2</c:v>
                </c:pt>
                <c:pt idx="19">
                  <c:v>1.9243800429914363E-2</c:v>
                </c:pt>
                <c:pt idx="20">
                  <c:v>2.0154426739523446E-2</c:v>
                </c:pt>
                <c:pt idx="21">
                  <c:v>2.1055566007547918E-2</c:v>
                </c:pt>
                <c:pt idx="22">
                  <c:v>2.1947317071411079E-2</c:v>
                </c:pt>
                <c:pt idx="23">
                  <c:v>2.2829777738833115E-2</c:v>
                </c:pt>
                <c:pt idx="24">
                  <c:v>2.3703044798558698E-2</c:v>
                </c:pt>
                <c:pt idx="25">
                  <c:v>2.4567214030972832E-2</c:v>
                </c:pt>
                <c:pt idx="26">
                  <c:v>2.5422380218606093E-2</c:v>
                </c:pt>
                <c:pt idx="27">
                  <c:v>2.6268637156530425E-2</c:v>
                </c:pt>
                <c:pt idx="28">
                  <c:v>2.7106077662646635E-2</c:v>
                </c:pt>
                <c:pt idx="29">
                  <c:v>2.7934793587864701E-2</c:v>
                </c:pt>
                <c:pt idx="30">
                  <c:v>2.8754875826178042E-2</c:v>
                </c:pt>
                <c:pt idx="31">
                  <c:v>2.9566414324632806E-2</c:v>
                </c:pt>
                <c:pt idx="32">
                  <c:v>3.0369498093193309E-2</c:v>
                </c:pt>
                <c:pt idx="33">
                  <c:v>3.1164215214504704E-2</c:v>
                </c:pt>
                <c:pt idx="34">
                  <c:v>3.1950652853553918E-2</c:v>
                </c:pt>
                <c:pt idx="35">
                  <c:v>3.2728897267229967E-2</c:v>
                </c:pt>
                <c:pt idx="36">
                  <c:v>3.3499033813784648E-2</c:v>
                </c:pt>
                <c:pt idx="37">
                  <c:v>3.4261146962194677E-2</c:v>
                </c:pt>
                <c:pt idx="38">
                  <c:v>3.5015320301426289E-2</c:v>
                </c:pt>
                <c:pt idx="39">
                  <c:v>3.5761636549603321E-2</c:v>
                </c:pt>
                <c:pt idx="40">
                  <c:v>3.6500177563079779E-2</c:v>
                </c:pt>
                <c:pt idx="41">
                  <c:v>3.7231024345417897E-2</c:v>
                </c:pt>
                <c:pt idx="42">
                  <c:v>3.7954257056272624E-2</c:v>
                </c:pt>
                <c:pt idx="43">
                  <c:v>3.8669955020183597E-2</c:v>
                </c:pt>
                <c:pt idx="44">
                  <c:v>3.9378196735275491E-2</c:v>
                </c:pt>
                <c:pt idx="45">
                  <c:v>4.0079059881867739E-2</c:v>
                </c:pt>
                <c:pt idx="46">
                  <c:v>4.0772621330994546E-2</c:v>
                </c:pt>
                <c:pt idx="47">
                  <c:v>4.1458957152836137E-2</c:v>
                </c:pt>
                <c:pt idx="48">
                  <c:v>4.2138142625062179E-2</c:v>
                </c:pt>
                <c:pt idx="49">
                  <c:v>4.2810252241088288E-2</c:v>
                </c:pt>
                <c:pt idx="50">
                  <c:v>4.3475359718246488E-2</c:v>
                </c:pt>
                <c:pt idx="51">
                  <c:v>4.4133538005870575E-2</c:v>
                </c:pt>
                <c:pt idx="52">
                  <c:v>4.478485929329723E-2</c:v>
                </c:pt>
                <c:pt idx="53">
                  <c:v>4.5429395017783793E-2</c:v>
                </c:pt>
                <c:pt idx="54">
                  <c:v>4.6067215872343525E-2</c:v>
                </c:pt>
                <c:pt idx="55">
                  <c:v>4.6698391813499281E-2</c:v>
                </c:pt>
                <c:pt idx="56">
                  <c:v>4.7322992068956342E-2</c:v>
                </c:pt>
                <c:pt idx="57">
                  <c:v>4.7941085145195378E-2</c:v>
                </c:pt>
                <c:pt idx="58">
                  <c:v>4.8552738834986245E-2</c:v>
                </c:pt>
                <c:pt idx="59">
                  <c:v>4.9158020224823566E-2</c:v>
                </c:pt>
                <c:pt idx="60">
                  <c:v>4.975699570228477E-2</c:v>
                </c:pt>
                <c:pt idx="61">
                  <c:v>5.0349730963311558E-2</c:v>
                </c:pt>
                <c:pt idx="62">
                  <c:v>5.0936291019415443E-2</c:v>
                </c:pt>
                <c:pt idx="63">
                  <c:v>5.1516740204808252E-2</c:v>
                </c:pt>
                <c:pt idx="64">
                  <c:v>5.2091142183458332E-2</c:v>
                </c:pt>
                <c:pt idx="65">
                  <c:v>5.2659559956073257E-2</c:v>
                </c:pt>
                <c:pt idx="66">
                  <c:v>5.3222055867009767E-2</c:v>
                </c:pt>
                <c:pt idx="67">
                  <c:v>5.3778691611111741E-2</c:v>
                </c:pt>
                <c:pt idx="68">
                  <c:v>5.4329528240476911E-2</c:v>
                </c:pt>
                <c:pt idx="69">
                  <c:v>5.4874626171153094E-2</c:v>
                </c:pt>
                <c:pt idx="70">
                  <c:v>5.5414045189764644E-2</c:v>
                </c:pt>
                <c:pt idx="71">
                  <c:v>5.5947844460069895E-2</c:v>
                </c:pt>
                <c:pt idx="72">
                  <c:v>5.6476082529450265E-2</c:v>
                </c:pt>
                <c:pt idx="73">
                  <c:v>5.6998817335331763E-2</c:v>
                </c:pt>
                <c:pt idx="74">
                  <c:v>5.7516106211539596E-2</c:v>
                </c:pt>
                <c:pt idx="75">
                  <c:v>5.8028005894586572E-2</c:v>
                </c:pt>
                <c:pt idx="76">
                  <c:v>5.8534572529896002E-2</c:v>
                </c:pt>
                <c:pt idx="77">
                  <c:v>5.9035861677959739E-2</c:v>
                </c:pt>
                <c:pt idx="78">
                  <c:v>5.9531928320432088E-2</c:v>
                </c:pt>
                <c:pt idx="79">
                  <c:v>6.0022826866160242E-2</c:v>
                </c:pt>
                <c:pt idx="80">
                  <c:v>6.0508611157151844E-2</c:v>
                </c:pt>
                <c:pt idx="81">
                  <c:v>6.0989334474480426E-2</c:v>
                </c:pt>
                <c:pt idx="82">
                  <c:v>6.1465049544129291E-2</c:v>
                </c:pt>
                <c:pt idx="83">
                  <c:v>6.1935808542774536E-2</c:v>
                </c:pt>
                <c:pt idx="84">
                  <c:v>6.2401663103507823E-2</c:v>
                </c:pt>
                <c:pt idx="85">
                  <c:v>6.2862664321499506E-2</c:v>
                </c:pt>
                <c:pt idx="86">
                  <c:v>6.3318862759602773E-2</c:v>
                </c:pt>
                <c:pt idx="87">
                  <c:v>6.3770308453899444E-2</c:v>
                </c:pt>
                <c:pt idx="88">
                  <c:v>6.4217050919187918E-2</c:v>
                </c:pt>
                <c:pt idx="89">
                  <c:v>6.4659139154413986E-2</c:v>
                </c:pt>
                <c:pt idx="90">
                  <c:v>6.5096621648045069E-2</c:v>
                </c:pt>
                <c:pt idx="91">
                  <c:v>6.5529546383388454E-2</c:v>
                </c:pt>
                <c:pt idx="92">
                  <c:v>6.5957960843854122E-2</c:v>
                </c:pt>
                <c:pt idx="93">
                  <c:v>6.6381912018162792E-2</c:v>
                </c:pt>
                <c:pt idx="94">
                  <c:v>6.6801446405499607E-2</c:v>
                </c:pt>
                <c:pt idx="95">
                  <c:v>6.7216610020614229E-2</c:v>
                </c:pt>
                <c:pt idx="96">
                  <c:v>6.7627448398867751E-2</c:v>
                </c:pt>
                <c:pt idx="97">
                  <c:v>6.8034006601227034E-2</c:v>
                </c:pt>
                <c:pt idx="98">
                  <c:v>6.8436329219207032E-2</c:v>
                </c:pt>
                <c:pt idx="99">
                  <c:v>6.8834460379761597E-2</c:v>
                </c:pt>
                <c:pt idx="100">
                  <c:v>6.9228443750123353E-2</c:v>
                </c:pt>
                <c:pt idx="101">
                  <c:v>6.9618322542593147E-2</c:v>
                </c:pt>
                <c:pt idx="102">
                  <c:v>7.0004139519279571E-2</c:v>
                </c:pt>
                <c:pt idx="103">
                  <c:v>7.0385936996789161E-2</c:v>
                </c:pt>
                <c:pt idx="104">
                  <c:v>7.0763756850867707E-2</c:v>
                </c:pt>
                <c:pt idx="105">
                  <c:v>7.1137640520993167E-2</c:v>
                </c:pt>
                <c:pt idx="106">
                  <c:v>7.1507629014920832E-2</c:v>
                </c:pt>
                <c:pt idx="107">
                  <c:v>7.1873762913181011E-2</c:v>
                </c:pt>
                <c:pt idx="108">
                  <c:v>7.2236082373529964E-2</c:v>
                </c:pt>
                <c:pt idx="109">
                  <c:v>7.2594627135354431E-2</c:v>
                </c:pt>
                <c:pt idx="110">
                  <c:v>7.2949436524030242E-2</c:v>
                </c:pt>
                <c:pt idx="111">
                  <c:v>7.3300549455235564E-2</c:v>
                </c:pt>
                <c:pt idx="112">
                  <c:v>7.3648004439219192E-2</c:v>
                </c:pt>
                <c:pt idx="113">
                  <c:v>7.3991839585024352E-2</c:v>
                </c:pt>
                <c:pt idx="114">
                  <c:v>7.4332092604668568E-2</c:v>
                </c:pt>
                <c:pt idx="115">
                  <c:v>7.4668800817279876E-2</c:v>
                </c:pt>
                <c:pt idx="116">
                  <c:v>7.5002001153190043E-2</c:v>
                </c:pt>
                <c:pt idx="117">
                  <c:v>7.5331730157985097E-2</c:v>
                </c:pt>
                <c:pt idx="118">
                  <c:v>7.5658023996513668E-2</c:v>
                </c:pt>
                <c:pt idx="119">
                  <c:v>7.598091845685355E-2</c:v>
                </c:pt>
                <c:pt idx="120">
                  <c:v>7.6300448954237002E-2</c:v>
                </c:pt>
                <c:pt idx="121">
                  <c:v>7.6616650534935049E-2</c:v>
                </c:pt>
                <c:pt idx="122">
                  <c:v>7.6929557880101404E-2</c:v>
                </c:pt>
                <c:pt idx="123">
                  <c:v>7.7239205309576328E-2</c:v>
                </c:pt>
                <c:pt idx="124">
                  <c:v>7.7545626785650842E-2</c:v>
                </c:pt>
                <c:pt idx="125">
                  <c:v>7.7848855916791693E-2</c:v>
                </c:pt>
                <c:pt idx="126">
                  <c:v>7.8148925961327595E-2</c:v>
                </c:pt>
                <c:pt idx="127">
                  <c:v>7.8445869831096998E-2</c:v>
                </c:pt>
                <c:pt idx="128">
                  <c:v>7.8739720095057891E-2</c:v>
                </c:pt>
                <c:pt idx="129">
                  <c:v>7.9030508982859946E-2</c:v>
                </c:pt>
                <c:pt idx="130">
                  <c:v>7.931826838837952E-2</c:v>
                </c:pt>
                <c:pt idx="131">
                  <c:v>7.9603029873217782E-2</c:v>
                </c:pt>
                <c:pt idx="132">
                  <c:v>7.9884824670162391E-2</c:v>
                </c:pt>
                <c:pt idx="133">
                  <c:v>8.0163683686613155E-2</c:v>
                </c:pt>
                <c:pt idx="134">
                  <c:v>8.0439637507971923E-2</c:v>
                </c:pt>
                <c:pt idx="135">
                  <c:v>8.0712716400997267E-2</c:v>
                </c:pt>
                <c:pt idx="136">
                  <c:v>8.0982950317124103E-2</c:v>
                </c:pt>
                <c:pt idx="137">
                  <c:v>8.1250368895748812E-2</c:v>
                </c:pt>
                <c:pt idx="138">
                  <c:v>8.1515001467480086E-2</c:v>
                </c:pt>
                <c:pt idx="139">
                  <c:v>8.1776877057355951E-2</c:v>
                </c:pt>
                <c:pt idx="140">
                  <c:v>8.2036024388027207E-2</c:v>
                </c:pt>
                <c:pt idx="141">
                  <c:v>8.2292471882907781E-2</c:v>
                </c:pt>
                <c:pt idx="142">
                  <c:v>8.2546247669292208E-2</c:v>
                </c:pt>
                <c:pt idx="143">
                  <c:v>8.2797379581440636E-2</c:v>
                </c:pt>
                <c:pt idx="144">
                  <c:v>8.3045895163631714E-2</c:v>
                </c:pt>
                <c:pt idx="145">
                  <c:v>8.3291821673183677E-2</c:v>
                </c:pt>
                <c:pt idx="146">
                  <c:v>8.3535186083443916E-2</c:v>
                </c:pt>
                <c:pt idx="147">
                  <c:v>8.3776015086747438E-2</c:v>
                </c:pt>
                <c:pt idx="148">
                  <c:v>8.4014335097344503E-2</c:v>
                </c:pt>
                <c:pt idx="149">
                  <c:v>8.4250172254297734E-2</c:v>
                </c:pt>
                <c:pt idx="150">
                  <c:v>8.4483552424349087E-2</c:v>
                </c:pt>
                <c:pt idx="151">
                  <c:v>8.4714501204756931E-2</c:v>
                </c:pt>
                <c:pt idx="152">
                  <c:v>8.4943043926103523E-2</c:v>
                </c:pt>
                <c:pt idx="153">
                  <c:v>8.5169205655073341E-2</c:v>
                </c:pt>
                <c:pt idx="154">
                  <c:v>8.5393011197202356E-2</c:v>
                </c:pt>
                <c:pt idx="155">
                  <c:v>8.5614485099598764E-2</c:v>
                </c:pt>
                <c:pt idx="156">
                  <c:v>8.5833651653635296E-2</c:v>
                </c:pt>
                <c:pt idx="157">
                  <c:v>8.6050534897613509E-2</c:v>
                </c:pt>
                <c:pt idx="158">
                  <c:v>8.6265158619400331E-2</c:v>
                </c:pt>
                <c:pt idx="159">
                  <c:v>8.6477546359037122E-2</c:v>
                </c:pt>
                <c:pt idx="160">
                  <c:v>8.6687721411321556E-2</c:v>
                </c:pt>
                <c:pt idx="161">
                  <c:v>8.6895706828362604E-2</c:v>
                </c:pt>
                <c:pt idx="162">
                  <c:v>8.7101525422108916E-2</c:v>
                </c:pt>
                <c:pt idx="163">
                  <c:v>8.7305199766850833E-2</c:v>
                </c:pt>
                <c:pt idx="164">
                  <c:v>8.7506752201696347E-2</c:v>
                </c:pt>
                <c:pt idx="165">
                  <c:v>8.7706204833021273E-2</c:v>
                </c:pt>
                <c:pt idx="166">
                  <c:v>8.7903579536893886E-2</c:v>
                </c:pt>
                <c:pt idx="167">
                  <c:v>8.8098897961474285E-2</c:v>
                </c:pt>
                <c:pt idx="168">
                  <c:v>8.8292181529388808E-2</c:v>
                </c:pt>
                <c:pt idx="169">
                  <c:v>8.848345144007963E-2</c:v>
                </c:pt>
                <c:pt idx="170">
                  <c:v>8.8672728672129983E-2</c:v>
                </c:pt>
                <c:pt idx="171">
                  <c:v>8.8860033985565065E-2</c:v>
                </c:pt>
                <c:pt idx="172">
                  <c:v>8.9045387924128999E-2</c:v>
                </c:pt>
                <c:pt idx="173">
                  <c:v>8.9228810817538112E-2</c:v>
                </c:pt>
                <c:pt idx="174">
                  <c:v>8.941032278371068E-2</c:v>
                </c:pt>
                <c:pt idx="175">
                  <c:v>8.9589943730973495E-2</c:v>
                </c:pt>
                <c:pt idx="176">
                  <c:v>8.9767693360245426E-2</c:v>
                </c:pt>
                <c:pt idx="177">
                  <c:v>8.9943591167198189E-2</c:v>
                </c:pt>
                <c:pt idx="178">
                  <c:v>9.0117656444394692E-2</c:v>
                </c:pt>
                <c:pt idx="179">
                  <c:v>9.0289908283404996E-2</c:v>
                </c:pt>
                <c:pt idx="180">
                  <c:v>9.0460365576900334E-2</c:v>
                </c:pt>
                <c:pt idx="181">
                  <c:v>9.0629047020725259E-2</c:v>
                </c:pt>
                <c:pt idx="182">
                  <c:v>9.0795971115948199E-2</c:v>
                </c:pt>
                <c:pt idx="183">
                  <c:v>9.0961156170890678E-2</c:v>
                </c:pt>
                <c:pt idx="184">
                  <c:v>9.1124620303135395E-2</c:v>
                </c:pt>
                <c:pt idx="185">
                  <c:v>9.1286381441513326E-2</c:v>
                </c:pt>
                <c:pt idx="186">
                  <c:v>9.1446457328070205E-2</c:v>
                </c:pt>
                <c:pt idx="187">
                  <c:v>9.1604865520012471E-2</c:v>
                </c:pt>
                <c:pt idx="188">
                  <c:v>9.1761623391632949E-2</c:v>
                </c:pt>
                <c:pt idx="189">
                  <c:v>9.1916748136216489E-2</c:v>
                </c:pt>
                <c:pt idx="190">
                  <c:v>9.2070256767925698E-2</c:v>
                </c:pt>
                <c:pt idx="191">
                  <c:v>9.2222166123667085E-2</c:v>
                </c:pt>
                <c:pt idx="192">
                  <c:v>9.2372492864937747E-2</c:v>
                </c:pt>
                <c:pt idx="193">
                  <c:v>9.2521253479652801E-2</c:v>
                </c:pt>
                <c:pt idx="194">
                  <c:v>9.2668464283953783E-2</c:v>
                </c:pt>
                <c:pt idx="195">
                  <c:v>9.2814141423998242E-2</c:v>
                </c:pt>
                <c:pt idx="196">
                  <c:v>9.2958300877730604E-2</c:v>
                </c:pt>
                <c:pt idx="197">
                  <c:v>9.3100958456634672E-2</c:v>
                </c:pt>
                <c:pt idx="198">
                  <c:v>9.3242129807467863E-2</c:v>
                </c:pt>
                <c:pt idx="199">
                  <c:v>9.338183041397731E-2</c:v>
                </c:pt>
                <c:pt idx="200">
                  <c:v>9.3520075598598151E-2</c:v>
                </c:pt>
                <c:pt idx="201">
                  <c:v>9.3656880524134081E-2</c:v>
                </c:pt>
                <c:pt idx="202">
                  <c:v>9.3792260195420446E-2</c:v>
                </c:pt>
                <c:pt idx="203">
                  <c:v>9.3926229460969957E-2</c:v>
                </c:pt>
                <c:pt idx="204">
                  <c:v>9.4058803014601289E-2</c:v>
                </c:pt>
                <c:pt idx="205">
                  <c:v>9.418999539705071E-2</c:v>
                </c:pt>
                <c:pt idx="206">
                  <c:v>9.4319820997566917E-2</c:v>
                </c:pt>
                <c:pt idx="207">
                  <c:v>9.4448294055489254E-2</c:v>
                </c:pt>
                <c:pt idx="208">
                  <c:v>9.4575428661809499E-2</c:v>
                </c:pt>
                <c:pt idx="209">
                  <c:v>9.4701238760717343E-2</c:v>
                </c:pt>
                <c:pt idx="210">
                  <c:v>9.4825738151129824E-2</c:v>
                </c:pt>
                <c:pt idx="211">
                  <c:v>9.4948940488204792E-2</c:v>
                </c:pt>
                <c:pt idx="212">
                  <c:v>9.5070859284838619E-2</c:v>
                </c:pt>
                <c:pt idx="213">
                  <c:v>9.5191507913148288E-2</c:v>
                </c:pt>
                <c:pt idx="214">
                  <c:v>9.5310899605938068E-2</c:v>
                </c:pt>
                <c:pt idx="215">
                  <c:v>9.5429047458150867E-2</c:v>
                </c:pt>
                <c:pt idx="216">
                  <c:v>9.5545964428304528E-2</c:v>
                </c:pt>
                <c:pt idx="217">
                  <c:v>9.5661663339913119E-2</c:v>
                </c:pt>
                <c:pt idx="218">
                  <c:v>9.5776156882893385E-2</c:v>
                </c:pt>
                <c:pt idx="219">
                  <c:v>9.5889457614956639E-2</c:v>
                </c:pt>
                <c:pt idx="220">
                  <c:v>9.6001577962986057E-2</c:v>
                </c:pt>
                <c:pt idx="221">
                  <c:v>9.6112530224399695E-2</c:v>
                </c:pt>
                <c:pt idx="222">
                  <c:v>9.6222326568499245E-2</c:v>
                </c:pt>
                <c:pt idx="223">
                  <c:v>9.6330979037804798E-2</c:v>
                </c:pt>
                <c:pt idx="224">
                  <c:v>9.6438499549375667E-2</c:v>
                </c:pt>
                <c:pt idx="225">
                  <c:v>9.6544899896117434E-2</c:v>
                </c:pt>
                <c:pt idx="226">
                  <c:v>9.6650191748075445E-2</c:v>
                </c:pt>
                <c:pt idx="227">
                  <c:v>9.6754386653714747E-2</c:v>
                </c:pt>
                <c:pt idx="228">
                  <c:v>9.685749604118675E-2</c:v>
                </c:pt>
                <c:pt idx="229">
                  <c:v>9.6959531219582659E-2</c:v>
                </c:pt>
                <c:pt idx="230">
                  <c:v>9.7060503380173871E-2</c:v>
                </c:pt>
                <c:pt idx="231">
                  <c:v>9.7160423597639448E-2</c:v>
                </c:pt>
                <c:pt idx="232">
                  <c:v>9.7259302831280786E-2</c:v>
                </c:pt>
                <c:pt idx="233">
                  <c:v>9.7357151926223615E-2</c:v>
                </c:pt>
                <c:pt idx="234">
                  <c:v>9.7453981614607513E-2</c:v>
                </c:pt>
                <c:pt idx="235">
                  <c:v>9.7549802516763054E-2</c:v>
                </c:pt>
                <c:pt idx="236">
                  <c:v>9.7644625142376582E-2</c:v>
                </c:pt>
                <c:pt idx="237">
                  <c:v>9.7738459891642954E-2</c:v>
                </c:pt>
                <c:pt idx="238">
                  <c:v>9.7831317056406242E-2</c:v>
                </c:pt>
                <c:pt idx="239">
                  <c:v>9.792320682128855E-2</c:v>
                </c:pt>
                <c:pt idx="240">
                  <c:v>9.8014139264807038E-2</c:v>
                </c:pt>
                <c:pt idx="241">
                  <c:v>9.8104124360479383E-2</c:v>
                </c:pt>
                <c:pt idx="242">
                  <c:v>9.8193171977917645E-2</c:v>
                </c:pt>
                <c:pt idx="243">
                  <c:v>9.8281291883910799E-2</c:v>
                </c:pt>
                <c:pt idx="244">
                  <c:v>9.8368493743495933E-2</c:v>
                </c:pt>
                <c:pt idx="245">
                  <c:v>9.8454787121018322E-2</c:v>
                </c:pt>
                <c:pt idx="246">
                  <c:v>9.8540181481180475E-2</c:v>
                </c:pt>
                <c:pt idx="247">
                  <c:v>9.8624686190080191E-2</c:v>
                </c:pt>
                <c:pt idx="248">
                  <c:v>9.8708310516237865E-2</c:v>
                </c:pt>
                <c:pt idx="249">
                  <c:v>9.8791063631613052E-2</c:v>
                </c:pt>
                <c:pt idx="250">
                  <c:v>9.8872954612610475E-2</c:v>
                </c:pt>
                <c:pt idx="251">
                  <c:v>9.8953992441075472E-2</c:v>
                </c:pt>
                <c:pt idx="252">
                  <c:v>9.9034186005279204E-2</c:v>
                </c:pt>
                <c:pt idx="253">
                  <c:v>9.9113544100893472E-2</c:v>
                </c:pt>
                <c:pt idx="254">
                  <c:v>9.9192075431955448E-2</c:v>
                </c:pt>
                <c:pt idx="255">
                  <c:v>9.926978861182234E-2</c:v>
                </c:pt>
                <c:pt idx="256">
                  <c:v>9.934669216411611E-2</c:v>
                </c:pt>
                <c:pt idx="257">
                  <c:v>9.9422794523658348E-2</c:v>
                </c:pt>
                <c:pt idx="258">
                  <c:v>9.949810403739541E-2</c:v>
                </c:pt>
                <c:pt idx="259">
                  <c:v>9.9572628965313895E-2</c:v>
                </c:pt>
                <c:pt idx="260">
                  <c:v>9.9646377481346637E-2</c:v>
                </c:pt>
                <c:pt idx="261">
                  <c:v>9.9719357674269204E-2</c:v>
                </c:pt>
                <c:pt idx="262">
                  <c:v>9.9791577548587085E-2</c:v>
                </c:pt>
                <c:pt idx="263">
                  <c:v>9.9863045025413641E-2</c:v>
                </c:pt>
                <c:pt idx="264">
                  <c:v>9.9933767943338872E-2</c:v>
                </c:pt>
                <c:pt idx="265">
                  <c:v>0.10000375405928917</c:v>
                </c:pt>
                <c:pt idx="266">
                  <c:v>0.10007301104937812</c:v>
                </c:pt>
                <c:pt idx="267">
                  <c:v>0.10014154650974838</c:v>
                </c:pt>
                <c:pt idx="268">
                  <c:v>0.10020936795740487</c:v>
                </c:pt>
                <c:pt idx="269">
                  <c:v>0.10027648283103922</c:v>
                </c:pt>
                <c:pt idx="270">
                  <c:v>0.10034289849184566</c:v>
                </c:pt>
                <c:pt idx="271">
                  <c:v>0.10040862222432838</c:v>
                </c:pt>
                <c:pt idx="272">
                  <c:v>0.10047366123710053</c:v>
                </c:pt>
                <c:pt idx="273">
                  <c:v>0.10053802266367481</c:v>
                </c:pt>
                <c:pt idx="274">
                  <c:v>0.10060171356324597</c:v>
                </c:pt>
                <c:pt idx="275">
                  <c:v>0.10066474092146498</c:v>
                </c:pt>
                <c:pt idx="276">
                  <c:v>0.10072711165120522</c:v>
                </c:pt>
                <c:pt idx="277">
                  <c:v>0.10078883259332078</c:v>
                </c:pt>
                <c:pt idx="278">
                  <c:v>0.10084991051739664</c:v>
                </c:pt>
                <c:pt idx="279">
                  <c:v>0.10091035212249128</c:v>
                </c:pt>
                <c:pt idx="280">
                  <c:v>0.10097016403787135</c:v>
                </c:pt>
                <c:pt idx="281">
                  <c:v>0.10102935282373882</c:v>
                </c:pt>
                <c:pt idx="282">
                  <c:v>0.10108792497195049</c:v>
                </c:pt>
                <c:pt idx="283">
                  <c:v>0.10114588690673001</c:v>
                </c:pt>
                <c:pt idx="284">
                  <c:v>0.10120324498537253</c:v>
                </c:pt>
                <c:pt idx="285">
                  <c:v>0.10126000549894193</c:v>
                </c:pt>
                <c:pt idx="286">
                  <c:v>0.10131617467296082</c:v>
                </c:pt>
                <c:pt idx="287">
                  <c:v>0.10137175866809342</c:v>
                </c:pt>
                <c:pt idx="288">
                  <c:v>0.1014267635808212</c:v>
                </c:pt>
                <c:pt idx="289">
                  <c:v>0.10148119544411158</c:v>
                </c:pt>
                <c:pt idx="290">
                  <c:v>0.10153506022807961</c:v>
                </c:pt>
                <c:pt idx="291">
                  <c:v>0.10158836384064279</c:v>
                </c:pt>
                <c:pt idx="292">
                  <c:v>0.10164111212816906</c:v>
                </c:pt>
                <c:pt idx="293">
                  <c:v>0.10169331087611802</c:v>
                </c:pt>
                <c:pt idx="294">
                  <c:v>0.10174496580967546</c:v>
                </c:pt>
                <c:pt idx="295">
                  <c:v>0.10179608259438135</c:v>
                </c:pt>
                <c:pt idx="296">
                  <c:v>0.1018466668367512</c:v>
                </c:pt>
                <c:pt idx="297">
                  <c:v>0.101896724084891</c:v>
                </c:pt>
                <c:pt idx="298">
                  <c:v>0.10194625982910577</c:v>
                </c:pt>
                <c:pt idx="299">
                  <c:v>0.10199527950250165</c:v>
                </c:pt>
                <c:pt idx="300">
                  <c:v>0.10204378848158191</c:v>
                </c:pt>
                <c:pt idx="301">
                  <c:v>0.10209179208683659</c:v>
                </c:pt>
                <c:pt idx="302">
                  <c:v>0.10213929558332607</c:v>
                </c:pt>
                <c:pt idx="303">
                  <c:v>0.10218630418125853</c:v>
                </c:pt>
                <c:pt idx="304">
                  <c:v>0.10223282303656142</c:v>
                </c:pt>
                <c:pt idx="305">
                  <c:v>0.10227885725144698</c:v>
                </c:pt>
                <c:pt idx="306">
                  <c:v>0.10232441187497181</c:v>
                </c:pt>
                <c:pt idx="307">
                  <c:v>0.10236949190359071</c:v>
                </c:pt>
                <c:pt idx="308">
                  <c:v>0.10241410228170464</c:v>
                </c:pt>
                <c:pt idx="309">
                  <c:v>0.10245824790220306</c:v>
                </c:pt>
                <c:pt idx="310">
                  <c:v>0.10250193360700058</c:v>
                </c:pt>
                <c:pt idx="311">
                  <c:v>0.102545164187568</c:v>
                </c:pt>
                <c:pt idx="312">
                  <c:v>0.10258794438545787</c:v>
                </c:pt>
                <c:pt idx="313">
                  <c:v>0.10263027889282454</c:v>
                </c:pt>
                <c:pt idx="314">
                  <c:v>0.10267217235293877</c:v>
                </c:pt>
                <c:pt idx="315">
                  <c:v>0.10271362936069703</c:v>
                </c:pt>
                <c:pt idx="316">
                  <c:v>0.1027546544631255</c:v>
                </c:pt>
                <c:pt idx="317">
                  <c:v>0.10279525215987872</c:v>
                </c:pt>
                <c:pt idx="318">
                  <c:v>0.10283542690373318</c:v>
                </c:pt>
                <c:pt idx="319">
                  <c:v>0.10287518310107567</c:v>
                </c:pt>
                <c:pt idx="320">
                  <c:v>0.10291452511238658</c:v>
                </c:pt>
                <c:pt idx="321">
                  <c:v>0.10295345725271815</c:v>
                </c:pt>
                <c:pt idx="322">
                  <c:v>0.10299198379216777</c:v>
                </c:pt>
                <c:pt idx="323">
                  <c:v>0.10303010895634632</c:v>
                </c:pt>
                <c:pt idx="324">
                  <c:v>0.1030678369268416</c:v>
                </c:pt>
                <c:pt idx="325">
                  <c:v>0.10310517184167704</c:v>
                </c:pt>
                <c:pt idx="326">
                  <c:v>0.10314211779576551</c:v>
                </c:pt>
                <c:pt idx="327">
                  <c:v>0.10317867884135845</c:v>
                </c:pt>
                <c:pt idx="328">
                  <c:v>0.10321485898849035</c:v>
                </c:pt>
                <c:pt idx="329">
                  <c:v>0.10325066220541855</c:v>
                </c:pt>
                <c:pt idx="330">
                  <c:v>0.10328609241905848</c:v>
                </c:pt>
                <c:pt idx="331">
                  <c:v>0.1033211535154144</c:v>
                </c:pt>
                <c:pt idx="332">
                  <c:v>0.10335584934000558</c:v>
                </c:pt>
                <c:pt idx="333">
                  <c:v>0.10339018369828809</c:v>
                </c:pt>
                <c:pt idx="334">
                  <c:v>0.1034241603560722</c:v>
                </c:pt>
                <c:pt idx="335">
                  <c:v>0.10345778303993539</c:v>
                </c:pt>
                <c:pt idx="336">
                  <c:v>0.1034910554376311</c:v>
                </c:pt>
                <c:pt idx="337">
                  <c:v>0.10352398119849321</c:v>
                </c:pt>
                <c:pt idx="338">
                  <c:v>0.10355656393383628</c:v>
                </c:pt>
                <c:pt idx="339">
                  <c:v>0.10358880721735166</c:v>
                </c:pt>
                <c:pt idx="340">
                  <c:v>0.10362071458549944</c:v>
                </c:pt>
                <c:pt idx="341">
                  <c:v>0.10365228953789636</c:v>
                </c:pt>
                <c:pt idx="342">
                  <c:v>0.10368353553769959</c:v>
                </c:pt>
                <c:pt idx="343">
                  <c:v>0.10371445601198663</c:v>
                </c:pt>
                <c:pt idx="344">
                  <c:v>0.10374505435213119</c:v>
                </c:pt>
                <c:pt idx="345">
                  <c:v>0.10377533391417509</c:v>
                </c:pt>
                <c:pt idx="346">
                  <c:v>0.10380529801919647</c:v>
                </c:pt>
                <c:pt idx="347">
                  <c:v>0.10383494995367391</c:v>
                </c:pt>
                <c:pt idx="348">
                  <c:v>0.10386429296984702</c:v>
                </c:pt>
                <c:pt idx="349">
                  <c:v>0.10389333028607305</c:v>
                </c:pt>
                <c:pt idx="350">
                  <c:v>0.10392206508717994</c:v>
                </c:pt>
                <c:pt idx="351">
                  <c:v>0.10395050052481562</c:v>
                </c:pt>
                <c:pt idx="352">
                  <c:v>0.10397863971779367</c:v>
                </c:pt>
                <c:pt idx="353">
                  <c:v>0.10400648575243539</c:v>
                </c:pt>
                <c:pt idx="354">
                  <c:v>0.10403404168290832</c:v>
                </c:pt>
                <c:pt idx="355">
                  <c:v>0.10406131053156127</c:v>
                </c:pt>
                <c:pt idx="356">
                  <c:v>0.10408829528925571</c:v>
                </c:pt>
                <c:pt idx="357">
                  <c:v>0.1041149989156939</c:v>
                </c:pt>
                <c:pt idx="358">
                  <c:v>0.10414142433974345</c:v>
                </c:pt>
                <c:pt idx="359">
                  <c:v>0.10416757445975863</c:v>
                </c:pt>
                <c:pt idx="360">
                  <c:v>0.10419345214389819</c:v>
                </c:pt>
              </c:numCache>
            </c:numRef>
          </c:yVal>
          <c:smooth val="1"/>
          <c:extLst>
            <c:ext xmlns:c16="http://schemas.microsoft.com/office/drawing/2014/chart" uri="{C3380CC4-5D6E-409C-BE32-E72D297353CC}">
              <c16:uniqueId val="{00000001-83BC-5B42-AE57-F2F76C41563B}"/>
            </c:ext>
          </c:extLst>
        </c:ser>
        <c:ser>
          <c:idx val="2"/>
          <c:order val="2"/>
          <c:tx>
            <c:strRef>
              <c:f>Raum1_Kipplüftung!$F$58</c:f>
              <c:strCache>
                <c:ptCount val="1"/>
                <c:pt idx="0">
                  <c:v>Exp.</c:v>
                </c:pt>
              </c:strCache>
            </c:strRef>
          </c:tx>
          <c:spPr>
            <a:ln w="19050" cap="rnd">
              <a:solidFill>
                <a:schemeClr val="accent3"/>
              </a:solidFill>
              <a:round/>
            </a:ln>
            <a:effectLst/>
          </c:spPr>
          <c:marker>
            <c:symbol val="none"/>
          </c:marker>
          <c:xVal>
            <c:numRef>
              <c:f>Raum1_Kipplüftung!$A$59:$A$419</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Raum1_Kipplüftung!$F$59:$F$419</c:f>
              <c:numCache>
                <c:formatCode>0.00%</c:formatCode>
                <c:ptCount val="361"/>
                <c:pt idx="0">
                  <c:v>0</c:v>
                </c:pt>
                <c:pt idx="1">
                  <c:v>1.1111111111111111E-3</c:v>
                </c:pt>
                <c:pt idx="2">
                  <c:v>2.2222222222222222E-3</c:v>
                </c:pt>
                <c:pt idx="3">
                  <c:v>3.3333333333333331E-3</c:v>
                </c:pt>
                <c:pt idx="4">
                  <c:v>4.4444444444444444E-3</c:v>
                </c:pt>
                <c:pt idx="5">
                  <c:v>5.5555555555555558E-3</c:v>
                </c:pt>
                <c:pt idx="6">
                  <c:v>6.6666666666666671E-3</c:v>
                </c:pt>
                <c:pt idx="7">
                  <c:v>7.7777777777777784E-3</c:v>
                </c:pt>
                <c:pt idx="8">
                  <c:v>8.8888888888888889E-3</c:v>
                </c:pt>
                <c:pt idx="9">
                  <c:v>0.01</c:v>
                </c:pt>
                <c:pt idx="10">
                  <c:v>1.1111111111111112E-2</c:v>
                </c:pt>
                <c:pt idx="11">
                  <c:v>1.2222222222222223E-2</c:v>
                </c:pt>
                <c:pt idx="12">
                  <c:v>1.3333333333333334E-2</c:v>
                </c:pt>
                <c:pt idx="13">
                  <c:v>1.4444444444444446E-2</c:v>
                </c:pt>
                <c:pt idx="14">
                  <c:v>1.5555555555555557E-2</c:v>
                </c:pt>
                <c:pt idx="15">
                  <c:v>1.6666666666666666E-2</c:v>
                </c:pt>
                <c:pt idx="16">
                  <c:v>1.7777777777777778E-2</c:v>
                </c:pt>
                <c:pt idx="17">
                  <c:v>1.8888888888888889E-2</c:v>
                </c:pt>
                <c:pt idx="18">
                  <c:v>0.02</c:v>
                </c:pt>
                <c:pt idx="19">
                  <c:v>2.1111111111111112E-2</c:v>
                </c:pt>
                <c:pt idx="20">
                  <c:v>2.2222222222222223E-2</c:v>
                </c:pt>
                <c:pt idx="21">
                  <c:v>2.3333333333333334E-2</c:v>
                </c:pt>
                <c:pt idx="22">
                  <c:v>2.4444444444444446E-2</c:v>
                </c:pt>
                <c:pt idx="23">
                  <c:v>2.5555555555555557E-2</c:v>
                </c:pt>
                <c:pt idx="24">
                  <c:v>2.6666666666666668E-2</c:v>
                </c:pt>
                <c:pt idx="25">
                  <c:v>2.777777777777778E-2</c:v>
                </c:pt>
                <c:pt idx="26">
                  <c:v>2.8888888888888891E-2</c:v>
                </c:pt>
                <c:pt idx="27">
                  <c:v>3.0000000000000002E-2</c:v>
                </c:pt>
                <c:pt idx="28">
                  <c:v>3.1111111111111114E-2</c:v>
                </c:pt>
                <c:pt idx="29">
                  <c:v>3.2222222222222222E-2</c:v>
                </c:pt>
                <c:pt idx="30">
                  <c:v>3.3333333333333333E-2</c:v>
                </c:pt>
                <c:pt idx="31">
                  <c:v>3.4444444444444444E-2</c:v>
                </c:pt>
                <c:pt idx="32">
                  <c:v>3.5555555555555556E-2</c:v>
                </c:pt>
                <c:pt idx="33">
                  <c:v>3.6666666666666667E-2</c:v>
                </c:pt>
                <c:pt idx="34">
                  <c:v>3.7777777777777778E-2</c:v>
                </c:pt>
                <c:pt idx="35">
                  <c:v>3.888888888888889E-2</c:v>
                </c:pt>
                <c:pt idx="36">
                  <c:v>0.04</c:v>
                </c:pt>
                <c:pt idx="37">
                  <c:v>4.1111111111111112E-2</c:v>
                </c:pt>
                <c:pt idx="38">
                  <c:v>4.2222222222222223E-2</c:v>
                </c:pt>
                <c:pt idx="39">
                  <c:v>4.3333333333333335E-2</c:v>
                </c:pt>
                <c:pt idx="40">
                  <c:v>4.4444444444444446E-2</c:v>
                </c:pt>
                <c:pt idx="41">
                  <c:v>4.5555555555555557E-2</c:v>
                </c:pt>
                <c:pt idx="42">
                  <c:v>4.6666666666666669E-2</c:v>
                </c:pt>
                <c:pt idx="43">
                  <c:v>4.777777777777778E-2</c:v>
                </c:pt>
                <c:pt idx="44">
                  <c:v>4.8888888888888891E-2</c:v>
                </c:pt>
                <c:pt idx="45">
                  <c:v>0.05</c:v>
                </c:pt>
                <c:pt idx="46">
                  <c:v>5.1111111111111114E-2</c:v>
                </c:pt>
                <c:pt idx="47">
                  <c:v>5.2222222222222225E-2</c:v>
                </c:pt>
                <c:pt idx="48">
                  <c:v>5.3333333333333337E-2</c:v>
                </c:pt>
                <c:pt idx="49">
                  <c:v>5.4444444444444448E-2</c:v>
                </c:pt>
                <c:pt idx="50">
                  <c:v>5.5555555555555559E-2</c:v>
                </c:pt>
                <c:pt idx="51">
                  <c:v>5.6666666666666671E-2</c:v>
                </c:pt>
                <c:pt idx="52">
                  <c:v>5.7777777777777782E-2</c:v>
                </c:pt>
                <c:pt idx="53">
                  <c:v>5.8888888888888893E-2</c:v>
                </c:pt>
                <c:pt idx="54">
                  <c:v>6.0000000000000005E-2</c:v>
                </c:pt>
                <c:pt idx="55">
                  <c:v>6.1111111111111116E-2</c:v>
                </c:pt>
                <c:pt idx="56">
                  <c:v>6.2222222222222227E-2</c:v>
                </c:pt>
                <c:pt idx="57">
                  <c:v>6.3333333333333339E-2</c:v>
                </c:pt>
                <c:pt idx="58">
                  <c:v>6.4444444444444443E-2</c:v>
                </c:pt>
                <c:pt idx="59">
                  <c:v>6.5555555555555547E-2</c:v>
                </c:pt>
                <c:pt idx="60">
                  <c:v>6.6666666666666652E-2</c:v>
                </c:pt>
                <c:pt idx="61">
                  <c:v>6.7777777777777756E-2</c:v>
                </c:pt>
                <c:pt idx="62">
                  <c:v>6.8888888888888861E-2</c:v>
                </c:pt>
                <c:pt idx="63">
                  <c:v>6.9999999999999965E-2</c:v>
                </c:pt>
                <c:pt idx="64">
                  <c:v>7.1111111111111069E-2</c:v>
                </c:pt>
                <c:pt idx="65">
                  <c:v>7.2222222222222174E-2</c:v>
                </c:pt>
                <c:pt idx="66">
                  <c:v>7.3333333333333278E-2</c:v>
                </c:pt>
                <c:pt idx="67">
                  <c:v>7.4444444444444383E-2</c:v>
                </c:pt>
                <c:pt idx="68">
                  <c:v>7.5555555555555487E-2</c:v>
                </c:pt>
                <c:pt idx="69">
                  <c:v>7.6666666666666591E-2</c:v>
                </c:pt>
                <c:pt idx="70">
                  <c:v>7.7777777777777696E-2</c:v>
                </c:pt>
                <c:pt idx="71">
                  <c:v>7.88888888888888E-2</c:v>
                </c:pt>
                <c:pt idx="72">
                  <c:v>7.9999999999999905E-2</c:v>
                </c:pt>
                <c:pt idx="73">
                  <c:v>8.1111111111111009E-2</c:v>
                </c:pt>
                <c:pt idx="74">
                  <c:v>8.2222222222222113E-2</c:v>
                </c:pt>
                <c:pt idx="75">
                  <c:v>8.3333333333333218E-2</c:v>
                </c:pt>
                <c:pt idx="76">
                  <c:v>8.4444444444444322E-2</c:v>
                </c:pt>
                <c:pt idx="77">
                  <c:v>8.5555555555555426E-2</c:v>
                </c:pt>
                <c:pt idx="78">
                  <c:v>8.6666666666666531E-2</c:v>
                </c:pt>
                <c:pt idx="79">
                  <c:v>8.7777777777777635E-2</c:v>
                </c:pt>
                <c:pt idx="80">
                  <c:v>8.888888888888874E-2</c:v>
                </c:pt>
                <c:pt idx="81">
                  <c:v>8.9999999999999844E-2</c:v>
                </c:pt>
                <c:pt idx="82">
                  <c:v>9.1111111111110948E-2</c:v>
                </c:pt>
                <c:pt idx="83">
                  <c:v>9.2222222222222053E-2</c:v>
                </c:pt>
                <c:pt idx="84">
                  <c:v>9.3333333333333157E-2</c:v>
                </c:pt>
                <c:pt idx="85">
                  <c:v>9.4444444444444262E-2</c:v>
                </c:pt>
                <c:pt idx="86">
                  <c:v>9.5555555555555366E-2</c:v>
                </c:pt>
                <c:pt idx="87">
                  <c:v>9.666666666666647E-2</c:v>
                </c:pt>
                <c:pt idx="88">
                  <c:v>9.7777777777777575E-2</c:v>
                </c:pt>
                <c:pt idx="89">
                  <c:v>9.8888888888888679E-2</c:v>
                </c:pt>
                <c:pt idx="90">
                  <c:v>9.9999999999999784E-2</c:v>
                </c:pt>
                <c:pt idx="91">
                  <c:v>0.10111111111111089</c:v>
                </c:pt>
                <c:pt idx="92">
                  <c:v>0.10222222222222199</c:v>
                </c:pt>
                <c:pt idx="93">
                  <c:v>0.1033333333333331</c:v>
                </c:pt>
                <c:pt idx="94">
                  <c:v>0.1044444444444442</c:v>
                </c:pt>
                <c:pt idx="95">
                  <c:v>0.10555555555555531</c:v>
                </c:pt>
                <c:pt idx="96">
                  <c:v>0.10666666666666641</c:v>
                </c:pt>
                <c:pt idx="97">
                  <c:v>0.10777777777777751</c:v>
                </c:pt>
                <c:pt idx="98">
                  <c:v>0.10888888888888862</c:v>
                </c:pt>
                <c:pt idx="99">
                  <c:v>0.10999999999999972</c:v>
                </c:pt>
                <c:pt idx="100">
                  <c:v>0.11111111111111083</c:v>
                </c:pt>
                <c:pt idx="101">
                  <c:v>0.11222222222222193</c:v>
                </c:pt>
                <c:pt idx="102">
                  <c:v>0.11333333333333304</c:v>
                </c:pt>
                <c:pt idx="103">
                  <c:v>0.11444444444444414</c:v>
                </c:pt>
                <c:pt idx="104">
                  <c:v>0.11555555555555524</c:v>
                </c:pt>
                <c:pt idx="105">
                  <c:v>0.11666666666666635</c:v>
                </c:pt>
                <c:pt idx="106">
                  <c:v>0.11777777777777745</c:v>
                </c:pt>
                <c:pt idx="107">
                  <c:v>0.11888888888888856</c:v>
                </c:pt>
                <c:pt idx="108">
                  <c:v>0.11999999999999966</c:v>
                </c:pt>
                <c:pt idx="109">
                  <c:v>0.12111111111111077</c:v>
                </c:pt>
                <c:pt idx="110">
                  <c:v>0.12222222222222187</c:v>
                </c:pt>
                <c:pt idx="111">
                  <c:v>0.12333333333333298</c:v>
                </c:pt>
                <c:pt idx="112">
                  <c:v>0.12444444444444408</c:v>
                </c:pt>
                <c:pt idx="113">
                  <c:v>0.1255555555555552</c:v>
                </c:pt>
                <c:pt idx="114">
                  <c:v>0.12666666666666632</c:v>
                </c:pt>
                <c:pt idx="115">
                  <c:v>0.12777777777777743</c:v>
                </c:pt>
                <c:pt idx="116">
                  <c:v>0.12888888888888855</c:v>
                </c:pt>
                <c:pt idx="117">
                  <c:v>0.12999999999999967</c:v>
                </c:pt>
                <c:pt idx="118">
                  <c:v>0.13111111111111079</c:v>
                </c:pt>
                <c:pt idx="119">
                  <c:v>0.13222222222222191</c:v>
                </c:pt>
                <c:pt idx="120">
                  <c:v>0.13333333333333303</c:v>
                </c:pt>
                <c:pt idx="121">
                  <c:v>0.13444444444444414</c:v>
                </c:pt>
                <c:pt idx="122">
                  <c:v>0.13555555555555526</c:v>
                </c:pt>
                <c:pt idx="123">
                  <c:v>0.13666666666666638</c:v>
                </c:pt>
                <c:pt idx="124">
                  <c:v>0.1377777777777775</c:v>
                </c:pt>
                <c:pt idx="125">
                  <c:v>0.13888888888888862</c:v>
                </c:pt>
                <c:pt idx="126">
                  <c:v>0.13999999999999974</c:v>
                </c:pt>
                <c:pt idx="127">
                  <c:v>0.14111111111111085</c:v>
                </c:pt>
                <c:pt idx="128">
                  <c:v>0.14222222222222197</c:v>
                </c:pt>
                <c:pt idx="129">
                  <c:v>0.14333333333333309</c:v>
                </c:pt>
                <c:pt idx="130">
                  <c:v>0.14444444444444421</c:v>
                </c:pt>
                <c:pt idx="131">
                  <c:v>0.14555555555555533</c:v>
                </c:pt>
                <c:pt idx="132">
                  <c:v>0.14666666666666645</c:v>
                </c:pt>
                <c:pt idx="133">
                  <c:v>0.14777777777777756</c:v>
                </c:pt>
                <c:pt idx="134">
                  <c:v>0.14888888888888868</c:v>
                </c:pt>
                <c:pt idx="135">
                  <c:v>0.1499999999999998</c:v>
                </c:pt>
                <c:pt idx="136">
                  <c:v>0.15111111111111092</c:v>
                </c:pt>
                <c:pt idx="137">
                  <c:v>0.15222222222222204</c:v>
                </c:pt>
                <c:pt idx="138">
                  <c:v>0.15333333333333315</c:v>
                </c:pt>
                <c:pt idx="139">
                  <c:v>0.15444444444444427</c:v>
                </c:pt>
                <c:pt idx="140">
                  <c:v>0.15555555555555539</c:v>
                </c:pt>
                <c:pt idx="141">
                  <c:v>0.15666666666666651</c:v>
                </c:pt>
                <c:pt idx="142">
                  <c:v>0.15777777777777763</c:v>
                </c:pt>
                <c:pt idx="143">
                  <c:v>0.15888888888888875</c:v>
                </c:pt>
                <c:pt idx="144">
                  <c:v>0.15999999999999986</c:v>
                </c:pt>
                <c:pt idx="145">
                  <c:v>0.16111111111111098</c:v>
                </c:pt>
                <c:pt idx="146">
                  <c:v>0.1622222222222221</c:v>
                </c:pt>
                <c:pt idx="147">
                  <c:v>0.16333333333333322</c:v>
                </c:pt>
                <c:pt idx="148">
                  <c:v>0.16444444444444434</c:v>
                </c:pt>
                <c:pt idx="149">
                  <c:v>0.16555555555555546</c:v>
                </c:pt>
                <c:pt idx="150">
                  <c:v>0.16666666666666657</c:v>
                </c:pt>
                <c:pt idx="151">
                  <c:v>0.16777777777777769</c:v>
                </c:pt>
                <c:pt idx="152">
                  <c:v>0.16888888888888881</c:v>
                </c:pt>
                <c:pt idx="153">
                  <c:v>0.16999999999999993</c:v>
                </c:pt>
                <c:pt idx="154">
                  <c:v>0.17111111111111105</c:v>
                </c:pt>
                <c:pt idx="155">
                  <c:v>0.17222222222222217</c:v>
                </c:pt>
                <c:pt idx="156">
                  <c:v>0.17333333333333328</c:v>
                </c:pt>
                <c:pt idx="157">
                  <c:v>0.1744444444444444</c:v>
                </c:pt>
                <c:pt idx="158">
                  <c:v>0.17555555555555552</c:v>
                </c:pt>
                <c:pt idx="159">
                  <c:v>0.17666666666666664</c:v>
                </c:pt>
                <c:pt idx="160">
                  <c:v>0.17777777777777776</c:v>
                </c:pt>
                <c:pt idx="161">
                  <c:v>0.17888888888888888</c:v>
                </c:pt>
                <c:pt idx="162">
                  <c:v>0.18</c:v>
                </c:pt>
                <c:pt idx="163">
                  <c:v>0.18111111111111111</c:v>
                </c:pt>
                <c:pt idx="164">
                  <c:v>0.18222222222222223</c:v>
                </c:pt>
                <c:pt idx="165">
                  <c:v>0.18333333333333335</c:v>
                </c:pt>
                <c:pt idx="166">
                  <c:v>0.18444444444444447</c:v>
                </c:pt>
                <c:pt idx="167">
                  <c:v>0.18555555555555558</c:v>
                </c:pt>
                <c:pt idx="168">
                  <c:v>0.1866666666666667</c:v>
                </c:pt>
                <c:pt idx="169">
                  <c:v>0.18777777777777782</c:v>
                </c:pt>
                <c:pt idx="170">
                  <c:v>0.18888888888888894</c:v>
                </c:pt>
                <c:pt idx="171">
                  <c:v>0.19000000000000006</c:v>
                </c:pt>
                <c:pt idx="172">
                  <c:v>0.19111111111111118</c:v>
                </c:pt>
                <c:pt idx="173">
                  <c:v>0.19222222222222229</c:v>
                </c:pt>
                <c:pt idx="174">
                  <c:v>0.19333333333333341</c:v>
                </c:pt>
                <c:pt idx="175">
                  <c:v>0.19444444444444453</c:v>
                </c:pt>
                <c:pt idx="176">
                  <c:v>0.19555555555555565</c:v>
                </c:pt>
                <c:pt idx="177">
                  <c:v>0.19666666666666677</c:v>
                </c:pt>
                <c:pt idx="178">
                  <c:v>0.19777777777777789</c:v>
                </c:pt>
                <c:pt idx="179">
                  <c:v>0.198888888888889</c:v>
                </c:pt>
                <c:pt idx="180">
                  <c:v>0.20000000000000012</c:v>
                </c:pt>
                <c:pt idx="181">
                  <c:v>0.20111111111111124</c:v>
                </c:pt>
                <c:pt idx="182">
                  <c:v>0.20222222222222236</c:v>
                </c:pt>
                <c:pt idx="183">
                  <c:v>0.20333333333333348</c:v>
                </c:pt>
                <c:pt idx="184">
                  <c:v>0.2044444444444446</c:v>
                </c:pt>
                <c:pt idx="185">
                  <c:v>0.20555555555555571</c:v>
                </c:pt>
                <c:pt idx="186">
                  <c:v>0.20666666666666683</c:v>
                </c:pt>
                <c:pt idx="187">
                  <c:v>0.20777777777777795</c:v>
                </c:pt>
                <c:pt idx="188">
                  <c:v>0.20888888888888907</c:v>
                </c:pt>
                <c:pt idx="189">
                  <c:v>0.21000000000000019</c:v>
                </c:pt>
                <c:pt idx="190">
                  <c:v>0.2111111111111113</c:v>
                </c:pt>
                <c:pt idx="191">
                  <c:v>0.21222222222222242</c:v>
                </c:pt>
                <c:pt idx="192">
                  <c:v>0.21333333333333354</c:v>
                </c:pt>
                <c:pt idx="193">
                  <c:v>0.21444444444444466</c:v>
                </c:pt>
                <c:pt idx="194">
                  <c:v>0.21555555555555578</c:v>
                </c:pt>
                <c:pt idx="195">
                  <c:v>0.2166666666666669</c:v>
                </c:pt>
                <c:pt idx="196">
                  <c:v>0.21777777777777801</c:v>
                </c:pt>
                <c:pt idx="197">
                  <c:v>0.21888888888888913</c:v>
                </c:pt>
                <c:pt idx="198">
                  <c:v>0.22000000000000025</c:v>
                </c:pt>
                <c:pt idx="199">
                  <c:v>0.22111111111111137</c:v>
                </c:pt>
                <c:pt idx="200">
                  <c:v>0.22222222222222249</c:v>
                </c:pt>
                <c:pt idx="201">
                  <c:v>0.22333333333333361</c:v>
                </c:pt>
                <c:pt idx="202">
                  <c:v>0.22444444444444472</c:v>
                </c:pt>
                <c:pt idx="203">
                  <c:v>0.22555555555555584</c:v>
                </c:pt>
                <c:pt idx="204">
                  <c:v>0.22666666666666696</c:v>
                </c:pt>
                <c:pt idx="205">
                  <c:v>0.22777777777777808</c:v>
                </c:pt>
                <c:pt idx="206">
                  <c:v>0.2288888888888892</c:v>
                </c:pt>
                <c:pt idx="207">
                  <c:v>0.23000000000000032</c:v>
                </c:pt>
                <c:pt idx="208">
                  <c:v>0.23111111111111143</c:v>
                </c:pt>
                <c:pt idx="209">
                  <c:v>0.23222222222222255</c:v>
                </c:pt>
                <c:pt idx="210">
                  <c:v>0.23333333333333367</c:v>
                </c:pt>
                <c:pt idx="211">
                  <c:v>0.23444444444444479</c:v>
                </c:pt>
                <c:pt idx="212">
                  <c:v>0.23555555555555591</c:v>
                </c:pt>
                <c:pt idx="213">
                  <c:v>0.23666666666666702</c:v>
                </c:pt>
                <c:pt idx="214">
                  <c:v>0.23777777777777814</c:v>
                </c:pt>
                <c:pt idx="215">
                  <c:v>0.23888888888888926</c:v>
                </c:pt>
                <c:pt idx="216">
                  <c:v>0.24000000000000038</c:v>
                </c:pt>
                <c:pt idx="217">
                  <c:v>0.2411111111111115</c:v>
                </c:pt>
                <c:pt idx="218">
                  <c:v>0.24222222222222262</c:v>
                </c:pt>
                <c:pt idx="219">
                  <c:v>0.24333333333333373</c:v>
                </c:pt>
                <c:pt idx="220">
                  <c:v>0.24444444444444485</c:v>
                </c:pt>
                <c:pt idx="221">
                  <c:v>0.24555555555555597</c:v>
                </c:pt>
                <c:pt idx="222">
                  <c:v>0.24666666666666709</c:v>
                </c:pt>
                <c:pt idx="223">
                  <c:v>0.24777777777777821</c:v>
                </c:pt>
                <c:pt idx="224">
                  <c:v>0.24888888888888933</c:v>
                </c:pt>
                <c:pt idx="225">
                  <c:v>0.25000000000000044</c:v>
                </c:pt>
                <c:pt idx="226">
                  <c:v>0.25111111111111156</c:v>
                </c:pt>
                <c:pt idx="227">
                  <c:v>0.25222222222222268</c:v>
                </c:pt>
                <c:pt idx="228">
                  <c:v>0.2533333333333338</c:v>
                </c:pt>
                <c:pt idx="229">
                  <c:v>0.25444444444444492</c:v>
                </c:pt>
                <c:pt idx="230">
                  <c:v>0.25555555555555604</c:v>
                </c:pt>
                <c:pt idx="231">
                  <c:v>0.25666666666666715</c:v>
                </c:pt>
                <c:pt idx="232">
                  <c:v>0.25777777777777827</c:v>
                </c:pt>
                <c:pt idx="233">
                  <c:v>0.25888888888888939</c:v>
                </c:pt>
                <c:pt idx="234">
                  <c:v>0.26000000000000051</c:v>
                </c:pt>
                <c:pt idx="235">
                  <c:v>0.26111111111111163</c:v>
                </c:pt>
                <c:pt idx="236">
                  <c:v>0.26222222222222275</c:v>
                </c:pt>
                <c:pt idx="237">
                  <c:v>0.26333333333333386</c:v>
                </c:pt>
                <c:pt idx="238">
                  <c:v>0.26444444444444498</c:v>
                </c:pt>
                <c:pt idx="239">
                  <c:v>0.2655555555555561</c:v>
                </c:pt>
                <c:pt idx="240">
                  <c:v>0.26666666666666722</c:v>
                </c:pt>
                <c:pt idx="241">
                  <c:v>0.26777777777777834</c:v>
                </c:pt>
                <c:pt idx="242">
                  <c:v>0.26888888888888945</c:v>
                </c:pt>
                <c:pt idx="243">
                  <c:v>0.27000000000000057</c:v>
                </c:pt>
                <c:pt idx="244">
                  <c:v>0.27111111111111169</c:v>
                </c:pt>
                <c:pt idx="245">
                  <c:v>0.27222222222222281</c:v>
                </c:pt>
                <c:pt idx="246">
                  <c:v>0.27333333333333393</c:v>
                </c:pt>
                <c:pt idx="247">
                  <c:v>0.27444444444444505</c:v>
                </c:pt>
                <c:pt idx="248">
                  <c:v>0.27555555555555616</c:v>
                </c:pt>
                <c:pt idx="249">
                  <c:v>0.27666666666666728</c:v>
                </c:pt>
                <c:pt idx="250">
                  <c:v>0.2777777777777784</c:v>
                </c:pt>
                <c:pt idx="251">
                  <c:v>0.27888888888888952</c:v>
                </c:pt>
                <c:pt idx="252">
                  <c:v>0.28000000000000064</c:v>
                </c:pt>
                <c:pt idx="253">
                  <c:v>0.28111111111111176</c:v>
                </c:pt>
                <c:pt idx="254">
                  <c:v>0.28222222222222287</c:v>
                </c:pt>
                <c:pt idx="255">
                  <c:v>0.28333333333333399</c:v>
                </c:pt>
                <c:pt idx="256">
                  <c:v>0.28444444444444511</c:v>
                </c:pt>
                <c:pt idx="257">
                  <c:v>0.28555555555555623</c:v>
                </c:pt>
                <c:pt idx="258">
                  <c:v>0.28666666666666735</c:v>
                </c:pt>
                <c:pt idx="259">
                  <c:v>0.28777777777777847</c:v>
                </c:pt>
                <c:pt idx="260">
                  <c:v>0.28888888888888958</c:v>
                </c:pt>
                <c:pt idx="261">
                  <c:v>0.2900000000000007</c:v>
                </c:pt>
                <c:pt idx="262">
                  <c:v>0.29111111111111182</c:v>
                </c:pt>
                <c:pt idx="263">
                  <c:v>0.29222222222222294</c:v>
                </c:pt>
                <c:pt idx="264">
                  <c:v>0.29333333333333406</c:v>
                </c:pt>
                <c:pt idx="265">
                  <c:v>0.29444444444444517</c:v>
                </c:pt>
                <c:pt idx="266">
                  <c:v>0.29555555555555629</c:v>
                </c:pt>
                <c:pt idx="267">
                  <c:v>0.29666666666666741</c:v>
                </c:pt>
                <c:pt idx="268">
                  <c:v>0.29777777777777853</c:v>
                </c:pt>
                <c:pt idx="269">
                  <c:v>0.29888888888888965</c:v>
                </c:pt>
                <c:pt idx="270">
                  <c:v>0.30000000000000077</c:v>
                </c:pt>
                <c:pt idx="271">
                  <c:v>0.30111111111111188</c:v>
                </c:pt>
                <c:pt idx="272">
                  <c:v>0.302222222222223</c:v>
                </c:pt>
                <c:pt idx="273">
                  <c:v>0.30333333333333412</c:v>
                </c:pt>
                <c:pt idx="274">
                  <c:v>0.30444444444444524</c:v>
                </c:pt>
                <c:pt idx="275">
                  <c:v>0.30555555555555636</c:v>
                </c:pt>
                <c:pt idx="276">
                  <c:v>0.30666666666666748</c:v>
                </c:pt>
                <c:pt idx="277">
                  <c:v>0.30777777777777859</c:v>
                </c:pt>
                <c:pt idx="278">
                  <c:v>0.30888888888888971</c:v>
                </c:pt>
                <c:pt idx="279">
                  <c:v>0.31000000000000083</c:v>
                </c:pt>
                <c:pt idx="280">
                  <c:v>0.31111111111111195</c:v>
                </c:pt>
                <c:pt idx="281">
                  <c:v>0.31222222222222307</c:v>
                </c:pt>
                <c:pt idx="282">
                  <c:v>0.31333333333333419</c:v>
                </c:pt>
                <c:pt idx="283">
                  <c:v>0.3144444444444453</c:v>
                </c:pt>
                <c:pt idx="284">
                  <c:v>0.31555555555555642</c:v>
                </c:pt>
                <c:pt idx="285">
                  <c:v>0.31666666666666754</c:v>
                </c:pt>
                <c:pt idx="286">
                  <c:v>0.31777777777777866</c:v>
                </c:pt>
                <c:pt idx="287">
                  <c:v>0.31888888888888978</c:v>
                </c:pt>
                <c:pt idx="288">
                  <c:v>0.32000000000000089</c:v>
                </c:pt>
                <c:pt idx="289">
                  <c:v>0.32111111111111201</c:v>
                </c:pt>
                <c:pt idx="290">
                  <c:v>0.32222222222222313</c:v>
                </c:pt>
                <c:pt idx="291">
                  <c:v>0.32333333333333425</c:v>
                </c:pt>
                <c:pt idx="292">
                  <c:v>0.32444444444444537</c:v>
                </c:pt>
                <c:pt idx="293">
                  <c:v>0.32555555555555649</c:v>
                </c:pt>
                <c:pt idx="294">
                  <c:v>0.3266666666666676</c:v>
                </c:pt>
                <c:pt idx="295">
                  <c:v>0.32777777777777872</c:v>
                </c:pt>
                <c:pt idx="296">
                  <c:v>0.32888888888888984</c:v>
                </c:pt>
                <c:pt idx="297">
                  <c:v>0.33000000000000096</c:v>
                </c:pt>
                <c:pt idx="298">
                  <c:v>0.33111111111111208</c:v>
                </c:pt>
                <c:pt idx="299">
                  <c:v>0.3322222222222232</c:v>
                </c:pt>
                <c:pt idx="300">
                  <c:v>0.33333333333333431</c:v>
                </c:pt>
                <c:pt idx="301">
                  <c:v>0.33444444444444543</c:v>
                </c:pt>
                <c:pt idx="302">
                  <c:v>0.33555555555555655</c:v>
                </c:pt>
                <c:pt idx="303">
                  <c:v>0.33666666666666767</c:v>
                </c:pt>
                <c:pt idx="304">
                  <c:v>0.33777777777777879</c:v>
                </c:pt>
                <c:pt idx="305">
                  <c:v>0.33888888888888991</c:v>
                </c:pt>
                <c:pt idx="306">
                  <c:v>0.34000000000000102</c:v>
                </c:pt>
                <c:pt idx="307">
                  <c:v>0.34111111111111214</c:v>
                </c:pt>
                <c:pt idx="308">
                  <c:v>0.34222222222222326</c:v>
                </c:pt>
                <c:pt idx="309">
                  <c:v>0.34333333333333438</c:v>
                </c:pt>
                <c:pt idx="310">
                  <c:v>0.3444444444444455</c:v>
                </c:pt>
                <c:pt idx="311">
                  <c:v>0.34555555555555661</c:v>
                </c:pt>
                <c:pt idx="312">
                  <c:v>0.34666666666666773</c:v>
                </c:pt>
                <c:pt idx="313">
                  <c:v>0.34777777777777885</c:v>
                </c:pt>
                <c:pt idx="314">
                  <c:v>0.34888888888888997</c:v>
                </c:pt>
                <c:pt idx="315">
                  <c:v>0.35000000000000109</c:v>
                </c:pt>
                <c:pt idx="316">
                  <c:v>0.35111111111111221</c:v>
                </c:pt>
                <c:pt idx="317">
                  <c:v>0.35222222222222332</c:v>
                </c:pt>
                <c:pt idx="318">
                  <c:v>0.35333333333333444</c:v>
                </c:pt>
                <c:pt idx="319">
                  <c:v>0.35444444444444556</c:v>
                </c:pt>
                <c:pt idx="320">
                  <c:v>0.35555555555555668</c:v>
                </c:pt>
                <c:pt idx="321">
                  <c:v>0.3566666666666678</c:v>
                </c:pt>
                <c:pt idx="322">
                  <c:v>0.35777777777777892</c:v>
                </c:pt>
                <c:pt idx="323">
                  <c:v>0.35888888888889003</c:v>
                </c:pt>
                <c:pt idx="324">
                  <c:v>0.36000000000000115</c:v>
                </c:pt>
                <c:pt idx="325">
                  <c:v>0.36111111111111227</c:v>
                </c:pt>
                <c:pt idx="326">
                  <c:v>0.36222222222222339</c:v>
                </c:pt>
                <c:pt idx="327">
                  <c:v>0.36333333333333451</c:v>
                </c:pt>
                <c:pt idx="328">
                  <c:v>0.36444444444444563</c:v>
                </c:pt>
                <c:pt idx="329">
                  <c:v>0.36555555555555674</c:v>
                </c:pt>
                <c:pt idx="330">
                  <c:v>0.36666666666666786</c:v>
                </c:pt>
                <c:pt idx="331">
                  <c:v>0.36777777777777898</c:v>
                </c:pt>
                <c:pt idx="332">
                  <c:v>0.3688888888888901</c:v>
                </c:pt>
                <c:pt idx="333">
                  <c:v>0.37000000000000122</c:v>
                </c:pt>
                <c:pt idx="334">
                  <c:v>0.37111111111111234</c:v>
                </c:pt>
                <c:pt idx="335">
                  <c:v>0.37222222222222345</c:v>
                </c:pt>
                <c:pt idx="336">
                  <c:v>0.37333333333333457</c:v>
                </c:pt>
                <c:pt idx="337">
                  <c:v>0.37444444444444569</c:v>
                </c:pt>
                <c:pt idx="338">
                  <c:v>0.37555555555555681</c:v>
                </c:pt>
                <c:pt idx="339">
                  <c:v>0.37666666666666793</c:v>
                </c:pt>
                <c:pt idx="340">
                  <c:v>0.37777777777777904</c:v>
                </c:pt>
                <c:pt idx="341">
                  <c:v>0.37888888888889016</c:v>
                </c:pt>
                <c:pt idx="342">
                  <c:v>0.38000000000000128</c:v>
                </c:pt>
                <c:pt idx="343">
                  <c:v>0.3811111111111124</c:v>
                </c:pt>
                <c:pt idx="344">
                  <c:v>0.38222222222222352</c:v>
                </c:pt>
                <c:pt idx="345">
                  <c:v>0.38333333333333464</c:v>
                </c:pt>
                <c:pt idx="346">
                  <c:v>0.38444444444444575</c:v>
                </c:pt>
                <c:pt idx="347">
                  <c:v>0.38555555555555687</c:v>
                </c:pt>
                <c:pt idx="348">
                  <c:v>0.38666666666666799</c:v>
                </c:pt>
                <c:pt idx="349">
                  <c:v>0.38777777777777911</c:v>
                </c:pt>
                <c:pt idx="350">
                  <c:v>0.38888888888889023</c:v>
                </c:pt>
                <c:pt idx="351">
                  <c:v>0.39000000000000135</c:v>
                </c:pt>
                <c:pt idx="352">
                  <c:v>0.39111111111111246</c:v>
                </c:pt>
                <c:pt idx="353">
                  <c:v>0.39222222222222358</c:v>
                </c:pt>
                <c:pt idx="354">
                  <c:v>0.3933333333333347</c:v>
                </c:pt>
                <c:pt idx="355">
                  <c:v>0.39444444444444582</c:v>
                </c:pt>
                <c:pt idx="356">
                  <c:v>0.39555555555555694</c:v>
                </c:pt>
                <c:pt idx="357">
                  <c:v>0.39666666666666806</c:v>
                </c:pt>
                <c:pt idx="358">
                  <c:v>0.39777777777777917</c:v>
                </c:pt>
                <c:pt idx="359">
                  <c:v>0.39888888888889029</c:v>
                </c:pt>
                <c:pt idx="360">
                  <c:v>0.40000000000000141</c:v>
                </c:pt>
              </c:numCache>
            </c:numRef>
          </c:yVal>
          <c:smooth val="1"/>
          <c:extLst>
            <c:ext xmlns:c16="http://schemas.microsoft.com/office/drawing/2014/chart" uri="{C3380CC4-5D6E-409C-BE32-E72D297353CC}">
              <c16:uniqueId val="{00000002-83BC-5B42-AE57-F2F76C41563B}"/>
            </c:ext>
          </c:extLst>
        </c:ser>
        <c:dLbls>
          <c:showLegendKey val="0"/>
          <c:showVal val="0"/>
          <c:showCatName val="0"/>
          <c:showSerName val="0"/>
          <c:showPercent val="0"/>
          <c:showBubbleSize val="0"/>
        </c:dLbls>
        <c:axId val="1315903536"/>
        <c:axId val="1315905184"/>
      </c:scatterChart>
      <c:valAx>
        <c:axId val="1315903536"/>
        <c:scaling>
          <c:orientation val="minMax"/>
          <c:max val="6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5905184"/>
        <c:crosses val="autoZero"/>
        <c:crossBetween val="midCat"/>
      </c:valAx>
      <c:valAx>
        <c:axId val="13159051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590353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Filter1+Exp.</c:v>
          </c:tx>
          <c:spPr>
            <a:ln>
              <a:solidFill>
                <a:schemeClr val="accent2">
                  <a:lumMod val="60000"/>
                  <a:lumOff val="40000"/>
                </a:schemeClr>
              </a:solidFill>
            </a:ln>
          </c:spPr>
          <c:marker>
            <c:symbol val="none"/>
          </c:marker>
          <c:xVal>
            <c:numRef>
              <c:f>'Raum1_technische Lüftung'!$A$58:$A$418</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'Raum1_technische Lüftung'!$E$58:$E$418</c:f>
              <c:numCache>
                <c:formatCode>0.0%</c:formatCode>
                <c:ptCount val="361"/>
                <c:pt idx="0" formatCode="0.00%">
                  <c:v>0</c:v>
                </c:pt>
                <c:pt idx="1">
                  <c:v>1.1111111111111111E-3</c:v>
                </c:pt>
                <c:pt idx="2">
                  <c:v>2.2059614879477215E-3</c:v>
                </c:pt>
                <c:pt idx="3">
                  <c:v>3.2847891008410627E-3</c:v>
                </c:pt>
                <c:pt idx="4">
                  <c:v>4.3478284375072767E-3</c:v>
                </c:pt>
                <c:pt idx="5">
                  <c:v>5.395310554014307E-3</c:v>
                </c:pt>
                <c:pt idx="6">
                  <c:v>6.4274631250029069E-3</c:v>
                </c:pt>
                <c:pt idx="7">
                  <c:v>7.4445104931726768E-3</c:v>
                </c:pt>
                <c:pt idx="8">
                  <c:v>8.4466737180438969E-3</c:v>
                </c:pt>
                <c:pt idx="9">
                  <c:v>9.4341706240057398E-3</c:v>
                </c:pt>
                <c:pt idx="10">
                  <c:v>1.0407215847661321E-2</c:v>
                </c:pt>
                <c:pt idx="11">
                  <c:v>1.1366020884479858E-2</c:v>
                </c:pt>
                <c:pt idx="12">
                  <c:v>1.2310794134766113E-2</c:v>
                </c:pt>
                <c:pt idx="13">
                  <c:v>1.3241740948957062E-2</c:v>
                </c:pt>
                <c:pt idx="14">
                  <c:v>1.4159063672255686E-2</c:v>
                </c:pt>
                <c:pt idx="15">
                  <c:v>1.5062961688611541E-2</c:v>
                </c:pt>
                <c:pt idx="16">
                  <c:v>1.5953631464057705E-2</c:v>
                </c:pt>
                <c:pt idx="17">
                  <c:v>1.6831266589413498E-2</c:v>
                </c:pt>
                <c:pt idx="18">
                  <c:v>1.7696057822362249E-2</c:v>
                </c:pt>
                <c:pt idx="19">
                  <c:v>1.8548193128913294E-2</c:v>
                </c:pt>
                <c:pt idx="20">
                  <c:v>1.9387857724257166E-2</c:v>
                </c:pt>
                <c:pt idx="21">
                  <c:v>2.0215234113022906E-2</c:v>
                </c:pt>
                <c:pt idx="22">
                  <c:v>2.10305021289462E-2</c:v>
                </c:pt>
                <c:pt idx="23">
                  <c:v>2.183383897395701E-2</c:v>
                </c:pt>
                <c:pt idx="24">
                  <c:v>2.2625419256695145E-2</c:v>
                </c:pt>
                <c:pt idx="25">
                  <c:v>2.3405415030462198E-2</c:v>
                </c:pt>
                <c:pt idx="26">
                  <c:v>2.4173995830618036E-2</c:v>
                </c:pt>
                <c:pt idx="27">
                  <c:v>2.4931328711430039E-2</c:v>
                </c:pt>
                <c:pt idx="28">
                  <c:v>2.5677578282383037E-2</c:v>
                </c:pt>
                <c:pt idx="29">
                  <c:v>2.6412906743957881E-2</c:v>
                </c:pt>
                <c:pt idx="30">
                  <c:v>2.7137473922886395E-2</c:v>
                </c:pt>
                <c:pt idx="31">
                  <c:v>2.7851437306890384E-2</c:v>
                </c:pt>
                <c:pt idx="32">
                  <c:v>2.8554952078912264E-2</c:v>
                </c:pt>
                <c:pt idx="33">
                  <c:v>2.9248171150844712E-2</c:v>
                </c:pt>
                <c:pt idx="34">
                  <c:v>2.9931245196766723E-2</c:v>
                </c:pt>
                <c:pt idx="35">
                  <c:v>3.0604322685693242E-2</c:v>
                </c:pt>
                <c:pt idx="36">
                  <c:v>3.1267549913845533E-2</c:v>
                </c:pt>
                <c:pt idx="37">
                  <c:v>3.192107103644929E-2</c:v>
                </c:pt>
                <c:pt idx="38">
                  <c:v>3.2565028099067354E-2</c:v>
                </c:pt>
                <c:pt idx="39">
                  <c:v>3.3199561068473944E-2</c:v>
                </c:pt>
                <c:pt idx="40">
                  <c:v>3.3824807863076997E-2</c:v>
                </c:pt>
                <c:pt idx="41">
                  <c:v>3.4440904382895328E-2</c:v>
                </c:pt>
                <c:pt idx="42">
                  <c:v>3.504798453909707E-2</c:v>
                </c:pt>
                <c:pt idx="43">
                  <c:v>3.5646180283105823E-2</c:v>
                </c:pt>
                <c:pt idx="44">
                  <c:v>3.6235621635280858E-2</c:v>
                </c:pt>
                <c:pt idx="45">
                  <c:v>3.6816436713177587E-2</c:v>
                </c:pt>
                <c:pt idx="46">
                  <c:v>3.7388751759394441E-2</c:v>
                </c:pt>
                <c:pt idx="47">
                  <c:v>3.7952691169012252E-2</c:v>
                </c:pt>
                <c:pt idx="48">
                  <c:v>3.8508377516632018E-2</c:v>
                </c:pt>
                <c:pt idx="49">
                  <c:v>3.9055931583017033E-2</c:v>
                </c:pt>
                <c:pt idx="50">
                  <c:v>3.959547238134508E-2</c:v>
                </c:pt>
                <c:pt idx="51">
                  <c:v>4.0127117183076447E-2</c:v>
                </c:pt>
                <c:pt idx="52">
                  <c:v>4.0650981543443376E-2</c:v>
                </c:pt>
                <c:pt idx="53">
                  <c:v>4.116717932656648E-2</c:v>
                </c:pt>
                <c:pt idx="54">
                  <c:v>4.1675822730203579E-2</c:v>
                </c:pt>
                <c:pt idx="55">
                  <c:v>4.2177022310136363E-2</c:v>
                </c:pt>
                <c:pt idx="56">
                  <c:v>4.2670887004200145E-2</c:v>
                </c:pt>
                <c:pt idx="57">
                  <c:v>4.3157524155961968E-2</c:v>
                </c:pt>
                <c:pt idx="58">
                  <c:v>4.3637039538052182E-2</c:v>
                </c:pt>
                <c:pt idx="59">
                  <c:v>4.4109537375154564E-2</c:v>
                </c:pt>
                <c:pt idx="60">
                  <c:v>4.457512036665999E-2</c:v>
                </c:pt>
                <c:pt idx="61">
                  <c:v>4.5033889708988577E-2</c:v>
                </c:pt>
                <c:pt idx="62">
                  <c:v>4.5485945117585157E-2</c:v>
                </c:pt>
                <c:pt idx="63">
                  <c:v>4.5931384848592854E-2</c:v>
                </c:pt>
                <c:pt idx="64">
                  <c:v>4.6370305720209455E-2</c:v>
                </c:pt>
                <c:pt idx="65">
                  <c:v>4.6802803133731252E-2</c:v>
                </c:pt>
                <c:pt idx="66">
                  <c:v>4.7228971094288932E-2</c:v>
                </c:pt>
                <c:pt idx="67">
                  <c:v>4.7648902231279967E-2</c:v>
                </c:pt>
                <c:pt idx="68">
                  <c:v>4.8062687818502023E-2</c:v>
                </c:pt>
                <c:pt idx="69">
                  <c:v>4.8470417793991687E-2</c:v>
                </c:pt>
                <c:pt idx="70">
                  <c:v>4.8872180779572887E-2</c:v>
                </c:pt>
                <c:pt idx="71">
                  <c:v>4.9268064100119205E-2</c:v>
                </c:pt>
                <c:pt idx="72">
                  <c:v>4.9658153802534327E-2</c:v>
                </c:pt>
                <c:pt idx="73">
                  <c:v>5.0042534674454672E-2</c:v>
                </c:pt>
                <c:pt idx="74">
                  <c:v>5.0421290262678373E-2</c:v>
                </c:pt>
                <c:pt idx="75">
                  <c:v>5.0794502891324492E-2</c:v>
                </c:pt>
                <c:pt idx="76">
                  <c:v>5.1162253679726537E-2</c:v>
                </c:pt>
                <c:pt idx="77">
                  <c:v>5.1524622560064084E-2</c:v>
                </c:pt>
                <c:pt idx="78">
                  <c:v>5.1881688294736369E-2</c:v>
                </c:pt>
                <c:pt idx="79">
                  <c:v>5.2233528493481618E-2</c:v>
                </c:pt>
                <c:pt idx="80">
                  <c:v>5.2580219630245874E-2</c:v>
                </c:pt>
                <c:pt idx="81">
                  <c:v>5.2921837059804903E-2</c:v>
                </c:pt>
                <c:pt idx="82">
                  <c:v>5.32584550341429E-2</c:v>
                </c:pt>
                <c:pt idx="83">
                  <c:v>5.3590146718591435E-2</c:v>
                </c:pt>
                <c:pt idx="84">
                  <c:v>5.3916984207732284E-2</c:v>
                </c:pt>
                <c:pt idx="85">
                  <c:v>5.4239038541067451E-2</c:v>
                </c:pt>
                <c:pt idx="86">
                  <c:v>5.4556379718459939E-2</c:v>
                </c:pt>
                <c:pt idx="87">
                  <c:v>5.4869076715348485E-2</c:v>
                </c:pt>
                <c:pt idx="88">
                  <c:v>5.5177197497739673E-2</c:v>
                </c:pt>
                <c:pt idx="89">
                  <c:v>5.548080903698064E-2</c:v>
                </c:pt>
                <c:pt idx="90">
                  <c:v>5.5779977324315562E-2</c:v>
                </c:pt>
                <c:pt idx="91">
                  <c:v>5.6074767385229145E-2</c:v>
                </c:pt>
                <c:pt idx="92">
                  <c:v>5.6365243293580176E-2</c:v>
                </c:pt>
                <c:pt idx="93">
                  <c:v>5.6651468185528249E-2</c:v>
                </c:pt>
                <c:pt idx="94">
                  <c:v>5.6933504273256677E-2</c:v>
                </c:pt>
                <c:pt idx="95">
                  <c:v>5.721141285849457E-2</c:v>
                </c:pt>
                <c:pt idx="96">
                  <c:v>5.7485254345841029E-2</c:v>
                </c:pt>
                <c:pt idx="97">
                  <c:v>5.7755088255894316E-2</c:v>
                </c:pt>
                <c:pt idx="98">
                  <c:v>5.8020973238188937E-2</c:v>
                </c:pt>
                <c:pt idx="99">
                  <c:v>5.8282967083943357E-2</c:v>
                </c:pt>
                <c:pt idx="100">
                  <c:v>5.8541126738621149E-2</c:v>
                </c:pt>
                <c:pt idx="101">
                  <c:v>5.879550831430834E-2</c:v>
                </c:pt>
                <c:pt idx="102">
                  <c:v>5.9046167101909609E-2</c:v>
                </c:pt>
                <c:pt idx="103">
                  <c:v>5.9293157583166001E-2</c:v>
                </c:pt>
                <c:pt idx="104">
                  <c:v>5.953653344249675E-2</c:v>
                </c:pt>
                <c:pt idx="105">
                  <c:v>5.9776347578667836E-2</c:v>
                </c:pt>
                <c:pt idx="106">
                  <c:v>6.0012652116289734E-2</c:v>
                </c:pt>
                <c:pt idx="107">
                  <c:v>6.0245498417146916E-2</c:v>
                </c:pt>
                <c:pt idx="108">
                  <c:v>6.0474937091361564E-2</c:v>
                </c:pt>
                <c:pt idx="109">
                  <c:v>6.0701018008393878E-2</c:v>
                </c:pt>
                <c:pt idx="110">
                  <c:v>6.0923790307881434E-2</c:v>
                </c:pt>
                <c:pt idx="111">
                  <c:v>6.1143302410319872E-2</c:v>
                </c:pt>
                <c:pt idx="112">
                  <c:v>6.13596020275873E-2</c:v>
                </c:pt>
                <c:pt idx="113">
                  <c:v>6.1572736173314678E-2</c:v>
                </c:pt>
                <c:pt idx="114">
                  <c:v>6.178275117310441E-2</c:v>
                </c:pt>
                <c:pt idx="115">
                  <c:v>6.1989692674599424E-2</c:v>
                </c:pt>
                <c:pt idx="116">
                  <c:v>6.219360565740488E-2</c:v>
                </c:pt>
                <c:pt idx="117">
                  <c:v>6.2394534442864663E-2</c:v>
                </c:pt>
                <c:pt idx="118">
                  <c:v>6.2592522703694836E-2</c:v>
                </c:pt>
                <c:pt idx="119">
                  <c:v>6.2787613473476056E-2</c:v>
                </c:pt>
                <c:pt idx="120">
                  <c:v>6.2979849156007142E-2</c:v>
                </c:pt>
                <c:pt idx="121">
                  <c:v>6.3169271534521676E-2</c:v>
                </c:pt>
                <c:pt idx="122">
                  <c:v>6.3355921780769819E-2</c:v>
                </c:pt>
                <c:pt idx="123">
                  <c:v>6.3539840463967101E-2</c:v>
                </c:pt>
                <c:pt idx="124">
                  <c:v>6.3721067559612349E-2</c:v>
                </c:pt>
                <c:pt idx="125">
                  <c:v>6.3899642458176531E-2</c:v>
                </c:pt>
                <c:pt idx="126">
                  <c:v>6.4075603973664436E-2</c:v>
                </c:pt>
                <c:pt idx="127">
                  <c:v>6.4248990352051033E-2</c:v>
                </c:pt>
                <c:pt idx="128">
                  <c:v>6.4419839279594451E-2</c:v>
                </c:pt>
                <c:pt idx="129">
                  <c:v>6.4588187891027188E-2</c:v>
                </c:pt>
                <c:pt idx="130">
                  <c:v>6.4754072777627528E-2</c:v>
                </c:pt>
                <c:pt idx="131">
                  <c:v>6.4917529995172821E-2</c:v>
                </c:pt>
                <c:pt idx="132">
                  <c:v>6.5078595071776338E-2</c:v>
                </c:pt>
                <c:pt idx="133">
                  <c:v>6.5237303015609455E-2</c:v>
                </c:pt>
                <c:pt idx="134">
                  <c:v>6.5393688322510843E-2</c:v>
                </c:pt>
                <c:pt idx="135">
                  <c:v>6.5547784983484264E-2</c:v>
                </c:pt>
                <c:pt idx="136">
                  <c:v>6.5699626492086688E-2</c:v>
                </c:pt>
                <c:pt idx="137">
                  <c:v>6.5849245851708205E-2</c:v>
                </c:pt>
                <c:pt idx="138">
                  <c:v>6.5996675582745509E-2</c:v>
                </c:pt>
                <c:pt idx="139">
                  <c:v>6.6141947729670317E-2</c:v>
                </c:pt>
                <c:pt idx="140">
                  <c:v>6.6285093867994346E-2</c:v>
                </c:pt>
                <c:pt idx="141">
                  <c:v>6.6426145111132442E-2</c:v>
                </c:pt>
                <c:pt idx="142">
                  <c:v>6.6565132117165152E-2</c:v>
                </c:pt>
                <c:pt idx="143">
                  <c:v>6.6702085095502434E-2</c:v>
                </c:pt>
                <c:pt idx="144">
                  <c:v>6.6837033813449756E-2</c:v>
                </c:pt>
                <c:pt idx="145">
                  <c:v>6.6970007602678169E-2</c:v>
                </c:pt>
                <c:pt idx="146">
                  <c:v>6.7101035365599679E-2</c:v>
                </c:pt>
                <c:pt idx="147">
                  <c:v>6.7230145581649289E-2</c:v>
                </c:pt>
                <c:pt idx="148">
                  <c:v>6.7357366313475123E-2</c:v>
                </c:pt>
                <c:pt idx="149">
                  <c:v>6.748272521303797E-2</c:v>
                </c:pt>
                <c:pt idx="150">
                  <c:v>6.7606249527621551E-2</c:v>
                </c:pt>
                <c:pt idx="151">
                  <c:v>6.7727966105754836E-2</c:v>
                </c:pt>
                <c:pt idx="152">
                  <c:v>6.7847901403047681E-2</c:v>
                </c:pt>
                <c:pt idx="153">
                  <c:v>6.796608148794106E-2</c:v>
                </c:pt>
                <c:pt idx="154">
                  <c:v>6.8082532047373148E-2</c:v>
                </c:pt>
                <c:pt idx="155">
                  <c:v>6.819727839236249E-2</c:v>
                </c:pt>
                <c:pt idx="156">
                  <c:v>6.8310345463509475E-2</c:v>
                </c:pt>
                <c:pt idx="157">
                  <c:v>6.8421757836417255E-2</c:v>
                </c:pt>
                <c:pt idx="158">
                  <c:v>6.8531539727033366E-2</c:v>
                </c:pt>
                <c:pt idx="159">
                  <c:v>6.8639714996913168E-2</c:v>
                </c:pt>
                <c:pt idx="160">
                  <c:v>6.8746307158406239E-2</c:v>
                </c:pt>
                <c:pt idx="161">
                  <c:v>6.885133937976691E-2</c:v>
                </c:pt>
                <c:pt idx="162">
                  <c:v>6.8954834490189951E-2</c:v>
                </c:pt>
                <c:pt idx="163">
                  <c:v>6.9056814984772619E-2</c:v>
                </c:pt>
                <c:pt idx="164">
                  <c:v>6.9157303029404052E-2</c:v>
                </c:pt>
                <c:pt idx="165">
                  <c:v>6.9256320465583124E-2</c:v>
                </c:pt>
                <c:pt idx="166">
                  <c:v>6.9353888815165771E-2</c:v>
                </c:pt>
                <c:pt idx="167">
                  <c:v>6.9450029285042875E-2</c:v>
                </c:pt>
                <c:pt idx="168">
                  <c:v>6.9544762771749646E-2</c:v>
                </c:pt>
                <c:pt idx="169">
                  <c:v>6.9638109866007603E-2</c:v>
                </c:pt>
                <c:pt idx="170">
                  <c:v>6.9730090857200042E-2</c:v>
                </c:pt>
                <c:pt idx="171">
                  <c:v>6.9820725737782002E-2</c:v>
                </c:pt>
                <c:pt idx="172">
                  <c:v>6.9910034207625732E-2</c:v>
                </c:pt>
                <c:pt idx="173">
                  <c:v>6.9998035678302525E-2</c:v>
                </c:pt>
                <c:pt idx="174">
                  <c:v>7.0084749277301933E-2</c:v>
                </c:pt>
                <c:pt idx="175">
                  <c:v>7.0170193852189158E-2</c:v>
                </c:pt>
                <c:pt idx="176">
                  <c:v>7.0254387974701682E-2</c:v>
                </c:pt>
                <c:pt idx="177">
                  <c:v>7.0337349944785924E-2</c:v>
                </c:pt>
                <c:pt idx="178">
                  <c:v>7.0419097794574781E-2</c:v>
                </c:pt>
                <c:pt idx="179">
                  <c:v>7.0499649292306996E-2</c:v>
                </c:pt>
                <c:pt idx="180">
                  <c:v>7.0579021946189174E-2</c:v>
                </c:pt>
                <c:pt idx="181">
                  <c:v>7.0657233008201259E-2</c:v>
                </c:pt>
                <c:pt idx="182">
                  <c:v>7.0734299477846319E-2</c:v>
                </c:pt>
                <c:pt idx="183">
                  <c:v>7.0810238105845441E-2</c:v>
                </c:pt>
                <c:pt idx="184">
                  <c:v>7.0885065397778599E-2</c:v>
                </c:pt>
                <c:pt idx="185">
                  <c:v>7.0958797617672209E-2</c:v>
                </c:pt>
                <c:pt idx="186">
                  <c:v>7.1031450791534181E-2</c:v>
                </c:pt>
                <c:pt idx="187">
                  <c:v>7.1103040710837229E-2</c:v>
                </c:pt>
                <c:pt idx="188">
                  <c:v>7.1173582935951205E-2</c:v>
                </c:pt>
                <c:pt idx="189">
                  <c:v>7.1243092799525232E-2</c:v>
                </c:pt>
                <c:pt idx="190">
                  <c:v>7.1311585409820341E-2</c:v>
                </c:pt>
                <c:pt idx="191">
                  <c:v>7.1379075653993249E-2</c:v>
                </c:pt>
                <c:pt idx="192">
                  <c:v>7.1445578201332197E-2</c:v>
                </c:pt>
                <c:pt idx="193">
                  <c:v>7.1511107506445376E-2</c:v>
                </c:pt>
                <c:pt idx="194">
                  <c:v>7.1575677812402677E-2</c:v>
                </c:pt>
                <c:pt idx="195">
                  <c:v>7.1639303153831504E-2</c:v>
                </c:pt>
                <c:pt idx="196">
                  <c:v>7.170199735996724E-2</c:v>
                </c:pt>
                <c:pt idx="197">
                  <c:v>7.1763774057659102E-2</c:v>
                </c:pt>
                <c:pt idx="198">
                  <c:v>7.1824646674331999E-2</c:v>
                </c:pt>
                <c:pt idx="199">
                  <c:v>7.1884628440905013E-2</c:v>
                </c:pt>
                <c:pt idx="200">
                  <c:v>7.1943732394667226E-2</c:v>
                </c:pt>
                <c:pt idx="201">
                  <c:v>7.200197138211141E-2</c:v>
                </c:pt>
                <c:pt idx="202">
                  <c:v>7.2059358061726267E-2</c:v>
                </c:pt>
                <c:pt idx="203">
                  <c:v>7.2115904906747824E-2</c:v>
                </c:pt>
                <c:pt idx="204">
                  <c:v>7.217162420787053E-2</c:v>
                </c:pt>
                <c:pt idx="205">
                  <c:v>7.2226528075918658E-2</c:v>
                </c:pt>
                <c:pt idx="206">
                  <c:v>7.2280628444478717E-2</c:v>
                </c:pt>
                <c:pt idx="207">
                  <c:v>7.2333937072493193E-2</c:v>
                </c:pt>
                <c:pt idx="208">
                  <c:v>7.2386465546816464E-2</c:v>
                </c:pt>
                <c:pt idx="209">
                  <c:v>7.2438225284733204E-2</c:v>
                </c:pt>
                <c:pt idx="210">
                  <c:v>7.2489227536439993E-2</c:v>
                </c:pt>
                <c:pt idx="211">
                  <c:v>7.2539483387490625E-2</c:v>
                </c:pt>
                <c:pt idx="212">
                  <c:v>7.2589003761205542E-2</c:v>
                </c:pt>
                <c:pt idx="213">
                  <c:v>7.2637799421046131E-2</c:v>
                </c:pt>
                <c:pt idx="214">
                  <c:v>7.2685880972954142E-2</c:v>
                </c:pt>
                <c:pt idx="215">
                  <c:v>7.2733258867656983E-2</c:v>
                </c:pt>
                <c:pt idx="216">
                  <c:v>7.2779943402939196E-2</c:v>
                </c:pt>
                <c:pt idx="217">
                  <c:v>7.2825944725880748E-2</c:v>
                </c:pt>
                <c:pt idx="218">
                  <c:v>7.2871272835062534E-2</c:v>
                </c:pt>
                <c:pt idx="219">
                  <c:v>7.2915937582739607E-2</c:v>
                </c:pt>
                <c:pt idx="220">
                  <c:v>7.2959948676982606E-2</c:v>
                </c:pt>
                <c:pt idx="221">
                  <c:v>7.3003315683787859E-2</c:v>
                </c:pt>
                <c:pt idx="222">
                  <c:v>7.3046048029156554E-2</c:v>
                </c:pt>
                <c:pt idx="223">
                  <c:v>7.3088155001143587E-2</c:v>
                </c:pt>
                <c:pt idx="224">
                  <c:v>7.312964575187629E-2</c:v>
                </c:pt>
                <c:pt idx="225">
                  <c:v>7.3170529299543735E-2</c:v>
                </c:pt>
                <c:pt idx="226">
                  <c:v>7.3210814530356841E-2</c:v>
                </c:pt>
                <c:pt idx="227">
                  <c:v>7.3250510200479846E-2</c:v>
                </c:pt>
                <c:pt idx="228">
                  <c:v>7.3289624937933506E-2</c:v>
                </c:pt>
                <c:pt idx="229">
                  <c:v>7.3328167244470416E-2</c:v>
                </c:pt>
                <c:pt idx="230">
                  <c:v>7.3366145497422888E-2</c:v>
                </c:pt>
                <c:pt idx="231">
                  <c:v>7.3403567951523849E-2</c:v>
                </c:pt>
                <c:pt idx="232">
                  <c:v>7.3440442740700967E-2</c:v>
                </c:pt>
                <c:pt idx="233">
                  <c:v>7.3476777879844676E-2</c:v>
                </c:pt>
                <c:pt idx="234">
                  <c:v>7.3512581266550192E-2</c:v>
                </c:pt>
                <c:pt idx="235">
                  <c:v>7.3547860682834088E-2</c:v>
                </c:pt>
                <c:pt idx="236">
                  <c:v>7.3582623796825786E-2</c:v>
                </c:pt>
                <c:pt idx="237">
                  <c:v>7.3616878164434227E-2</c:v>
                </c:pt>
                <c:pt idx="238">
                  <c:v>7.3650631230990193E-2</c:v>
                </c:pt>
                <c:pt idx="239">
                  <c:v>7.3683890332864571E-2</c:v>
                </c:pt>
                <c:pt idx="240">
                  <c:v>7.3716662699062935E-2</c:v>
                </c:pt>
                <c:pt idx="241">
                  <c:v>7.3748955452796833E-2</c:v>
                </c:pt>
                <c:pt idx="242">
                  <c:v>7.3780775613032021E-2</c:v>
                </c:pt>
                <c:pt idx="243">
                  <c:v>7.3812130096014061E-2</c:v>
                </c:pt>
                <c:pt idx="244">
                  <c:v>7.3843025716771621E-2</c:v>
                </c:pt>
                <c:pt idx="245">
                  <c:v>7.3873469190597743E-2</c:v>
                </c:pt>
                <c:pt idx="246">
                  <c:v>7.3903467134509404E-2</c:v>
                </c:pt>
                <c:pt idx="247">
                  <c:v>7.393302606868582E-2</c:v>
                </c:pt>
                <c:pt idx="248">
                  <c:v>7.3962152417885563E-2</c:v>
                </c:pt>
                <c:pt idx="249">
                  <c:v>7.3990852512843056E-2</c:v>
                </c:pt>
                <c:pt idx="250">
                  <c:v>7.4019132591644568E-2</c:v>
                </c:pt>
                <c:pt idx="251">
                  <c:v>7.4046998801084091E-2</c:v>
                </c:pt>
                <c:pt idx="252">
                  <c:v>7.4074457197999363E-2</c:v>
                </c:pt>
                <c:pt idx="253">
                  <c:v>7.4101513750588377E-2</c:v>
                </c:pt>
                <c:pt idx="254">
                  <c:v>7.4128174339706573E-2</c:v>
                </c:pt>
                <c:pt idx="255">
                  <c:v>7.415444476014503E-2</c:v>
                </c:pt>
                <c:pt idx="256">
                  <c:v>7.4180330721890064E-2</c:v>
                </c:pt>
                <c:pt idx="257">
                  <c:v>7.4205837851364267E-2</c:v>
                </c:pt>
                <c:pt idx="258">
                  <c:v>7.4230971692649431E-2</c:v>
                </c:pt>
                <c:pt idx="259">
                  <c:v>7.4255737708691594E-2</c:v>
                </c:pt>
                <c:pt idx="260">
                  <c:v>7.4280141282488457E-2</c:v>
                </c:pt>
                <c:pt idx="261">
                  <c:v>7.4304187718259349E-2</c:v>
                </c:pt>
                <c:pt idx="262">
                  <c:v>7.4327882242598148E-2</c:v>
                </c:pt>
                <c:pt idx="263">
                  <c:v>7.4351230005609323E-2</c:v>
                </c:pt>
                <c:pt idx="264">
                  <c:v>7.4374236082027284E-2</c:v>
                </c:pt>
                <c:pt idx="265">
                  <c:v>7.4396905472319447E-2</c:v>
                </c:pt>
                <c:pt idx="266">
                  <c:v>7.441924310377307E-2</c:v>
                </c:pt>
                <c:pt idx="267">
                  <c:v>7.4441253831566245E-2</c:v>
                </c:pt>
                <c:pt idx="268">
                  <c:v>7.4462942439823168E-2</c:v>
                </c:pt>
                <c:pt idx="269">
                  <c:v>7.448431364265401E-2</c:v>
                </c:pt>
                <c:pt idx="270">
                  <c:v>7.450537208517953E-2</c:v>
                </c:pt>
                <c:pt idx="271">
                  <c:v>7.4526122344540729E-2</c:v>
                </c:pt>
                <c:pt idx="272">
                  <c:v>7.4546568930893689E-2</c:v>
                </c:pt>
                <c:pt idx="273">
                  <c:v>7.4566716288389887E-2</c:v>
                </c:pt>
                <c:pt idx="274">
                  <c:v>7.4586568796142158E-2</c:v>
                </c:pt>
                <c:pt idx="275">
                  <c:v>7.4606130769176521E-2</c:v>
                </c:pt>
                <c:pt idx="276">
                  <c:v>7.4625406459370019E-2</c:v>
                </c:pt>
                <c:pt idx="277">
                  <c:v>7.4644400056374946E-2</c:v>
                </c:pt>
                <c:pt idx="278">
                  <c:v>7.4663115688529444E-2</c:v>
                </c:pt>
                <c:pt idx="279">
                  <c:v>7.4681557423754819E-2</c:v>
                </c:pt>
                <c:pt idx="280">
                  <c:v>7.4699729270439746E-2</c:v>
                </c:pt>
                <c:pt idx="281">
                  <c:v>7.4717635178311467E-2</c:v>
                </c:pt>
                <c:pt idx="282">
                  <c:v>7.4735279039294333E-2</c:v>
                </c:pt>
                <c:pt idx="283">
                  <c:v>7.4752664688355674E-2</c:v>
                </c:pt>
                <c:pt idx="284">
                  <c:v>7.4769795904339395E-2</c:v>
                </c:pt>
                <c:pt idx="285">
                  <c:v>7.4786676410787303E-2</c:v>
                </c:pt>
                <c:pt idx="286">
                  <c:v>7.4803309876748422E-2</c:v>
                </c:pt>
                <c:pt idx="287">
                  <c:v>7.481969991757649E-2</c:v>
                </c:pt>
                <c:pt idx="288">
                  <c:v>7.4835850095715764E-2</c:v>
                </c:pt>
                <c:pt idx="289">
                  <c:v>7.4851763921475356E-2</c:v>
                </c:pt>
                <c:pt idx="290">
                  <c:v>7.4867444853792167E-2</c:v>
                </c:pt>
                <c:pt idx="291">
                  <c:v>7.4882896300982757E-2</c:v>
                </c:pt>
                <c:pt idx="292">
                  <c:v>7.4898121621484126E-2</c:v>
                </c:pt>
                <c:pt idx="293">
                  <c:v>7.491312412458366E-2</c:v>
                </c:pt>
                <c:pt idx="294">
                  <c:v>7.4927907071138486E-2</c:v>
                </c:pt>
                <c:pt idx="295">
                  <c:v>7.4942473674284152E-2</c:v>
                </c:pt>
                <c:pt idx="296">
                  <c:v>7.4956827100133086E-2</c:v>
                </c:pt>
                <c:pt idx="297">
                  <c:v>7.4970970468462739E-2</c:v>
                </c:pt>
                <c:pt idx="298">
                  <c:v>7.4984906853393651E-2</c:v>
                </c:pt>
                <c:pt idx="299">
                  <c:v>7.4998639284057658E-2</c:v>
                </c:pt>
                <c:pt idx="300">
                  <c:v>7.501217074525629E-2</c:v>
                </c:pt>
                <c:pt idx="301">
                  <c:v>7.502550417810952E-2</c:v>
                </c:pt>
                <c:pt idx="302">
                  <c:v>7.5038642480695014E-2</c:v>
                </c:pt>
                <c:pt idx="303">
                  <c:v>7.505158850867806E-2</c:v>
                </c:pt>
                <c:pt idx="304">
                  <c:v>7.5064345075932265E-2</c:v>
                </c:pt>
                <c:pt idx="305">
                  <c:v>7.5076914955151133E-2</c:v>
                </c:pt>
                <c:pt idx="306">
                  <c:v>7.508930087845074E-2</c:v>
                </c:pt>
                <c:pt idx="307">
                  <c:v>7.5101505537963575E-2</c:v>
                </c:pt>
                <c:pt idx="308">
                  <c:v>7.5113531586423699E-2</c:v>
                </c:pt>
                <c:pt idx="309">
                  <c:v>7.5125381637743266E-2</c:v>
                </c:pt>
                <c:pt idx="310">
                  <c:v>7.5137058267580756E-2</c:v>
                </c:pt>
                <c:pt idx="311">
                  <c:v>7.5148564013900743E-2</c:v>
                </c:pt>
                <c:pt idx="312">
                  <c:v>7.515990137752554E-2</c:v>
                </c:pt>
                <c:pt idx="313">
                  <c:v>7.5171072822678792E-2</c:v>
                </c:pt>
                <c:pt idx="314">
                  <c:v>7.5182080777521046E-2</c:v>
                </c:pt>
                <c:pt idx="315">
                  <c:v>7.5192927634677567E-2</c:v>
                </c:pt>
                <c:pt idx="316">
                  <c:v>7.5203615751758351E-2</c:v>
                </c:pt>
                <c:pt idx="317">
                  <c:v>7.5214147451870564E-2</c:v>
                </c:pt>
                <c:pt idx="318">
                  <c:v>7.5224525024123495E-2</c:v>
                </c:pt>
                <c:pt idx="319">
                  <c:v>7.5234750724126082E-2</c:v>
                </c:pt>
                <c:pt idx="320">
                  <c:v>7.5244826774477205E-2</c:v>
                </c:pt>
                <c:pt idx="321">
                  <c:v>7.5254755365248768E-2</c:v>
                </c:pt>
                <c:pt idx="322">
                  <c:v>7.5264538654461699E-2</c:v>
                </c:pt>
                <c:pt idx="323">
                  <c:v>7.5274178768555022E-2</c:v>
                </c:pt>
                <c:pt idx="324">
                  <c:v>7.5283677802848073E-2</c:v>
                </c:pt>
                <c:pt idx="325">
                  <c:v>7.5293037821995867E-2</c:v>
                </c:pt>
                <c:pt idx="326">
                  <c:v>7.5302260860437911E-2</c:v>
                </c:pt>
                <c:pt idx="327">
                  <c:v>7.5311348922840374E-2</c:v>
                </c:pt>
                <c:pt idx="328">
                  <c:v>7.5320303984531822E-2</c:v>
                </c:pt>
                <c:pt idx="329">
                  <c:v>7.5329127991932546E-2</c:v>
                </c:pt>
                <c:pt idx="330">
                  <c:v>7.533782286297766E-2</c:v>
                </c:pt>
                <c:pt idx="331">
                  <c:v>7.5346390487533915E-2</c:v>
                </c:pt>
                <c:pt idx="332">
                  <c:v>7.5354832727810531E-2</c:v>
                </c:pt>
                <c:pt idx="333">
                  <c:v>7.5363151418763902E-2</c:v>
                </c:pt>
                <c:pt idx="334">
                  <c:v>7.5371348368496474E-2</c:v>
                </c:pt>
                <c:pt idx="335">
                  <c:v>7.5379425358649735E-2</c:v>
                </c:pt>
                <c:pt idx="336">
                  <c:v>7.5387384144791444E-2</c:v>
                </c:pt>
                <c:pt idx="337">
                  <c:v>7.5395226456797207E-2</c:v>
                </c:pt>
                <c:pt idx="338">
                  <c:v>7.5402953999226516E-2</c:v>
                </c:pt>
                <c:pt idx="339">
                  <c:v>7.541056845169318E-2</c:v>
                </c:pt>
                <c:pt idx="340">
                  <c:v>7.5418071469230463E-2</c:v>
                </c:pt>
                <c:pt idx="341">
                  <c:v>7.5425464682650753E-2</c:v>
                </c:pt>
                <c:pt idx="342">
                  <c:v>7.543274969890007E-2</c:v>
                </c:pt>
                <c:pt idx="343">
                  <c:v>7.5439928101407316E-2</c:v>
                </c:pt>
                <c:pt idx="344">
                  <c:v>7.5447001450428444E-2</c:v>
                </c:pt>
                <c:pt idx="345">
                  <c:v>7.5453971283385601E-2</c:v>
                </c:pt>
                <c:pt idx="346">
                  <c:v>7.5460839115201267E-2</c:v>
                </c:pt>
                <c:pt idx="347">
                  <c:v>7.5467606438627557E-2</c:v>
                </c:pt>
                <c:pt idx="348">
                  <c:v>7.5474274724570661E-2</c:v>
                </c:pt>
                <c:pt idx="349">
                  <c:v>7.5480845422410556E-2</c:v>
                </c:pt>
                <c:pt idx="350">
                  <c:v>7.5487319960316032E-2</c:v>
                </c:pt>
                <c:pt idx="351">
                  <c:v>7.5493699745555115E-2</c:v>
                </c:pt>
                <c:pt idx="352">
                  <c:v>7.5499986164800956E-2</c:v>
                </c:pt>
                <c:pt idx="353">
                  <c:v>7.5506180584433188E-2</c:v>
                </c:pt>
                <c:pt idx="354">
                  <c:v>7.5512284350834957E-2</c:v>
                </c:pt>
                <c:pt idx="355">
                  <c:v>7.5518298790685542E-2</c:v>
                </c:pt>
                <c:pt idx="356">
                  <c:v>7.5524225211248741E-2</c:v>
                </c:pt>
                <c:pt idx="357">
                  <c:v>7.553006490065696E-2</c:v>
                </c:pt>
                <c:pt idx="358">
                  <c:v>7.5535819128191226E-2</c:v>
                </c:pt>
                <c:pt idx="359">
                  <c:v>7.5541489144557092E-2</c:v>
                </c:pt>
                <c:pt idx="360">
                  <c:v>7.5547076182156447E-2</c:v>
                </c:pt>
              </c:numCache>
            </c:numRef>
          </c:yVal>
          <c:smooth val="1"/>
          <c:extLst>
            <c:ext xmlns:c16="http://schemas.microsoft.com/office/drawing/2014/chart" uri="{C3380CC4-5D6E-409C-BE32-E72D297353CC}">
              <c16:uniqueId val="{00000000-5B96-134B-9333-A02CB2FFC9B3}"/>
            </c:ext>
          </c:extLst>
        </c:ser>
        <c:ser>
          <c:idx val="1"/>
          <c:order val="1"/>
          <c:tx>
            <c:strRef>
              <c:f>'Raum1_technische Lüftung'!$H$57</c:f>
              <c:strCache>
                <c:ptCount val="1"/>
                <c:pt idx="0">
                  <c:v>Filter2+Exp.</c:v>
                </c:pt>
              </c:strCache>
            </c:strRef>
          </c:tx>
          <c:spPr>
            <a:ln>
              <a:solidFill>
                <a:srgbClr val="FFFF00"/>
              </a:solidFill>
            </a:ln>
          </c:spPr>
          <c:marker>
            <c:symbol val="none"/>
          </c:marker>
          <c:xVal>
            <c:numRef>
              <c:f>'Raum1_technische Lüftung'!$A$58:$A$418</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'Raum1_technische Lüftung'!$H$58:$H$418</c:f>
              <c:numCache>
                <c:formatCode>0.0%</c:formatCode>
                <c:ptCount val="361"/>
                <c:pt idx="0" formatCode="0.00%">
                  <c:v>0</c:v>
                </c:pt>
                <c:pt idx="1">
                  <c:v>1.1111111111111111E-3</c:v>
                </c:pt>
                <c:pt idx="2">
                  <c:v>2.20003762350774E-3</c:v>
                </c:pt>
                <c:pt idx="3">
                  <c:v>3.267222477967997E-3</c:v>
                </c:pt>
                <c:pt idx="4">
                  <c:v>4.3130997714529171E-3</c:v>
                </c:pt>
                <c:pt idx="5">
                  <c:v>5.3380949336833405E-3</c:v>
                </c:pt>
                <c:pt idx="6">
                  <c:v>6.342624900191233E-3</c:v>
                </c:pt>
                <c:pt idx="7">
                  <c:v>7.3270982819158411E-3</c:v>
                </c:pt>
                <c:pt idx="8">
                  <c:v>8.2919155314136635E-3</c:v>
                </c:pt>
                <c:pt idx="9">
                  <c:v>9.2374691057498584E-3</c:v>
                </c:pt>
                <c:pt idx="10">
                  <c:v>1.016414362613733E-2</c:v>
                </c:pt>
                <c:pt idx="11">
                  <c:v>1.1072316034388444E-2</c:v>
                </c:pt>
                <c:pt idx="12">
                  <c:v>1.1962355746243002E-2</c:v>
                </c:pt>
                <c:pt idx="13">
                  <c:v>1.2834624801634859E-2</c:v>
                </c:pt>
                <c:pt idx="14">
                  <c:v>1.368947801195828E-2</c:v>
                </c:pt>
                <c:pt idx="15">
                  <c:v>1.4527263104393969E-2</c:v>
                </c:pt>
                <c:pt idx="16">
                  <c:v>1.5348320863353464E-2</c:v>
                </c:pt>
                <c:pt idx="17">
                  <c:v>1.6152985269099421E-2</c:v>
                </c:pt>
                <c:pt idx="18">
                  <c:v>1.6941583633598208E-2</c:v>
                </c:pt>
                <c:pt idx="19">
                  <c:v>1.7714436733660025E-2</c:v>
                </c:pt>
                <c:pt idx="20">
                  <c:v>1.8471858941420737E-2</c:v>
                </c:pt>
                <c:pt idx="21">
                  <c:v>1.9214158352218499E-2</c:v>
                </c:pt>
                <c:pt idx="22">
                  <c:v>1.9941636909917172E-2</c:v>
                </c:pt>
                <c:pt idx="23">
                  <c:v>2.0654590529727502E-2</c:v>
                </c:pt>
                <c:pt idx="24">
                  <c:v>2.1353309218576057E-2</c:v>
                </c:pt>
                <c:pt idx="25">
                  <c:v>2.203807719307084E-2</c:v>
                </c:pt>
                <c:pt idx="26">
                  <c:v>2.2709172995111597E-2</c:v>
                </c:pt>
                <c:pt idx="27">
                  <c:v>2.3366869605191829E-2</c:v>
                </c:pt>
                <c:pt idx="28">
                  <c:v>2.4011434553438606E-2</c:v>
                </c:pt>
                <c:pt idx="29">
                  <c:v>2.4643130028435337E-2</c:v>
                </c:pt>
                <c:pt idx="30">
                  <c:v>2.5262212983871764E-2</c:v>
                </c:pt>
                <c:pt idx="31">
                  <c:v>2.5868935243064592E-2</c:v>
                </c:pt>
                <c:pt idx="32">
                  <c:v>2.6463543601391217E-2</c:v>
                </c:pt>
                <c:pt idx="33">
                  <c:v>2.7046279926678265E-2</c:v>
                </c:pt>
                <c:pt idx="34">
                  <c:v>2.7617381257585751E-2</c:v>
                </c:pt>
                <c:pt idx="35">
                  <c:v>2.8177079900026897E-2</c:v>
                </c:pt>
                <c:pt idx="36">
                  <c:v>2.8725603521662806E-2</c:v>
                </c:pt>
                <c:pt idx="37">
                  <c:v>2.9263175244510449E-2</c:v>
                </c:pt>
                <c:pt idx="38">
                  <c:v>2.9790013735701625E-2</c:v>
                </c:pt>
                <c:pt idx="39">
                  <c:v>3.0306333296429826E-2</c:v>
                </c:pt>
                <c:pt idx="40">
                  <c:v>3.0812343949121152E-2</c:v>
                </c:pt>
                <c:pt idx="41">
                  <c:v>3.1308251522864788E-2</c:v>
                </c:pt>
                <c:pt idx="42">
                  <c:v>3.1794257737137746E-2</c:v>
                </c:pt>
                <c:pt idx="43">
                  <c:v>3.2270560283857955E-2</c:v>
                </c:pt>
                <c:pt idx="44">
                  <c:v>3.2737352907799055E-2</c:v>
                </c:pt>
                <c:pt idx="45">
                  <c:v>3.3194825485399641E-2</c:v>
                </c:pt>
                <c:pt idx="46">
                  <c:v>3.3643164101998975E-2</c:v>
                </c:pt>
                <c:pt idx="47">
                  <c:v>3.4082551127530593E-2</c:v>
                </c:pt>
                <c:pt idx="48">
                  <c:v>3.4513165290704619E-2</c:v>
                </c:pt>
                <c:pt idx="49">
                  <c:v>3.4935181751708934E-2</c:v>
                </c:pt>
                <c:pt idx="50">
                  <c:v>3.5348772173458796E-2</c:v>
                </c:pt>
                <c:pt idx="51">
                  <c:v>3.5754104791423852E-2</c:v>
                </c:pt>
                <c:pt idx="52">
                  <c:v>3.6151344482061004E-2</c:v>
                </c:pt>
                <c:pt idx="53">
                  <c:v>3.6540652829880928E-2</c:v>
                </c:pt>
                <c:pt idx="54">
                  <c:v>3.6922188193175526E-2</c:v>
                </c:pt>
                <c:pt idx="55">
                  <c:v>3.7296105768433063E-2</c:v>
                </c:pt>
                <c:pt idx="56">
                  <c:v>3.7662557653467155E-2</c:v>
                </c:pt>
                <c:pt idx="57">
                  <c:v>3.8021692909285365E-2</c:v>
                </c:pt>
                <c:pt idx="58">
                  <c:v>3.8373657620722479E-2</c:v>
                </c:pt>
                <c:pt idx="59">
                  <c:v>3.8718594955863189E-2</c:v>
                </c:pt>
                <c:pt idx="60">
                  <c:v>3.9056645224278333E-2</c:v>
                </c:pt>
                <c:pt idx="61">
                  <c:v>3.9387945934098376E-2</c:v>
                </c:pt>
                <c:pt idx="62">
                  <c:v>3.9712631847947356E-2</c:v>
                </c:pt>
                <c:pt idx="63">
                  <c:v>4.0030835037760053E-2</c:v>
                </c:pt>
                <c:pt idx="64">
                  <c:v>4.0342684938504653E-2</c:v>
                </c:pt>
                <c:pt idx="65">
                  <c:v>4.0648308400832799E-2</c:v>
                </c:pt>
                <c:pt idx="66">
                  <c:v>4.094782974267841E-2</c:v>
                </c:pt>
                <c:pt idx="67">
                  <c:v>4.1241370799826281E-2</c:v>
                </c:pt>
                <c:pt idx="68">
                  <c:v>4.1529050975471007E-2</c:v>
                </c:pt>
                <c:pt idx="69">
                  <c:v>4.1810987288786426E-2</c:v>
                </c:pt>
                <c:pt idx="70">
                  <c:v>4.2087294422525297E-2</c:v>
                </c:pt>
                <c:pt idx="71">
                  <c:v>4.2358084769668611E-2</c:v>
                </c:pt>
                <c:pt idx="72">
                  <c:v>4.2623468479143507E-2</c:v>
                </c:pt>
                <c:pt idx="73">
                  <c:v>4.2883553500628349E-2</c:v>
                </c:pt>
                <c:pt idx="74">
                  <c:v>4.313844562846323E-2</c:v>
                </c:pt>
                <c:pt idx="75">
                  <c:v>4.3388248544683768E-2</c:v>
                </c:pt>
                <c:pt idx="76">
                  <c:v>4.3633063861195649E-2</c:v>
                </c:pt>
                <c:pt idx="77">
                  <c:v>4.3872991161107155E-2</c:v>
                </c:pt>
                <c:pt idx="78">
                  <c:v>4.4108128039236395E-2</c:v>
                </c:pt>
                <c:pt idx="79">
                  <c:v>4.4338570141809787E-2</c:v>
                </c:pt>
                <c:pt idx="80">
                  <c:v>4.4564411205367915E-2</c:v>
                </c:pt>
                <c:pt idx="81">
                  <c:v>4.4785743094894588E-2</c:v>
                </c:pt>
                <c:pt idx="82">
                  <c:v>4.5002655841184576E-2</c:v>
                </c:pt>
                <c:pt idx="83">
                  <c:v>4.5215237677465318E-2</c:v>
                </c:pt>
                <c:pt idx="84">
                  <c:v>4.5423575075287367E-2</c:v>
                </c:pt>
                <c:pt idx="85">
                  <c:v>4.5627752779698307E-2</c:v>
                </c:pt>
                <c:pt idx="86">
                  <c:v>4.5827853843714329E-2</c:v>
                </c:pt>
                <c:pt idx="87">
                  <c:v>4.6023959662103563E-2</c:v>
                </c:pt>
                <c:pt idx="88">
                  <c:v>4.6216150004494916E-2</c:v>
                </c:pt>
                <c:pt idx="89">
                  <c:v>4.6404503047825792E-2</c:v>
                </c:pt>
                <c:pt idx="90">
                  <c:v>4.658909540814201E-2</c:v>
                </c:pt>
                <c:pt idx="91">
                  <c:v>4.6770002171762796E-2</c:v>
                </c:pt>
                <c:pt idx="92">
                  <c:v>4.6947296925823487E-2</c:v>
                </c:pt>
                <c:pt idx="93">
                  <c:v>4.7121051788208461E-2</c:v>
                </c:pt>
                <c:pt idx="94">
                  <c:v>4.7291337436886405E-2</c:v>
                </c:pt>
                <c:pt idx="95">
                  <c:v>4.7458223138659862E-2</c:v>
                </c:pt>
                <c:pt idx="96">
                  <c:v>4.7621776777340794E-2</c:v>
                </c:pt>
                <c:pt idx="97">
                  <c:v>4.7782064881363544E-2</c:v>
                </c:pt>
                <c:pt idx="98">
                  <c:v>4.7939152650846487E-2</c:v>
                </c:pt>
                <c:pt idx="99">
                  <c:v>4.8093103984113393E-2</c:v>
                </c:pt>
                <c:pt idx="100">
                  <c:v>4.8243981503685217E-2</c:v>
                </c:pt>
                <c:pt idx="101">
                  <c:v>4.8391846581752981E-2</c:v>
                </c:pt>
                <c:pt idx="102">
                  <c:v>4.8536759365142006E-2</c:v>
                </c:pt>
                <c:pt idx="103">
                  <c:v>4.8678778799777757E-2</c:v>
                </c:pt>
                <c:pt idx="104">
                  <c:v>4.8817962654663163E-2</c:v>
                </c:pt>
                <c:pt idx="105">
                  <c:v>4.8954367545377214E-2</c:v>
                </c:pt>
                <c:pt idx="106">
                  <c:v>4.9088048957104398E-2</c:v>
                </c:pt>
                <c:pt idx="107">
                  <c:v>4.9219061267204309E-2</c:v>
                </c:pt>
                <c:pt idx="108">
                  <c:v>4.9347457767330613E-2</c:v>
                </c:pt>
                <c:pt idx="109">
                  <c:v>4.9473290685108438E-2</c:v>
                </c:pt>
                <c:pt idx="110">
                  <c:v>4.9596611205378886E-2</c:v>
                </c:pt>
                <c:pt idx="111">
                  <c:v>4.971746949101942E-2</c:v>
                </c:pt>
                <c:pt idx="112">
                  <c:v>4.9835914703348527E-2</c:v>
                </c:pt>
                <c:pt idx="113">
                  <c:v>4.9951995022122976E-2</c:v>
                </c:pt>
                <c:pt idx="114">
                  <c:v>5.0065757665135831E-2</c:v>
                </c:pt>
                <c:pt idx="115">
                  <c:v>5.0177248907423144E-2</c:v>
                </c:pt>
                <c:pt idx="116">
                  <c:v>5.0286514100087165E-2</c:v>
                </c:pt>
                <c:pt idx="117">
                  <c:v>5.0393597688743741E-2</c:v>
                </c:pt>
                <c:pt idx="118">
                  <c:v>5.0498543231601391E-2</c:v>
                </c:pt>
                <c:pt idx="119">
                  <c:v>5.060139341717939E-2</c:v>
                </c:pt>
                <c:pt idx="120">
                  <c:v>5.0702190081672108E-2</c:v>
                </c:pt>
                <c:pt idx="121">
                  <c:v>5.0800974225966647E-2</c:v>
                </c:pt>
                <c:pt idx="122">
                  <c:v>5.0897786032320709E-2</c:v>
                </c:pt>
                <c:pt idx="123">
                  <c:v>5.0992664880707465E-2</c:v>
                </c:pt>
                <c:pt idx="124">
                  <c:v>5.1085649364834063E-2</c:v>
                </c:pt>
                <c:pt idx="125">
                  <c:v>5.1176777307840343E-2</c:v>
                </c:pt>
                <c:pt idx="126">
                  <c:v>5.126608577768408E-2</c:v>
                </c:pt>
                <c:pt idx="127">
                  <c:v>5.1353611102219053E-2</c:v>
                </c:pt>
                <c:pt idx="128">
                  <c:v>5.1439388883972079E-2</c:v>
                </c:pt>
                <c:pt idx="129">
                  <c:v>5.1523454014624978E-2</c:v>
                </c:pt>
                <c:pt idx="130">
                  <c:v>5.1605840689207406E-2</c:v>
                </c:pt>
                <c:pt idx="131">
                  <c:v>5.1686582420006302E-2</c:v>
                </c:pt>
                <c:pt idx="132">
                  <c:v>5.1765712050197643E-2</c:v>
                </c:pt>
                <c:pt idx="133">
                  <c:v>5.1843261767205988E-2</c:v>
                </c:pt>
                <c:pt idx="134">
                  <c:v>5.1919263115797303E-2</c:v>
                </c:pt>
                <c:pt idx="135">
                  <c:v>5.1993747010910384E-2</c:v>
                </c:pt>
                <c:pt idx="136">
                  <c:v>5.206674375023207E-2</c:v>
                </c:pt>
                <c:pt idx="137">
                  <c:v>5.2138283026521369E-2</c:v>
                </c:pt>
                <c:pt idx="138">
                  <c:v>5.2208393939687549E-2</c:v>
                </c:pt>
                <c:pt idx="139">
                  <c:v>5.2277105008627041E-2</c:v>
                </c:pt>
                <c:pt idx="140">
                  <c:v>5.2344444182824031E-2</c:v>
                </c:pt>
                <c:pt idx="141">
                  <c:v>5.2410438853719425E-2</c:v>
                </c:pt>
                <c:pt idx="142">
                  <c:v>5.2475115865852823E-2</c:v>
                </c:pt>
                <c:pt idx="143">
                  <c:v>5.2538501527782014E-2</c:v>
                </c:pt>
                <c:pt idx="144">
                  <c:v>5.260062162278447E-2</c:v>
                </c:pt>
                <c:pt idx="145">
                  <c:v>5.2661501419345162E-2</c:v>
                </c:pt>
                <c:pt idx="146">
                  <c:v>5.2721165681434992E-2</c:v>
                </c:pt>
                <c:pt idx="147">
                  <c:v>5.2779638678583971E-2</c:v>
                </c:pt>
                <c:pt idx="148">
                  <c:v>5.2836944195753299E-2</c:v>
                </c:pt>
                <c:pt idx="149">
                  <c:v>5.2893105543010355E-2</c:v>
                </c:pt>
                <c:pt idx="150">
                  <c:v>5.2948145565010464E-2</c:v>
                </c:pt>
                <c:pt idx="151">
                  <c:v>5.3002086650289396E-2</c:v>
                </c:pt>
                <c:pt idx="152">
                  <c:v>5.3054950740370303E-2</c:v>
                </c:pt>
                <c:pt idx="153">
                  <c:v>5.3106759338688844E-2</c:v>
                </c:pt>
                <c:pt idx="154">
                  <c:v>5.3157533519340099E-2</c:v>
                </c:pt>
                <c:pt idx="155">
                  <c:v>5.3207293935650823E-2</c:v>
                </c:pt>
                <c:pt idx="156">
                  <c:v>5.3256060828580601E-2</c:v>
                </c:pt>
                <c:pt idx="157">
                  <c:v>5.3303854034955203E-2</c:v>
                </c:pt>
                <c:pt idx="158">
                  <c:v>5.3350692995535576E-2</c:v>
                </c:pt>
                <c:pt idx="159">
                  <c:v>5.3396596762925734E-2</c:v>
                </c:pt>
                <c:pt idx="160">
                  <c:v>5.3441584009322765E-2</c:v>
                </c:pt>
                <c:pt idx="161">
                  <c:v>5.3485673034112065E-2</c:v>
                </c:pt>
                <c:pt idx="162">
                  <c:v>5.3528881771310967E-2</c:v>
                </c:pt>
                <c:pt idx="163">
                  <c:v>5.3571227796863727E-2</c:v>
                </c:pt>
                <c:pt idx="164">
                  <c:v>5.3612728335790852E-2</c:v>
                </c:pt>
                <c:pt idx="165">
                  <c:v>5.3653400269195697E-2</c:v>
                </c:pt>
                <c:pt idx="166">
                  <c:v>5.3693260141131162E-2</c:v>
                </c:pt>
                <c:pt idx="167">
                  <c:v>5.3732324165329297E-2</c:v>
                </c:pt>
                <c:pt idx="168">
                  <c:v>5.3770608231796524E-2</c:v>
                </c:pt>
                <c:pt idx="169">
                  <c:v>5.3808127913277194E-2</c:v>
                </c:pt>
                <c:pt idx="170">
                  <c:v>5.3844898471588076E-2</c:v>
                </c:pt>
                <c:pt idx="171">
                  <c:v>5.3880934863826384E-2</c:v>
                </c:pt>
                <c:pt idx="172">
                  <c:v>5.391625174845386E-2</c:v>
                </c:pt>
                <c:pt idx="173">
                  <c:v>5.3950863491259361E-2</c:v>
                </c:pt>
                <c:pt idx="174">
                  <c:v>5.3984784171202407E-2</c:v>
                </c:pt>
                <c:pt idx="175">
                  <c:v>5.4018027586140063E-2</c:v>
                </c:pt>
                <c:pt idx="176">
                  <c:v>5.4050607258439458E-2</c:v>
                </c:pt>
                <c:pt idx="177">
                  <c:v>5.4082536440478259E-2</c:v>
                </c:pt>
                <c:pt idx="178">
                  <c:v>5.4113828120035332E-2</c:v>
                </c:pt>
                <c:pt idx="179">
                  <c:v>5.4144495025573731E-2</c:v>
                </c:pt>
                <c:pt idx="180">
                  <c:v>5.4174549631418267E-2</c:v>
                </c:pt>
                <c:pt idx="181">
                  <c:v>5.4204004162829639E-2</c:v>
                </c:pt>
                <c:pt idx="182">
                  <c:v>5.4232870600977291E-2</c:v>
                </c:pt>
                <c:pt idx="183">
                  <c:v>5.426116068781299E-2</c:v>
                </c:pt>
                <c:pt idx="184">
                  <c:v>5.428888593084704E-2</c:v>
                </c:pt>
                <c:pt idx="185">
                  <c:v>5.4316057607829218E-2</c:v>
                </c:pt>
                <c:pt idx="186">
                  <c:v>5.434268677133617E-2</c:v>
                </c:pt>
                <c:pt idx="187">
                  <c:v>5.4368784253267272E-2</c:v>
                </c:pt>
                <c:pt idx="188">
                  <c:v>5.4394360669250685E-2</c:v>
                </c:pt>
                <c:pt idx="189">
                  <c:v>5.4419426422961464E-2</c:v>
                </c:pt>
                <c:pt idx="190">
                  <c:v>5.4443991710353447E-2</c:v>
                </c:pt>
                <c:pt idx="191">
                  <c:v>5.4468066523806646E-2</c:v>
                </c:pt>
                <c:pt idx="192">
                  <c:v>5.4491660656191813E-2</c:v>
                </c:pt>
                <c:pt idx="193">
                  <c:v>5.4514783704853902E-2</c:v>
                </c:pt>
                <c:pt idx="194">
                  <c:v>5.4537445075515924E-2</c:v>
                </c:pt>
                <c:pt idx="195">
                  <c:v>5.455965398610494E-2</c:v>
                </c:pt>
                <c:pt idx="196">
                  <c:v>5.4581419470501581E-2</c:v>
                </c:pt>
                <c:pt idx="197">
                  <c:v>5.4602750382214772E-2</c:v>
                </c:pt>
                <c:pt idx="198">
                  <c:v>5.4623655397983049E-2</c:v>
                </c:pt>
                <c:pt idx="199">
                  <c:v>5.4644143021303979E-2</c:v>
                </c:pt>
                <c:pt idx="200">
                  <c:v>5.4664221585893125E-2</c:v>
                </c:pt>
                <c:pt idx="201">
                  <c:v>5.4683899259073909E-2</c:v>
                </c:pt>
                <c:pt idx="202">
                  <c:v>5.4703184045099863E-2</c:v>
                </c:pt>
                <c:pt idx="203">
                  <c:v>5.472208378841046E-2</c:v>
                </c:pt>
                <c:pt idx="204">
                  <c:v>5.474060617682202E-2</c:v>
                </c:pt>
                <c:pt idx="205">
                  <c:v>5.4758758744654849E-2</c:v>
                </c:pt>
                <c:pt idx="206">
                  <c:v>5.4776548875797977E-2</c:v>
                </c:pt>
                <c:pt idx="207">
                  <c:v>5.4793983806712659E-2</c:v>
                </c:pt>
                <c:pt idx="208">
                  <c:v>5.4811070629375985E-2</c:v>
                </c:pt>
                <c:pt idx="209">
                  <c:v>5.4827816294165624E-2</c:v>
                </c:pt>
                <c:pt idx="210">
                  <c:v>5.4844227612687056E-2</c:v>
                </c:pt>
                <c:pt idx="211">
                  <c:v>5.4860311260544289E-2</c:v>
                </c:pt>
                <c:pt idx="212">
                  <c:v>5.4876073780055303E-2</c:v>
                </c:pt>
                <c:pt idx="213">
                  <c:v>5.4891521582913244E-2</c:v>
                </c:pt>
                <c:pt idx="214">
                  <c:v>5.4906660952794506E-2</c:v>
                </c:pt>
                <c:pt idx="215">
                  <c:v>5.492149804791472E-2</c:v>
                </c:pt>
                <c:pt idx="216">
                  <c:v>5.493603890353374E-2</c:v>
                </c:pt>
                <c:pt idx="217">
                  <c:v>5.4950289434410576E-2</c:v>
                </c:pt>
                <c:pt idx="218">
                  <c:v>5.4964255437209335E-2</c:v>
                </c:pt>
                <c:pt idx="219">
                  <c:v>5.4977942592857133E-2</c:v>
                </c:pt>
                <c:pt idx="220">
                  <c:v>5.4991356468854898E-2</c:v>
                </c:pt>
                <c:pt idx="221">
                  <c:v>5.500450252154207E-2</c:v>
                </c:pt>
                <c:pt idx="222">
                  <c:v>5.5017386098316051E-2</c:v>
                </c:pt>
                <c:pt idx="223">
                  <c:v>5.5030012439807367E-2</c:v>
                </c:pt>
                <c:pt idx="224">
                  <c:v>5.5042386682011391E-2</c:v>
                </c:pt>
                <c:pt idx="225">
                  <c:v>5.5054513858377493E-2</c:v>
                </c:pt>
                <c:pt idx="226">
                  <c:v>5.5066398901856495E-2</c:v>
                </c:pt>
                <c:pt idx="227">
                  <c:v>5.5078046646907242E-2</c:v>
                </c:pt>
                <c:pt idx="228">
                  <c:v>5.5089461831463092E-2</c:v>
                </c:pt>
                <c:pt idx="229">
                  <c:v>5.5100649098859186E-2</c:v>
                </c:pt>
                <c:pt idx="230">
                  <c:v>5.5111612999721171E-2</c:v>
                </c:pt>
                <c:pt idx="231">
                  <c:v>5.5122357993816283E-2</c:v>
                </c:pt>
                <c:pt idx="232">
                  <c:v>5.513288845186743E-2</c:v>
                </c:pt>
                <c:pt idx="233">
                  <c:v>5.5143208657331043E-2</c:v>
                </c:pt>
                <c:pt idx="234">
                  <c:v>5.5153322808139484E-2</c:v>
                </c:pt>
                <c:pt idx="235">
                  <c:v>5.5163235018408599E-2</c:v>
                </c:pt>
                <c:pt idx="236">
                  <c:v>5.5172949320111242E-2</c:v>
                </c:pt>
                <c:pt idx="237">
                  <c:v>5.5182469664717328E-2</c:v>
                </c:pt>
                <c:pt idx="238">
                  <c:v>5.5191799924801173E-2</c:v>
                </c:pt>
                <c:pt idx="239">
                  <c:v>5.5200943895616743E-2</c:v>
                </c:pt>
                <c:pt idx="240">
                  <c:v>5.5209905296641437E-2</c:v>
                </c:pt>
                <c:pt idx="241">
                  <c:v>5.521868777308904E-2</c:v>
                </c:pt>
                <c:pt idx="242">
                  <c:v>5.5227294897392504E-2</c:v>
                </c:pt>
                <c:pt idx="243">
                  <c:v>5.5235730170657089E-2</c:v>
                </c:pt>
                <c:pt idx="244">
                  <c:v>5.5243997024084494E-2</c:v>
                </c:pt>
                <c:pt idx="245">
                  <c:v>5.5252098820368571E-2</c:v>
                </c:pt>
                <c:pt idx="246">
                  <c:v>5.5260038855063164E-2</c:v>
                </c:pt>
                <c:pt idx="247">
                  <c:v>5.5267820357922624E-2</c:v>
                </c:pt>
                <c:pt idx="248">
                  <c:v>5.5275446494215584E-2</c:v>
                </c:pt>
                <c:pt idx="249">
                  <c:v>5.5282920366012483E-2</c:v>
                </c:pt>
                <c:pt idx="250">
                  <c:v>5.5290245013447391E-2</c:v>
                </c:pt>
                <c:pt idx="251">
                  <c:v>5.5297423415954637E-2</c:v>
                </c:pt>
                <c:pt idx="252">
                  <c:v>5.530445849348075E-2</c:v>
                </c:pt>
                <c:pt idx="253">
                  <c:v>5.5311353107672205E-2</c:v>
                </c:pt>
                <c:pt idx="254">
                  <c:v>5.5318110063039445E-2</c:v>
                </c:pt>
                <c:pt idx="255">
                  <c:v>5.5324732108097671E-2</c:v>
                </c:pt>
                <c:pt idx="256">
                  <c:v>5.5331221936484834E-2</c:v>
                </c:pt>
                <c:pt idx="257">
                  <c:v>5.5337582188057358E-2</c:v>
                </c:pt>
                <c:pt idx="258">
                  <c:v>5.5343815449963904E-2</c:v>
                </c:pt>
                <c:pt idx="259">
                  <c:v>5.5349924257697782E-2</c:v>
                </c:pt>
                <c:pt idx="260">
                  <c:v>5.535591109612828E-2</c:v>
                </c:pt>
                <c:pt idx="261">
                  <c:v>5.5361778400511444E-2</c:v>
                </c:pt>
                <c:pt idx="262">
                  <c:v>5.5367528557480658E-2</c:v>
                </c:pt>
                <c:pt idx="263">
                  <c:v>5.5373163906017452E-2</c:v>
                </c:pt>
                <c:pt idx="264">
                  <c:v>5.5378686738402932E-2</c:v>
                </c:pt>
                <c:pt idx="265">
                  <c:v>5.5384099301150201E-2</c:v>
                </c:pt>
                <c:pt idx="266">
                  <c:v>5.5389403795918161E-2</c:v>
                </c:pt>
                <c:pt idx="267">
                  <c:v>5.5394602380407089E-2</c:v>
                </c:pt>
                <c:pt idx="268">
                  <c:v>5.5399697169236324E-2</c:v>
                </c:pt>
                <c:pt idx="269">
                  <c:v>5.5404690234804418E-2</c:v>
                </c:pt>
                <c:pt idx="270">
                  <c:v>5.5409583608132126E-2</c:v>
                </c:pt>
                <c:pt idx="271">
                  <c:v>5.5414379279688564E-2</c:v>
                </c:pt>
                <c:pt idx="272">
                  <c:v>5.5419079200200859E-2</c:v>
                </c:pt>
                <c:pt idx="273">
                  <c:v>5.5423685281447657E-2</c:v>
                </c:pt>
                <c:pt idx="274">
                  <c:v>5.5428199397036762E-2</c:v>
                </c:pt>
                <c:pt idx="275">
                  <c:v>5.5432623383167255E-2</c:v>
                </c:pt>
                <c:pt idx="276">
                  <c:v>5.5436959039376427E-2</c:v>
                </c:pt>
                <c:pt idx="277">
                  <c:v>5.5441208129271752E-2</c:v>
                </c:pt>
                <c:pt idx="278">
                  <c:v>5.5445372381248269E-2</c:v>
                </c:pt>
                <c:pt idx="279">
                  <c:v>5.5449453489191648E-2</c:v>
                </c:pt>
                <c:pt idx="280">
                  <c:v>5.5453453113167198E-2</c:v>
                </c:pt>
                <c:pt idx="281">
                  <c:v>5.5457372880095133E-2</c:v>
                </c:pt>
                <c:pt idx="282">
                  <c:v>5.5461214384412351E-2</c:v>
                </c:pt>
                <c:pt idx="283">
                  <c:v>5.5464979188721002E-2</c:v>
                </c:pt>
                <c:pt idx="284">
                  <c:v>5.5468668824424111E-2</c:v>
                </c:pt>
                <c:pt idx="285">
                  <c:v>5.5472284792348496E-2</c:v>
                </c:pt>
                <c:pt idx="286">
                  <c:v>5.5475828563355249E-2</c:v>
                </c:pt>
                <c:pt idx="287">
                  <c:v>5.5479301578938052E-2</c:v>
                </c:pt>
                <c:pt idx="288">
                  <c:v>5.5482705251809525E-2</c:v>
                </c:pt>
                <c:pt idx="289">
                  <c:v>5.5486040966475872E-2</c:v>
                </c:pt>
                <c:pt idx="290">
                  <c:v>5.5489310079800049E-2</c:v>
                </c:pt>
                <c:pt idx="291">
                  <c:v>5.5492513921553702E-2</c:v>
                </c:pt>
                <c:pt idx="292">
                  <c:v>5.5495653794958071E-2</c:v>
                </c:pt>
                <c:pt idx="293">
                  <c:v>5.5498730977214097E-2</c:v>
                </c:pt>
                <c:pt idx="294">
                  <c:v>5.5501746720021956E-2</c:v>
                </c:pt>
                <c:pt idx="295">
                  <c:v>5.5504702250090195E-2</c:v>
                </c:pt>
                <c:pt idx="296">
                  <c:v>5.5507598769634736E-2</c:v>
                </c:pt>
                <c:pt idx="297">
                  <c:v>5.5510437456867893E-2</c:v>
                </c:pt>
                <c:pt idx="298">
                  <c:v>5.5513219466477616E-2</c:v>
                </c:pt>
                <c:pt idx="299">
                  <c:v>5.5515945930097212E-2</c:v>
                </c:pt>
                <c:pt idx="300">
                  <c:v>5.5518617956765624E-2</c:v>
                </c:pt>
                <c:pt idx="301">
                  <c:v>5.5521236633378587E-2</c:v>
                </c:pt>
                <c:pt idx="302">
                  <c:v>5.5523803025130714E-2</c:v>
                </c:pt>
                <c:pt idx="303">
                  <c:v>5.5526318175948788E-2</c:v>
                </c:pt>
                <c:pt idx="304">
                  <c:v>5.5528783108916416E-2</c:v>
                </c:pt>
                <c:pt idx="305">
                  <c:v>5.5531198826690172E-2</c:v>
                </c:pt>
                <c:pt idx="306">
                  <c:v>5.5533566311907451E-2</c:v>
                </c:pt>
                <c:pt idx="307">
                  <c:v>5.5535886527586176E-2</c:v>
                </c:pt>
                <c:pt idx="308">
                  <c:v>5.5538160417516517E-2</c:v>
                </c:pt>
                <c:pt idx="309">
                  <c:v>5.554038890664479E-2</c:v>
                </c:pt>
                <c:pt idx="310">
                  <c:v>5.5542572901449719E-2</c:v>
                </c:pt>
                <c:pt idx="311">
                  <c:v>5.5544713290311139E-2</c:v>
                </c:pt>
                <c:pt idx="312">
                  <c:v>5.5546810943871379E-2</c:v>
                </c:pt>
                <c:pt idx="313">
                  <c:v>5.5548866715389389E-2</c:v>
                </c:pt>
                <c:pt idx="314">
                  <c:v>5.5550881441087836E-2</c:v>
                </c:pt>
                <c:pt idx="315">
                  <c:v>5.5552855940493258E-2</c:v>
                </c:pt>
                <c:pt idx="316">
                  <c:v>5.5554791016769411E-2</c:v>
                </c:pt>
                <c:pt idx="317">
                  <c:v>5.5556687457043959E-2</c:v>
                </c:pt>
                <c:pt idx="318">
                  <c:v>5.5558546032728681E-2</c:v>
                </c:pt>
                <c:pt idx="319">
                  <c:v>5.556036749983323E-2</c:v>
                </c:pt>
                <c:pt idx="320">
                  <c:v>5.556215259927267E-2</c:v>
                </c:pt>
                <c:pt idx="321">
                  <c:v>5.5563902057168851E-2</c:v>
                </c:pt>
                <c:pt idx="322">
                  <c:v>5.5565616585145784E-2</c:v>
                </c:pt>
                <c:pt idx="323">
                  <c:v>5.5567296880619073E-2</c:v>
                </c:pt>
                <c:pt idx="324">
                  <c:v>5.5568943627079648E-2</c:v>
                </c:pt>
                <c:pt idx="325">
                  <c:v>5.5570557494371751E-2</c:v>
                </c:pt>
                <c:pt idx="326">
                  <c:v>5.5572139138965429E-2</c:v>
                </c:pt>
                <c:pt idx="327">
                  <c:v>5.5573689204223543E-2</c:v>
                </c:pt>
                <c:pt idx="328">
                  <c:v>5.5575208320663504E-2</c:v>
                </c:pt>
                <c:pt idx="329">
                  <c:v>5.5576697106213706E-2</c:v>
                </c:pt>
                <c:pt idx="330">
                  <c:v>5.5578156166464901E-2</c:v>
                </c:pt>
                <c:pt idx="331">
                  <c:v>5.557958609491654E-2</c:v>
                </c:pt>
                <c:pt idx="332">
                  <c:v>5.5580987473218178E-2</c:v>
                </c:pt>
                <c:pt idx="333">
                  <c:v>5.5582360871406077E-2</c:v>
                </c:pt>
                <c:pt idx="334">
                  <c:v>5.5583706848135066E-2</c:v>
                </c:pt>
                <c:pt idx="335">
                  <c:v>5.5585025950905809E-2</c:v>
                </c:pt>
                <c:pt idx="336">
                  <c:v>5.5586318716287483E-2</c:v>
                </c:pt>
                <c:pt idx="337">
                  <c:v>5.5587585670136053E-2</c:v>
                </c:pt>
                <c:pt idx="338">
                  <c:v>5.5588827327808177E-2</c:v>
                </c:pt>
                <c:pt idx="339">
                  <c:v>5.5590044194370823E-2</c:v>
                </c:pt>
                <c:pt idx="340">
                  <c:v>5.5591236764806727E-2</c:v>
                </c:pt>
                <c:pt idx="341">
                  <c:v>5.5592405524215724E-2</c:v>
                </c:pt>
                <c:pt idx="342">
                  <c:v>5.5593550948012091E-2</c:v>
                </c:pt>
                <c:pt idx="343">
                  <c:v>5.55946735021179E-2</c:v>
                </c:pt>
                <c:pt idx="344">
                  <c:v>5.5595773643152574E-2</c:v>
                </c:pt>
                <c:pt idx="345">
                  <c:v>5.5596851818618606E-2</c:v>
                </c:pt>
                <c:pt idx="346">
                  <c:v>5.5597908467083582E-2</c:v>
                </c:pt>
                <c:pt idx="347">
                  <c:v>5.5598944018358604E-2</c:v>
                </c:pt>
                <c:pt idx="348">
                  <c:v>5.5599958893673085E-2</c:v>
                </c:pt>
                <c:pt idx="349">
                  <c:v>5.560095350584613E-2</c:v>
                </c:pt>
                <c:pt idx="350">
                  <c:v>5.5601928259454432E-2</c:v>
                </c:pt>
                <c:pt idx="351">
                  <c:v>5.5602883550996851E-2</c:v>
                </c:pt>
                <c:pt idx="352">
                  <c:v>5.56038197690557E-2</c:v>
                </c:pt>
                <c:pt idx="353">
                  <c:v>5.5604737294454802E-2</c:v>
                </c:pt>
                <c:pt idx="354">
                  <c:v>5.560563650041439E-2</c:v>
                </c:pt>
                <c:pt idx="355">
                  <c:v>5.5606517752702943E-2</c:v>
                </c:pt>
                <c:pt idx="356">
                  <c:v>5.5607381409785946E-2</c:v>
                </c:pt>
                <c:pt idx="357">
                  <c:v>5.5608227822971715E-2</c:v>
                </c:pt>
                <c:pt idx="358">
                  <c:v>5.5609057336554302E-2</c:v>
                </c:pt>
                <c:pt idx="359">
                  <c:v>5.5609870287953528E-2</c:v>
                </c:pt>
                <c:pt idx="360">
                  <c:v>5.5610667007852242E-2</c:v>
                </c:pt>
              </c:numCache>
            </c:numRef>
          </c:yVal>
          <c:smooth val="1"/>
          <c:extLst>
            <c:ext xmlns:c16="http://schemas.microsoft.com/office/drawing/2014/chart" uri="{C3380CC4-5D6E-409C-BE32-E72D297353CC}">
              <c16:uniqueId val="{00000001-5B96-134B-9333-A02CB2FFC9B3}"/>
            </c:ext>
          </c:extLst>
        </c:ser>
        <c:ser>
          <c:idx val="2"/>
          <c:order val="2"/>
          <c:marker>
            <c:symbol val="none"/>
          </c:marker>
          <c:xVal>
            <c:numRef>
              <c:f>'Raum1_technische Lüftung'!$A$58:$A$418</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'Raum1_technische Lüftung'!$I$58:$I$418</c:f>
              <c:numCache>
                <c:formatCode>0.00%</c:formatCode>
                <c:ptCount val="361"/>
                <c:pt idx="0">
                  <c:v>0</c:v>
                </c:pt>
                <c:pt idx="1">
                  <c:v>1.1111111111111111E-3</c:v>
                </c:pt>
                <c:pt idx="2">
                  <c:v>2.2222222222222222E-3</c:v>
                </c:pt>
                <c:pt idx="3">
                  <c:v>3.3333333333333331E-3</c:v>
                </c:pt>
                <c:pt idx="4">
                  <c:v>4.4444444444444444E-3</c:v>
                </c:pt>
                <c:pt idx="5">
                  <c:v>5.5555555555555558E-3</c:v>
                </c:pt>
                <c:pt idx="6">
                  <c:v>6.6666666666666671E-3</c:v>
                </c:pt>
                <c:pt idx="7">
                  <c:v>7.7777777777777784E-3</c:v>
                </c:pt>
                <c:pt idx="8">
                  <c:v>8.8888888888888889E-3</c:v>
                </c:pt>
                <c:pt idx="9">
                  <c:v>0.01</c:v>
                </c:pt>
                <c:pt idx="10">
                  <c:v>1.1111111111111112E-2</c:v>
                </c:pt>
                <c:pt idx="11">
                  <c:v>1.2222222222222223E-2</c:v>
                </c:pt>
                <c:pt idx="12">
                  <c:v>1.3333333333333334E-2</c:v>
                </c:pt>
                <c:pt idx="13">
                  <c:v>1.4444444444444446E-2</c:v>
                </c:pt>
                <c:pt idx="14">
                  <c:v>1.5555555555555557E-2</c:v>
                </c:pt>
                <c:pt idx="15">
                  <c:v>1.6666666666666666E-2</c:v>
                </c:pt>
                <c:pt idx="16">
                  <c:v>1.7777777777777778E-2</c:v>
                </c:pt>
                <c:pt idx="17">
                  <c:v>1.8888888888888889E-2</c:v>
                </c:pt>
                <c:pt idx="18">
                  <c:v>0.02</c:v>
                </c:pt>
                <c:pt idx="19">
                  <c:v>2.1111111111111112E-2</c:v>
                </c:pt>
                <c:pt idx="20">
                  <c:v>2.2222222222222223E-2</c:v>
                </c:pt>
                <c:pt idx="21">
                  <c:v>2.3333333333333334E-2</c:v>
                </c:pt>
                <c:pt idx="22">
                  <c:v>2.4444444444444446E-2</c:v>
                </c:pt>
                <c:pt idx="23">
                  <c:v>2.5555555555555557E-2</c:v>
                </c:pt>
                <c:pt idx="24">
                  <c:v>2.6666666666666668E-2</c:v>
                </c:pt>
                <c:pt idx="25">
                  <c:v>2.777777777777778E-2</c:v>
                </c:pt>
                <c:pt idx="26">
                  <c:v>2.8888888888888891E-2</c:v>
                </c:pt>
                <c:pt idx="27">
                  <c:v>3.0000000000000002E-2</c:v>
                </c:pt>
                <c:pt idx="28">
                  <c:v>3.1111111111111114E-2</c:v>
                </c:pt>
                <c:pt idx="29">
                  <c:v>3.2222222222222222E-2</c:v>
                </c:pt>
                <c:pt idx="30">
                  <c:v>3.3333333333333333E-2</c:v>
                </c:pt>
                <c:pt idx="31">
                  <c:v>3.4444444444444444E-2</c:v>
                </c:pt>
                <c:pt idx="32">
                  <c:v>3.5555555555555556E-2</c:v>
                </c:pt>
                <c:pt idx="33">
                  <c:v>3.6666666666666667E-2</c:v>
                </c:pt>
                <c:pt idx="34">
                  <c:v>3.7777777777777778E-2</c:v>
                </c:pt>
                <c:pt idx="35">
                  <c:v>3.888888888888889E-2</c:v>
                </c:pt>
                <c:pt idx="36">
                  <c:v>0.04</c:v>
                </c:pt>
                <c:pt idx="37">
                  <c:v>4.1111111111111112E-2</c:v>
                </c:pt>
                <c:pt idx="38">
                  <c:v>4.2222222222222223E-2</c:v>
                </c:pt>
                <c:pt idx="39">
                  <c:v>4.3333333333333335E-2</c:v>
                </c:pt>
                <c:pt idx="40">
                  <c:v>4.4444444444444446E-2</c:v>
                </c:pt>
                <c:pt idx="41">
                  <c:v>4.5555555555555557E-2</c:v>
                </c:pt>
                <c:pt idx="42">
                  <c:v>4.6666666666666669E-2</c:v>
                </c:pt>
                <c:pt idx="43">
                  <c:v>4.777777777777778E-2</c:v>
                </c:pt>
                <c:pt idx="44">
                  <c:v>4.8888888888888891E-2</c:v>
                </c:pt>
                <c:pt idx="45">
                  <c:v>0.05</c:v>
                </c:pt>
                <c:pt idx="46">
                  <c:v>5.1111111111111114E-2</c:v>
                </c:pt>
                <c:pt idx="47">
                  <c:v>5.2222222222222225E-2</c:v>
                </c:pt>
                <c:pt idx="48">
                  <c:v>5.3333333333333337E-2</c:v>
                </c:pt>
                <c:pt idx="49">
                  <c:v>5.4444444444444448E-2</c:v>
                </c:pt>
                <c:pt idx="50">
                  <c:v>5.5555555555555559E-2</c:v>
                </c:pt>
                <c:pt idx="51">
                  <c:v>5.6666666666666671E-2</c:v>
                </c:pt>
                <c:pt idx="52">
                  <c:v>5.7777777777777782E-2</c:v>
                </c:pt>
                <c:pt idx="53">
                  <c:v>5.8888888888888893E-2</c:v>
                </c:pt>
                <c:pt idx="54">
                  <c:v>6.0000000000000005E-2</c:v>
                </c:pt>
                <c:pt idx="55">
                  <c:v>6.1111111111111116E-2</c:v>
                </c:pt>
                <c:pt idx="56">
                  <c:v>6.2222222222222227E-2</c:v>
                </c:pt>
                <c:pt idx="57">
                  <c:v>6.3333333333333339E-2</c:v>
                </c:pt>
                <c:pt idx="58">
                  <c:v>6.4444444444444443E-2</c:v>
                </c:pt>
                <c:pt idx="59">
                  <c:v>6.5555555555555547E-2</c:v>
                </c:pt>
                <c:pt idx="60">
                  <c:v>6.6666666666666652E-2</c:v>
                </c:pt>
                <c:pt idx="61">
                  <c:v>6.7777777777777756E-2</c:v>
                </c:pt>
                <c:pt idx="62">
                  <c:v>6.8888888888888861E-2</c:v>
                </c:pt>
                <c:pt idx="63">
                  <c:v>6.9999999999999965E-2</c:v>
                </c:pt>
                <c:pt idx="64">
                  <c:v>7.1111111111111069E-2</c:v>
                </c:pt>
                <c:pt idx="65">
                  <c:v>7.2222222222222174E-2</c:v>
                </c:pt>
                <c:pt idx="66">
                  <c:v>7.3333333333333278E-2</c:v>
                </c:pt>
                <c:pt idx="67">
                  <c:v>7.4444444444444383E-2</c:v>
                </c:pt>
                <c:pt idx="68">
                  <c:v>7.5555555555555487E-2</c:v>
                </c:pt>
                <c:pt idx="69">
                  <c:v>7.6666666666666591E-2</c:v>
                </c:pt>
                <c:pt idx="70">
                  <c:v>7.7777777777777696E-2</c:v>
                </c:pt>
                <c:pt idx="71">
                  <c:v>7.88888888888888E-2</c:v>
                </c:pt>
                <c:pt idx="72">
                  <c:v>7.9999999999999905E-2</c:v>
                </c:pt>
                <c:pt idx="73">
                  <c:v>8.1111111111111009E-2</c:v>
                </c:pt>
                <c:pt idx="74">
                  <c:v>8.2222222222222113E-2</c:v>
                </c:pt>
                <c:pt idx="75">
                  <c:v>8.3333333333333218E-2</c:v>
                </c:pt>
                <c:pt idx="76">
                  <c:v>8.4444444444444322E-2</c:v>
                </c:pt>
                <c:pt idx="77">
                  <c:v>8.5555555555555426E-2</c:v>
                </c:pt>
                <c:pt idx="78">
                  <c:v>8.6666666666666531E-2</c:v>
                </c:pt>
                <c:pt idx="79">
                  <c:v>8.7777777777777635E-2</c:v>
                </c:pt>
                <c:pt idx="80">
                  <c:v>8.888888888888874E-2</c:v>
                </c:pt>
                <c:pt idx="81">
                  <c:v>8.9999999999999844E-2</c:v>
                </c:pt>
                <c:pt idx="82">
                  <c:v>9.1111111111110948E-2</c:v>
                </c:pt>
                <c:pt idx="83">
                  <c:v>9.2222222222222053E-2</c:v>
                </c:pt>
                <c:pt idx="84">
                  <c:v>9.3333333333333157E-2</c:v>
                </c:pt>
                <c:pt idx="85">
                  <c:v>9.4444444444444262E-2</c:v>
                </c:pt>
                <c:pt idx="86">
                  <c:v>9.5555555555555366E-2</c:v>
                </c:pt>
                <c:pt idx="87">
                  <c:v>9.666666666666647E-2</c:v>
                </c:pt>
                <c:pt idx="88">
                  <c:v>9.7777777777777575E-2</c:v>
                </c:pt>
                <c:pt idx="89">
                  <c:v>9.8888888888888679E-2</c:v>
                </c:pt>
                <c:pt idx="90">
                  <c:v>9.9999999999999784E-2</c:v>
                </c:pt>
                <c:pt idx="91">
                  <c:v>0.10111111111111089</c:v>
                </c:pt>
                <c:pt idx="92">
                  <c:v>0.10222222222222199</c:v>
                </c:pt>
                <c:pt idx="93">
                  <c:v>0.1033333333333331</c:v>
                </c:pt>
                <c:pt idx="94">
                  <c:v>0.1044444444444442</c:v>
                </c:pt>
                <c:pt idx="95">
                  <c:v>0.10555555555555531</c:v>
                </c:pt>
                <c:pt idx="96">
                  <c:v>0.10666666666666641</c:v>
                </c:pt>
                <c:pt idx="97">
                  <c:v>0.10777777777777751</c:v>
                </c:pt>
                <c:pt idx="98">
                  <c:v>0.10888888888888862</c:v>
                </c:pt>
                <c:pt idx="99">
                  <c:v>0.10999999999999972</c:v>
                </c:pt>
                <c:pt idx="100">
                  <c:v>0.11111111111111083</c:v>
                </c:pt>
                <c:pt idx="101">
                  <c:v>0.11222222222222193</c:v>
                </c:pt>
                <c:pt idx="102">
                  <c:v>0.11333333333333304</c:v>
                </c:pt>
                <c:pt idx="103">
                  <c:v>0.11444444444444414</c:v>
                </c:pt>
                <c:pt idx="104">
                  <c:v>0.11555555555555524</c:v>
                </c:pt>
                <c:pt idx="105">
                  <c:v>0.11666666666666635</c:v>
                </c:pt>
                <c:pt idx="106">
                  <c:v>0.11777777777777745</c:v>
                </c:pt>
                <c:pt idx="107">
                  <c:v>0.11888888888888856</c:v>
                </c:pt>
                <c:pt idx="108">
                  <c:v>0.11999999999999966</c:v>
                </c:pt>
                <c:pt idx="109">
                  <c:v>0.12111111111111077</c:v>
                </c:pt>
                <c:pt idx="110">
                  <c:v>0.12222222222222187</c:v>
                </c:pt>
                <c:pt idx="111">
                  <c:v>0.12333333333333298</c:v>
                </c:pt>
                <c:pt idx="112">
                  <c:v>0.12444444444444408</c:v>
                </c:pt>
                <c:pt idx="113">
                  <c:v>0.1255555555555552</c:v>
                </c:pt>
                <c:pt idx="114">
                  <c:v>0.12666666666666632</c:v>
                </c:pt>
                <c:pt idx="115">
                  <c:v>0.12777777777777743</c:v>
                </c:pt>
                <c:pt idx="116">
                  <c:v>0.12888888888888855</c:v>
                </c:pt>
                <c:pt idx="117">
                  <c:v>0.12999999999999967</c:v>
                </c:pt>
                <c:pt idx="118">
                  <c:v>0.13111111111111079</c:v>
                </c:pt>
                <c:pt idx="119">
                  <c:v>0.13222222222222191</c:v>
                </c:pt>
                <c:pt idx="120">
                  <c:v>0.13333333333333303</c:v>
                </c:pt>
                <c:pt idx="121">
                  <c:v>0.13444444444444414</c:v>
                </c:pt>
                <c:pt idx="122">
                  <c:v>0.13555555555555526</c:v>
                </c:pt>
                <c:pt idx="123">
                  <c:v>0.13666666666666638</c:v>
                </c:pt>
                <c:pt idx="124">
                  <c:v>0.1377777777777775</c:v>
                </c:pt>
                <c:pt idx="125">
                  <c:v>0.13888888888888862</c:v>
                </c:pt>
                <c:pt idx="126">
                  <c:v>0.13999999999999974</c:v>
                </c:pt>
                <c:pt idx="127">
                  <c:v>0.14111111111111085</c:v>
                </c:pt>
                <c:pt idx="128">
                  <c:v>0.14222222222222197</c:v>
                </c:pt>
                <c:pt idx="129">
                  <c:v>0.14333333333333309</c:v>
                </c:pt>
                <c:pt idx="130">
                  <c:v>0.14444444444444421</c:v>
                </c:pt>
                <c:pt idx="131">
                  <c:v>0.14555555555555533</c:v>
                </c:pt>
                <c:pt idx="132">
                  <c:v>0.14666666666666645</c:v>
                </c:pt>
                <c:pt idx="133">
                  <c:v>0.14777777777777756</c:v>
                </c:pt>
                <c:pt idx="134">
                  <c:v>0.14888888888888868</c:v>
                </c:pt>
                <c:pt idx="135">
                  <c:v>0.1499999999999998</c:v>
                </c:pt>
                <c:pt idx="136">
                  <c:v>0.15111111111111092</c:v>
                </c:pt>
                <c:pt idx="137">
                  <c:v>0.15222222222222204</c:v>
                </c:pt>
                <c:pt idx="138">
                  <c:v>0.15333333333333315</c:v>
                </c:pt>
                <c:pt idx="139">
                  <c:v>0.15444444444444427</c:v>
                </c:pt>
                <c:pt idx="140">
                  <c:v>0.15555555555555539</c:v>
                </c:pt>
                <c:pt idx="141">
                  <c:v>0.15666666666666651</c:v>
                </c:pt>
                <c:pt idx="142">
                  <c:v>0.15777777777777763</c:v>
                </c:pt>
                <c:pt idx="143">
                  <c:v>0.15888888888888875</c:v>
                </c:pt>
                <c:pt idx="144">
                  <c:v>0.15999999999999986</c:v>
                </c:pt>
                <c:pt idx="145">
                  <c:v>0.16111111111111098</c:v>
                </c:pt>
                <c:pt idx="146">
                  <c:v>0.1622222222222221</c:v>
                </c:pt>
                <c:pt idx="147">
                  <c:v>0.16333333333333322</c:v>
                </c:pt>
                <c:pt idx="148">
                  <c:v>0.16444444444444434</c:v>
                </c:pt>
                <c:pt idx="149">
                  <c:v>0.16555555555555546</c:v>
                </c:pt>
                <c:pt idx="150">
                  <c:v>0.16666666666666657</c:v>
                </c:pt>
                <c:pt idx="151">
                  <c:v>0.16777777777777769</c:v>
                </c:pt>
                <c:pt idx="152">
                  <c:v>0.16888888888888881</c:v>
                </c:pt>
                <c:pt idx="153">
                  <c:v>0.16999999999999993</c:v>
                </c:pt>
                <c:pt idx="154">
                  <c:v>0.17111111111111105</c:v>
                </c:pt>
                <c:pt idx="155">
                  <c:v>0.17222222222222217</c:v>
                </c:pt>
                <c:pt idx="156">
                  <c:v>0.17333333333333328</c:v>
                </c:pt>
                <c:pt idx="157">
                  <c:v>0.1744444444444444</c:v>
                </c:pt>
                <c:pt idx="158">
                  <c:v>0.17555555555555552</c:v>
                </c:pt>
                <c:pt idx="159">
                  <c:v>0.17666666666666664</c:v>
                </c:pt>
                <c:pt idx="160">
                  <c:v>0.17777777777777776</c:v>
                </c:pt>
                <c:pt idx="161">
                  <c:v>0.17888888888888888</c:v>
                </c:pt>
                <c:pt idx="162">
                  <c:v>0.18</c:v>
                </c:pt>
                <c:pt idx="163">
                  <c:v>0.18111111111111111</c:v>
                </c:pt>
                <c:pt idx="164">
                  <c:v>0.18222222222222223</c:v>
                </c:pt>
                <c:pt idx="165">
                  <c:v>0.18333333333333335</c:v>
                </c:pt>
                <c:pt idx="166">
                  <c:v>0.18444444444444447</c:v>
                </c:pt>
                <c:pt idx="167">
                  <c:v>0.18555555555555558</c:v>
                </c:pt>
                <c:pt idx="168">
                  <c:v>0.1866666666666667</c:v>
                </c:pt>
                <c:pt idx="169">
                  <c:v>0.18777777777777782</c:v>
                </c:pt>
                <c:pt idx="170">
                  <c:v>0.18888888888888894</c:v>
                </c:pt>
                <c:pt idx="171">
                  <c:v>0.19000000000000006</c:v>
                </c:pt>
                <c:pt idx="172">
                  <c:v>0.19111111111111118</c:v>
                </c:pt>
                <c:pt idx="173">
                  <c:v>0.19222222222222229</c:v>
                </c:pt>
                <c:pt idx="174">
                  <c:v>0.19333333333333341</c:v>
                </c:pt>
                <c:pt idx="175">
                  <c:v>0.19444444444444453</c:v>
                </c:pt>
                <c:pt idx="176">
                  <c:v>0.19555555555555565</c:v>
                </c:pt>
                <c:pt idx="177">
                  <c:v>0.19666666666666677</c:v>
                </c:pt>
                <c:pt idx="178">
                  <c:v>0.19777777777777789</c:v>
                </c:pt>
                <c:pt idx="179">
                  <c:v>0.198888888888889</c:v>
                </c:pt>
                <c:pt idx="180">
                  <c:v>0.20000000000000012</c:v>
                </c:pt>
                <c:pt idx="181">
                  <c:v>0.20111111111111124</c:v>
                </c:pt>
                <c:pt idx="182">
                  <c:v>0.20222222222222236</c:v>
                </c:pt>
                <c:pt idx="183">
                  <c:v>0.20333333333333348</c:v>
                </c:pt>
                <c:pt idx="184">
                  <c:v>0.2044444444444446</c:v>
                </c:pt>
                <c:pt idx="185">
                  <c:v>0.20555555555555571</c:v>
                </c:pt>
                <c:pt idx="186">
                  <c:v>0.20666666666666683</c:v>
                </c:pt>
                <c:pt idx="187">
                  <c:v>0.20777777777777795</c:v>
                </c:pt>
                <c:pt idx="188">
                  <c:v>0.20888888888888907</c:v>
                </c:pt>
                <c:pt idx="189">
                  <c:v>0.21000000000000019</c:v>
                </c:pt>
                <c:pt idx="190">
                  <c:v>0.2111111111111113</c:v>
                </c:pt>
                <c:pt idx="191">
                  <c:v>0.21222222222222242</c:v>
                </c:pt>
                <c:pt idx="192">
                  <c:v>0.21333333333333354</c:v>
                </c:pt>
                <c:pt idx="193">
                  <c:v>0.21444444444444466</c:v>
                </c:pt>
                <c:pt idx="194">
                  <c:v>0.21555555555555578</c:v>
                </c:pt>
                <c:pt idx="195">
                  <c:v>0.2166666666666669</c:v>
                </c:pt>
                <c:pt idx="196">
                  <c:v>0.21777777777777801</c:v>
                </c:pt>
                <c:pt idx="197">
                  <c:v>0.21888888888888913</c:v>
                </c:pt>
                <c:pt idx="198">
                  <c:v>0.22000000000000025</c:v>
                </c:pt>
                <c:pt idx="199">
                  <c:v>0.22111111111111137</c:v>
                </c:pt>
                <c:pt idx="200">
                  <c:v>0.22222222222222249</c:v>
                </c:pt>
                <c:pt idx="201">
                  <c:v>0.22333333333333361</c:v>
                </c:pt>
                <c:pt idx="202">
                  <c:v>0.22444444444444472</c:v>
                </c:pt>
                <c:pt idx="203">
                  <c:v>0.22555555555555584</c:v>
                </c:pt>
                <c:pt idx="204">
                  <c:v>0.22666666666666696</c:v>
                </c:pt>
                <c:pt idx="205">
                  <c:v>0.22777777777777808</c:v>
                </c:pt>
                <c:pt idx="206">
                  <c:v>0.2288888888888892</c:v>
                </c:pt>
                <c:pt idx="207">
                  <c:v>0.23000000000000032</c:v>
                </c:pt>
                <c:pt idx="208">
                  <c:v>0.23111111111111143</c:v>
                </c:pt>
                <c:pt idx="209">
                  <c:v>0.23222222222222255</c:v>
                </c:pt>
                <c:pt idx="210">
                  <c:v>0.23333333333333367</c:v>
                </c:pt>
                <c:pt idx="211">
                  <c:v>0.23444444444444479</c:v>
                </c:pt>
                <c:pt idx="212">
                  <c:v>0.23555555555555591</c:v>
                </c:pt>
                <c:pt idx="213">
                  <c:v>0.23666666666666702</c:v>
                </c:pt>
                <c:pt idx="214">
                  <c:v>0.23777777777777814</c:v>
                </c:pt>
                <c:pt idx="215">
                  <c:v>0.23888888888888926</c:v>
                </c:pt>
                <c:pt idx="216">
                  <c:v>0.24000000000000038</c:v>
                </c:pt>
                <c:pt idx="217">
                  <c:v>0.2411111111111115</c:v>
                </c:pt>
                <c:pt idx="218">
                  <c:v>0.24222222222222262</c:v>
                </c:pt>
                <c:pt idx="219">
                  <c:v>0.24333333333333373</c:v>
                </c:pt>
                <c:pt idx="220">
                  <c:v>0.24444444444444485</c:v>
                </c:pt>
                <c:pt idx="221">
                  <c:v>0.24555555555555597</c:v>
                </c:pt>
                <c:pt idx="222">
                  <c:v>0.24666666666666709</c:v>
                </c:pt>
                <c:pt idx="223">
                  <c:v>0.24777777777777821</c:v>
                </c:pt>
                <c:pt idx="224">
                  <c:v>0.24888888888888933</c:v>
                </c:pt>
                <c:pt idx="225">
                  <c:v>0.25000000000000044</c:v>
                </c:pt>
                <c:pt idx="226">
                  <c:v>0.25111111111111156</c:v>
                </c:pt>
                <c:pt idx="227">
                  <c:v>0.25222222222222268</c:v>
                </c:pt>
                <c:pt idx="228">
                  <c:v>0.2533333333333338</c:v>
                </c:pt>
                <c:pt idx="229">
                  <c:v>0.25444444444444492</c:v>
                </c:pt>
                <c:pt idx="230">
                  <c:v>0.25555555555555604</c:v>
                </c:pt>
                <c:pt idx="231">
                  <c:v>0.25666666666666715</c:v>
                </c:pt>
                <c:pt idx="232">
                  <c:v>0.25777777777777827</c:v>
                </c:pt>
                <c:pt idx="233">
                  <c:v>0.25888888888888939</c:v>
                </c:pt>
                <c:pt idx="234">
                  <c:v>0.26000000000000051</c:v>
                </c:pt>
                <c:pt idx="235">
                  <c:v>0.26111111111111163</c:v>
                </c:pt>
                <c:pt idx="236">
                  <c:v>0.26222222222222275</c:v>
                </c:pt>
                <c:pt idx="237">
                  <c:v>0.26333333333333386</c:v>
                </c:pt>
                <c:pt idx="238">
                  <c:v>0.26444444444444498</c:v>
                </c:pt>
                <c:pt idx="239">
                  <c:v>0.2655555555555561</c:v>
                </c:pt>
                <c:pt idx="240">
                  <c:v>0.26666666666666722</c:v>
                </c:pt>
                <c:pt idx="241">
                  <c:v>0.26777777777777834</c:v>
                </c:pt>
                <c:pt idx="242">
                  <c:v>0.26888888888888945</c:v>
                </c:pt>
                <c:pt idx="243">
                  <c:v>0.27000000000000057</c:v>
                </c:pt>
                <c:pt idx="244">
                  <c:v>0.27111111111111169</c:v>
                </c:pt>
                <c:pt idx="245">
                  <c:v>0.27222222222222281</c:v>
                </c:pt>
                <c:pt idx="246">
                  <c:v>0.27333333333333393</c:v>
                </c:pt>
                <c:pt idx="247">
                  <c:v>0.27444444444444505</c:v>
                </c:pt>
                <c:pt idx="248">
                  <c:v>0.27555555555555616</c:v>
                </c:pt>
                <c:pt idx="249">
                  <c:v>0.27666666666666728</c:v>
                </c:pt>
                <c:pt idx="250">
                  <c:v>0.2777777777777784</c:v>
                </c:pt>
                <c:pt idx="251">
                  <c:v>0.27888888888888952</c:v>
                </c:pt>
                <c:pt idx="252">
                  <c:v>0.28000000000000064</c:v>
                </c:pt>
                <c:pt idx="253">
                  <c:v>0.28111111111111176</c:v>
                </c:pt>
                <c:pt idx="254">
                  <c:v>0.28222222222222287</c:v>
                </c:pt>
                <c:pt idx="255">
                  <c:v>0.28333333333333399</c:v>
                </c:pt>
                <c:pt idx="256">
                  <c:v>0.28444444444444511</c:v>
                </c:pt>
                <c:pt idx="257">
                  <c:v>0.28555555555555623</c:v>
                </c:pt>
                <c:pt idx="258">
                  <c:v>0.28666666666666735</c:v>
                </c:pt>
                <c:pt idx="259">
                  <c:v>0.28777777777777847</c:v>
                </c:pt>
                <c:pt idx="260">
                  <c:v>0.28888888888888958</c:v>
                </c:pt>
                <c:pt idx="261">
                  <c:v>0.2900000000000007</c:v>
                </c:pt>
                <c:pt idx="262">
                  <c:v>0.29111111111111182</c:v>
                </c:pt>
                <c:pt idx="263">
                  <c:v>0.29222222222222294</c:v>
                </c:pt>
                <c:pt idx="264">
                  <c:v>0.29333333333333406</c:v>
                </c:pt>
                <c:pt idx="265">
                  <c:v>0.29444444444444517</c:v>
                </c:pt>
                <c:pt idx="266">
                  <c:v>0.29555555555555629</c:v>
                </c:pt>
                <c:pt idx="267">
                  <c:v>0.29666666666666741</c:v>
                </c:pt>
                <c:pt idx="268">
                  <c:v>0.29777777777777853</c:v>
                </c:pt>
                <c:pt idx="269">
                  <c:v>0.29888888888888965</c:v>
                </c:pt>
                <c:pt idx="270">
                  <c:v>0.30000000000000077</c:v>
                </c:pt>
                <c:pt idx="271">
                  <c:v>0.30111111111111188</c:v>
                </c:pt>
                <c:pt idx="272">
                  <c:v>0.302222222222223</c:v>
                </c:pt>
                <c:pt idx="273">
                  <c:v>0.30333333333333412</c:v>
                </c:pt>
                <c:pt idx="274">
                  <c:v>0.30444444444444524</c:v>
                </c:pt>
                <c:pt idx="275">
                  <c:v>0.30555555555555636</c:v>
                </c:pt>
                <c:pt idx="276">
                  <c:v>0.30666666666666748</c:v>
                </c:pt>
                <c:pt idx="277">
                  <c:v>0.30777777777777859</c:v>
                </c:pt>
                <c:pt idx="278">
                  <c:v>0.30888888888888971</c:v>
                </c:pt>
                <c:pt idx="279">
                  <c:v>0.31000000000000083</c:v>
                </c:pt>
                <c:pt idx="280">
                  <c:v>0.31111111111111195</c:v>
                </c:pt>
                <c:pt idx="281">
                  <c:v>0.31222222222222307</c:v>
                </c:pt>
                <c:pt idx="282">
                  <c:v>0.31333333333333419</c:v>
                </c:pt>
                <c:pt idx="283">
                  <c:v>0.3144444444444453</c:v>
                </c:pt>
                <c:pt idx="284">
                  <c:v>0.31555555555555642</c:v>
                </c:pt>
                <c:pt idx="285">
                  <c:v>0.31666666666666754</c:v>
                </c:pt>
                <c:pt idx="286">
                  <c:v>0.31777777777777866</c:v>
                </c:pt>
                <c:pt idx="287">
                  <c:v>0.31888888888888978</c:v>
                </c:pt>
                <c:pt idx="288">
                  <c:v>0.32000000000000089</c:v>
                </c:pt>
                <c:pt idx="289">
                  <c:v>0.32111111111111201</c:v>
                </c:pt>
                <c:pt idx="290">
                  <c:v>0.32222222222222313</c:v>
                </c:pt>
                <c:pt idx="291">
                  <c:v>0.32333333333333425</c:v>
                </c:pt>
                <c:pt idx="292">
                  <c:v>0.32444444444444537</c:v>
                </c:pt>
                <c:pt idx="293">
                  <c:v>0.32555555555555649</c:v>
                </c:pt>
                <c:pt idx="294">
                  <c:v>0.3266666666666676</c:v>
                </c:pt>
                <c:pt idx="295">
                  <c:v>0.32777777777777872</c:v>
                </c:pt>
                <c:pt idx="296">
                  <c:v>0.32888888888888984</c:v>
                </c:pt>
                <c:pt idx="297">
                  <c:v>0.33000000000000096</c:v>
                </c:pt>
                <c:pt idx="298">
                  <c:v>0.33111111111111208</c:v>
                </c:pt>
                <c:pt idx="299">
                  <c:v>0.3322222222222232</c:v>
                </c:pt>
                <c:pt idx="300">
                  <c:v>0.33333333333333431</c:v>
                </c:pt>
                <c:pt idx="301">
                  <c:v>0.33444444444444543</c:v>
                </c:pt>
                <c:pt idx="302">
                  <c:v>0.33555555555555655</c:v>
                </c:pt>
                <c:pt idx="303">
                  <c:v>0.33666666666666767</c:v>
                </c:pt>
                <c:pt idx="304">
                  <c:v>0.33777777777777879</c:v>
                </c:pt>
                <c:pt idx="305">
                  <c:v>0.33888888888888991</c:v>
                </c:pt>
                <c:pt idx="306">
                  <c:v>0.34000000000000102</c:v>
                </c:pt>
                <c:pt idx="307">
                  <c:v>0.34111111111111214</c:v>
                </c:pt>
                <c:pt idx="308">
                  <c:v>0.34222222222222326</c:v>
                </c:pt>
                <c:pt idx="309">
                  <c:v>0.34333333333333438</c:v>
                </c:pt>
                <c:pt idx="310">
                  <c:v>0.3444444444444455</c:v>
                </c:pt>
                <c:pt idx="311">
                  <c:v>0.34555555555555661</c:v>
                </c:pt>
                <c:pt idx="312">
                  <c:v>0.34666666666666773</c:v>
                </c:pt>
                <c:pt idx="313">
                  <c:v>0.34777777777777885</c:v>
                </c:pt>
                <c:pt idx="314">
                  <c:v>0.34888888888888997</c:v>
                </c:pt>
                <c:pt idx="315">
                  <c:v>0.35000000000000109</c:v>
                </c:pt>
                <c:pt idx="316">
                  <c:v>0.35111111111111221</c:v>
                </c:pt>
                <c:pt idx="317">
                  <c:v>0.35222222222222332</c:v>
                </c:pt>
                <c:pt idx="318">
                  <c:v>0.35333333333333444</c:v>
                </c:pt>
                <c:pt idx="319">
                  <c:v>0.35444444444444556</c:v>
                </c:pt>
                <c:pt idx="320">
                  <c:v>0.35555555555555668</c:v>
                </c:pt>
                <c:pt idx="321">
                  <c:v>0.3566666666666678</c:v>
                </c:pt>
                <c:pt idx="322">
                  <c:v>0.35777777777777892</c:v>
                </c:pt>
                <c:pt idx="323">
                  <c:v>0.35888888888889003</c:v>
                </c:pt>
                <c:pt idx="324">
                  <c:v>0.36000000000000115</c:v>
                </c:pt>
                <c:pt idx="325">
                  <c:v>0.36111111111111227</c:v>
                </c:pt>
                <c:pt idx="326">
                  <c:v>0.36222222222222339</c:v>
                </c:pt>
                <c:pt idx="327">
                  <c:v>0.36333333333333451</c:v>
                </c:pt>
                <c:pt idx="328">
                  <c:v>0.36444444444444563</c:v>
                </c:pt>
                <c:pt idx="329">
                  <c:v>0.36555555555555674</c:v>
                </c:pt>
                <c:pt idx="330">
                  <c:v>0.36666666666666786</c:v>
                </c:pt>
                <c:pt idx="331">
                  <c:v>0.36777777777777898</c:v>
                </c:pt>
                <c:pt idx="332">
                  <c:v>0.3688888888888901</c:v>
                </c:pt>
                <c:pt idx="333">
                  <c:v>0.37000000000000122</c:v>
                </c:pt>
                <c:pt idx="334">
                  <c:v>0.37111111111111234</c:v>
                </c:pt>
                <c:pt idx="335">
                  <c:v>0.37222222222222345</c:v>
                </c:pt>
                <c:pt idx="336">
                  <c:v>0.37333333333333457</c:v>
                </c:pt>
                <c:pt idx="337">
                  <c:v>0.37444444444444569</c:v>
                </c:pt>
                <c:pt idx="338">
                  <c:v>0.37555555555555681</c:v>
                </c:pt>
                <c:pt idx="339">
                  <c:v>0.37666666666666793</c:v>
                </c:pt>
                <c:pt idx="340">
                  <c:v>0.37777777777777904</c:v>
                </c:pt>
                <c:pt idx="341">
                  <c:v>0.37888888888889016</c:v>
                </c:pt>
                <c:pt idx="342">
                  <c:v>0.38000000000000128</c:v>
                </c:pt>
                <c:pt idx="343">
                  <c:v>0.3811111111111124</c:v>
                </c:pt>
                <c:pt idx="344">
                  <c:v>0.38222222222222352</c:v>
                </c:pt>
                <c:pt idx="345">
                  <c:v>0.38333333333333464</c:v>
                </c:pt>
                <c:pt idx="346">
                  <c:v>0.38444444444444575</c:v>
                </c:pt>
                <c:pt idx="347">
                  <c:v>0.38555555555555687</c:v>
                </c:pt>
                <c:pt idx="348">
                  <c:v>0.38666666666666799</c:v>
                </c:pt>
                <c:pt idx="349">
                  <c:v>0.38777777777777911</c:v>
                </c:pt>
                <c:pt idx="350">
                  <c:v>0.38888888888889023</c:v>
                </c:pt>
                <c:pt idx="351">
                  <c:v>0.39000000000000135</c:v>
                </c:pt>
                <c:pt idx="352">
                  <c:v>0.39111111111111246</c:v>
                </c:pt>
                <c:pt idx="353">
                  <c:v>0.39222222222222358</c:v>
                </c:pt>
                <c:pt idx="354">
                  <c:v>0.3933333333333347</c:v>
                </c:pt>
                <c:pt idx="355">
                  <c:v>0.39444444444444582</c:v>
                </c:pt>
                <c:pt idx="356">
                  <c:v>0.39555555555555694</c:v>
                </c:pt>
                <c:pt idx="357">
                  <c:v>0.39666666666666806</c:v>
                </c:pt>
                <c:pt idx="358">
                  <c:v>0.39777777777777917</c:v>
                </c:pt>
                <c:pt idx="359">
                  <c:v>0.39888888888889029</c:v>
                </c:pt>
                <c:pt idx="360">
                  <c:v>0.40000000000000141</c:v>
                </c:pt>
              </c:numCache>
            </c:numRef>
          </c:yVal>
          <c:smooth val="1"/>
          <c:extLst>
            <c:ext xmlns:c16="http://schemas.microsoft.com/office/drawing/2014/chart" uri="{C3380CC4-5D6E-409C-BE32-E72D297353CC}">
              <c16:uniqueId val="{00000002-5B96-134B-9333-A02CB2FFC9B3}"/>
            </c:ext>
          </c:extLst>
        </c:ser>
        <c:dLbls>
          <c:showLegendKey val="0"/>
          <c:showVal val="0"/>
          <c:showCatName val="0"/>
          <c:showSerName val="0"/>
          <c:showPercent val="0"/>
          <c:showBubbleSize val="0"/>
        </c:dLbls>
        <c:axId val="1315903536"/>
        <c:axId val="1315905184"/>
      </c:scatterChart>
      <c:valAx>
        <c:axId val="1315903536"/>
        <c:scaling>
          <c:orientation val="minMax"/>
          <c:max val="6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5905184"/>
        <c:crosses val="autoZero"/>
        <c:crossBetween val="midCat"/>
      </c:valAx>
      <c:valAx>
        <c:axId val="13159051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5903536"/>
        <c:crosses val="autoZero"/>
        <c:crossBetween val="midCat"/>
      </c:valAx>
    </c:plotArea>
    <c:plotVisOnly val="1"/>
    <c:dispBlanksAs val="gap"/>
    <c:showDLblsOverMax val="0"/>
    <c:extLst/>
  </c:chart>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4"/>
          <c:order val="0"/>
          <c:tx>
            <c:v>Filter1</c:v>
          </c:tx>
          <c:spPr>
            <a:ln>
              <a:solidFill>
                <a:schemeClr val="accent2">
                  <a:lumMod val="75000"/>
                </a:schemeClr>
              </a:solidFill>
            </a:ln>
          </c:spPr>
          <c:marker>
            <c:symbol val="none"/>
          </c:marker>
          <c:xVal>
            <c:numRef>
              <c:f>'Raum1_technische Lüftung'!$A$58:$A$418</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'Raum1_technische Lüftung'!$C$58:$C$418</c:f>
              <c:numCache>
                <c:formatCode>0.0%</c:formatCode>
                <c:ptCount val="361"/>
                <c:pt idx="0" formatCode="0.00%">
                  <c:v>1</c:v>
                </c:pt>
                <c:pt idx="1">
                  <c:v>0.98536533915294944</c:v>
                </c:pt>
                <c:pt idx="2">
                  <c:v>0.97094485160400701</c:v>
                </c:pt>
                <c:pt idx="3">
                  <c:v>0.95673540299959248</c:v>
                </c:pt>
                <c:pt idx="4">
                  <c:v>0.94273390485632713</c:v>
                </c:pt>
                <c:pt idx="5">
                  <c:v>0.9289373138897391</c:v>
                </c:pt>
                <c:pt idx="6">
                  <c:v>0.91534263135279259</c:v>
                </c:pt>
                <c:pt idx="7">
                  <c:v>0.90194690238409758</c:v>
                </c:pt>
                <c:pt idx="8">
                  <c:v>0.88874721536565848</c:v>
                </c:pt>
                <c:pt idx="9">
                  <c:v>0.87574070129002146</c:v>
                </c:pt>
                <c:pt idx="10">
                  <c:v>0.86292453313668371</c:v>
                </c:pt>
                <c:pt idx="11">
                  <c:v>0.85029592525762887</c:v>
                </c:pt>
                <c:pt idx="12">
                  <c:v>0.83785213277185444</c:v>
                </c:pt>
                <c:pt idx="13">
                  <c:v>0.82559045096876038</c:v>
                </c:pt>
                <c:pt idx="14">
                  <c:v>0.81350821472026891</c:v>
                </c:pt>
                <c:pt idx="15">
                  <c:v>0.8016027979015482</c:v>
                </c:pt>
                <c:pt idx="16">
                  <c:v>0.78987161282021223</c:v>
                </c:pt>
                <c:pt idx="17">
                  <c:v>0.77831210965387554</c:v>
                </c:pt>
                <c:pt idx="18">
                  <c:v>0.76692177589593857</c:v>
                </c:pt>
                <c:pt idx="19">
                  <c:v>0.75569813580948375</c:v>
                </c:pt>
                <c:pt idx="20">
                  <c:v>0.74463874988916368</c:v>
                </c:pt>
                <c:pt idx="21">
                  <c:v>0.73374121433096395</c:v>
                </c:pt>
                <c:pt idx="22">
                  <c:v>0.72300316050972724</c:v>
                </c:pt>
                <c:pt idx="23">
                  <c:v>0.71242225446432172</c:v>
                </c:pt>
                <c:pt idx="24">
                  <c:v>0.70199619639034516</c:v>
                </c:pt>
                <c:pt idx="25">
                  <c:v>0.69172272014025293</c:v>
                </c:pt>
                <c:pt idx="26">
                  <c:v>0.68159959273080106</c:v>
                </c:pt>
                <c:pt idx="27">
                  <c:v>0.67162461385769801</c:v>
                </c:pt>
                <c:pt idx="28">
                  <c:v>0.66179561541735921</c:v>
                </c:pt>
                <c:pt idx="29">
                  <c:v>0.65211046103566106</c:v>
                </c:pt>
                <c:pt idx="30">
                  <c:v>0.64256704560359035</c:v>
                </c:pt>
                <c:pt idx="31">
                  <c:v>0.63316329481969047</c:v>
                </c:pt>
                <c:pt idx="32">
                  <c:v>0.6238971647392032</c:v>
                </c:pt>
                <c:pt idx="33">
                  <c:v>0.61476664132980852</c:v>
                </c:pt>
                <c:pt idx="34">
                  <c:v>0.60576974003386641</c:v>
                </c:pt>
                <c:pt idx="35">
                  <c:v>0.59690450533706474</c:v>
                </c:pt>
                <c:pt idx="36">
                  <c:v>0.58816901034338032</c:v>
                </c:pt>
                <c:pt idx="37">
                  <c:v>0.57956135635625949</c:v>
                </c:pt>
                <c:pt idx="38">
                  <c:v>0.57107967246592906</c:v>
                </c:pt>
                <c:pt idx="39">
                  <c:v>0.56272211514274539</c:v>
                </c:pt>
                <c:pt idx="40">
                  <c:v>0.55448686783649637</c:v>
                </c:pt>
                <c:pt idx="41">
                  <c:v>0.5463721405815658</c:v>
                </c:pt>
                <c:pt idx="42">
                  <c:v>0.5383761696078776</c:v>
                </c:pt>
                <c:pt idx="43">
                  <c:v>0.53049721695753216</c:v>
                </c:pt>
                <c:pt idx="44">
                  <c:v>0.52273357010705446</c:v>
                </c:pt>
                <c:pt idx="45">
                  <c:v>0.51508354159516978</c:v>
                </c:pt>
                <c:pt idx="46">
                  <c:v>0.50754546865602679</c:v>
                </c:pt>
                <c:pt idx="47">
                  <c:v>0.50011771285778839</c:v>
                </c:pt>
                <c:pt idx="48">
                  <c:v>0.49279865974651205</c:v>
                </c:pt>
                <c:pt idx="49">
                  <c:v>0.48558671849524082</c:v>
                </c:pt>
                <c:pt idx="50">
                  <c:v>0.47848032155823073</c:v>
                </c:pt>
                <c:pt idx="51">
                  <c:v>0.47147792433023827</c:v>
                </c:pt>
                <c:pt idx="52">
                  <c:v>0.46457800481079387</c:v>
                </c:pt>
                <c:pt idx="53">
                  <c:v>0.45777906327338841</c:v>
                </c:pt>
                <c:pt idx="54">
                  <c:v>0.45107962193950191</c:v>
                </c:pt>
                <c:pt idx="55">
                  <c:v>0.4444782246574015</c:v>
                </c:pt>
                <c:pt idx="56">
                  <c:v>0.4379734365856412</c:v>
                </c:pt>
                <c:pt idx="57">
                  <c:v>0.43156384388119318</c:v>
                </c:pt>
                <c:pt idx="58">
                  <c:v>0.42524805339214244</c:v>
                </c:pt>
                <c:pt idx="59">
                  <c:v>0.41902469235487994</c:v>
                </c:pt>
                <c:pt idx="60">
                  <c:v>0.41289240809572653</c:v>
                </c:pt>
                <c:pt idx="61">
                  <c:v>0.40684986773692361</c:v>
                </c:pt>
                <c:pt idx="62">
                  <c:v>0.40089575790692628</c:v>
                </c:pt>
                <c:pt idx="63">
                  <c:v>0.39502878445493711</c:v>
                </c:pt>
                <c:pt idx="64">
                  <c:v>0.38924767216961648</c:v>
                </c:pt>
                <c:pt idx="65">
                  <c:v>0.38355116450191024</c:v>
                </c:pt>
                <c:pt idx="66">
                  <c:v>0.37793802329193343</c:v>
                </c:pt>
                <c:pt idx="67">
                  <c:v>0.3724070284998513</c:v>
                </c:pt>
                <c:pt idx="68">
                  <c:v>0.36695697794069804</c:v>
                </c:pt>
                <c:pt idx="69">
                  <c:v>0.36158668702307734</c:v>
                </c:pt>
                <c:pt idx="70">
                  <c:v>0.35629498849168595</c:v>
                </c:pt>
                <c:pt idx="71">
                  <c:v>0.3510807321736063</c:v>
                </c:pt>
                <c:pt idx="72">
                  <c:v>0.34594278472831141</c:v>
                </c:pt>
                <c:pt idx="73">
                  <c:v>0.34088002940132828</c:v>
                </c:pt>
                <c:pt idx="74">
                  <c:v>0.33589136578150725</c:v>
                </c:pt>
                <c:pt idx="75">
                  <c:v>0.33097570956184225</c:v>
                </c:pt>
                <c:pt idx="76">
                  <c:v>0.32613199230379275</c:v>
                </c:pt>
                <c:pt idx="77">
                  <c:v>0.32135916120505387</c:v>
                </c:pt>
                <c:pt idx="78">
                  <c:v>0.31665617887072522</c:v>
                </c:pt>
                <c:pt idx="79">
                  <c:v>0.31202202308782911</c:v>
                </c:pt>
                <c:pt idx="80">
                  <c:v>0.30745568660312822</c:v>
                </c:pt>
                <c:pt idx="81">
                  <c:v>0.3029561769041943</c:v>
                </c:pt>
                <c:pt idx="82">
                  <c:v>0.29852251600368235</c:v>
                </c:pt>
                <c:pt idx="83">
                  <c:v>0.29415374022676033</c:v>
                </c:pt>
                <c:pt idx="84">
                  <c:v>0.28984890000165026</c:v>
                </c:pt>
                <c:pt idx="85">
                  <c:v>0.28560705965323535</c:v>
                </c:pt>
                <c:pt idx="86">
                  <c:v>0.28142729719968695</c:v>
                </c:pt>
                <c:pt idx="87">
                  <c:v>0.27730870415206738</c:v>
                </c:pt>
                <c:pt idx="88">
                  <c:v>0.2732503853168668</c:v>
                </c:pt>
                <c:pt idx="89">
                  <c:v>0.26925145860142857</c:v>
                </c:pt>
                <c:pt idx="90">
                  <c:v>0.26531105482222295</c:v>
                </c:pt>
                <c:pt idx="91">
                  <c:v>0.26142831751592643</c:v>
                </c:pt>
                <c:pt idx="92">
                  <c:v>0.25760240275326585</c:v>
                </c:pt>
                <c:pt idx="93">
                  <c:v>0.25383247895558647</c:v>
                </c:pt>
                <c:pt idx="94">
                  <c:v>0.25011772671410532</c:v>
                </c:pt>
                <c:pt idx="95">
                  <c:v>0.24645733861180913</c:v>
                </c:pt>
                <c:pt idx="96">
                  <c:v>0.24285051904795857</c:v>
                </c:pt>
                <c:pt idx="97">
                  <c:v>0.23929648406516146</c:v>
                </c:pt>
                <c:pt idx="98">
                  <c:v>0.23579446117897626</c:v>
                </c:pt>
                <c:pt idx="99">
                  <c:v>0.23234368921000889</c:v>
                </c:pt>
                <c:pt idx="100">
                  <c:v>0.22894341811846786</c:v>
                </c:pt>
                <c:pt idx="101">
                  <c:v>0.22559290884113961</c:v>
                </c:pt>
                <c:pt idx="102">
                  <c:v>0.22229143313074992</c:v>
                </c:pt>
                <c:pt idx="103">
                  <c:v>0.21903827339767654</c:v>
                </c:pt>
                <c:pt idx="104">
                  <c:v>0.21583272255397803</c:v>
                </c:pt>
                <c:pt idx="105">
                  <c:v>0.21267408385970496</c:v>
                </c:pt>
                <c:pt idx="106">
                  <c:v>0.20956167077146096</c:v>
                </c:pt>
                <c:pt idx="107">
                  <c:v>0.20649480679317939</c:v>
                </c:pt>
                <c:pt idx="108">
                  <c:v>0.20347282532908395</c:v>
                </c:pt>
                <c:pt idx="109">
                  <c:v>0.20049506953880161</c:v>
                </c:pt>
                <c:pt idx="110">
                  <c:v>0.19756089219459547</c:v>
                </c:pt>
                <c:pt idx="111">
                  <c:v>0.1946696555406868</c:v>
                </c:pt>
                <c:pt idx="112">
                  <c:v>0.19182073115463669</c:v>
                </c:pt>
                <c:pt idx="113">
                  <c:v>0.18901349981075535</c:v>
                </c:pt>
                <c:pt idx="114">
                  <c:v>0.18624735134551088</c:v>
                </c:pt>
                <c:pt idx="115">
                  <c:v>0.18352168452490783</c:v>
                </c:pt>
                <c:pt idx="116">
                  <c:v>0.18083590691380641</c:v>
                </c:pt>
                <c:pt idx="117">
                  <c:v>0.17818943474715404</c:v>
                </c:pt>
                <c:pt idx="118">
                  <c:v>0.17558169280310176</c:v>
                </c:pt>
                <c:pt idx="119">
                  <c:v>0.17301211427797739</c:v>
                </c:pt>
                <c:pt idx="120">
                  <c:v>0.170480140663088</c:v>
                </c:pt>
                <c:pt idx="121">
                  <c:v>0.16798522162332621</c:v>
                </c:pt>
                <c:pt idx="122">
                  <c:v>0.16552681487755222</c:v>
                </c:pt>
                <c:pt idx="123">
                  <c:v>0.16310438608072669</c:v>
                </c:pt>
                <c:pt idx="124">
                  <c:v>0.16071740870776885</c:v>
                </c:pt>
                <c:pt idx="125">
                  <c:v>0.15836536393911385</c:v>
                </c:pt>
                <c:pt idx="126">
                  <c:v>0.15604774054794518</c:v>
                </c:pt>
                <c:pt idx="127">
                  <c:v>0.15376403478907744</c:v>
                </c:pt>
                <c:pt idx="128">
                  <c:v>0.15151375028946523</c:v>
                </c:pt>
                <c:pt idx="129">
                  <c:v>0.14929639794031421</c:v>
                </c:pt>
                <c:pt idx="130">
                  <c:v>0.14711149579077137</c:v>
                </c:pt>
                <c:pt idx="131">
                  <c:v>0.14495856894317116</c:v>
                </c:pt>
                <c:pt idx="132">
                  <c:v>0.14283714944981404</c:v>
                </c:pt>
                <c:pt idx="133">
                  <c:v>0.1407467762112565</c:v>
                </c:pt>
                <c:pt idx="134">
                  <c:v>0.13868699487608907</c:v>
                </c:pt>
                <c:pt idx="135">
                  <c:v>0.13665735774218085</c:v>
                </c:pt>
                <c:pt idx="136">
                  <c:v>0.13465742365936995</c:v>
                </c:pt>
                <c:pt idx="137">
                  <c:v>0.13268675793357748</c:v>
                </c:pt>
                <c:pt idx="138">
                  <c:v>0.13074493223232489</c:v>
                </c:pt>
                <c:pt idx="139">
                  <c:v>0.12883152449163415</c:v>
                </c:pt>
                <c:pt idx="140">
                  <c:v>0.1269461188242906</c:v>
                </c:pt>
                <c:pt idx="141">
                  <c:v>0.12508830542944771</c:v>
                </c:pt>
                <c:pt idx="142">
                  <c:v>0.12325768050355547</c:v>
                </c:pt>
                <c:pt idx="143">
                  <c:v>0.12145384615259183</c:v>
                </c:pt>
                <c:pt idx="144">
                  <c:v>0.11967641030557881</c:v>
                </c:pt>
                <c:pt idx="145">
                  <c:v>0.1179249866293642</c:v>
                </c:pt>
                <c:pt idx="146">
                  <c:v>0.11619919444465045</c:v>
                </c:pt>
                <c:pt idx="147">
                  <c:v>0.11449865864325251</c:v>
                </c:pt>
                <c:pt idx="148">
                  <c:v>0.11282300960656631</c:v>
                </c:pt>
                <c:pt idx="149">
                  <c:v>0.11117188312523064</c:v>
                </c:pt>
                <c:pt idx="150">
                  <c:v>0.10954492031996496</c:v>
                </c:pt>
                <c:pt idx="151">
                  <c:v>0.10794176756356511</c:v>
                </c:pt>
                <c:pt idx="152">
                  <c:v>0.10636207640404113</c:v>
                </c:pt>
                <c:pt idx="153">
                  <c:v>0.10480550348887992</c:v>
                </c:pt>
                <c:pt idx="154">
                  <c:v>0.10327171049041579</c:v>
                </c:pt>
                <c:pt idx="155">
                  <c:v>0.10176036403229378</c:v>
                </c:pt>
                <c:pt idx="156">
                  <c:v>0.10027113561700872</c:v>
                </c:pt>
                <c:pt idx="157">
                  <c:v>9.8803701554505199E-2</c:v>
                </c:pt>
                <c:pt idx="158">
                  <c:v>9.735774289182178E-2</c:v>
                </c:pt>
                <c:pt idx="159">
                  <c:v>9.5932945343765674E-2</c:v>
                </c:pt>
                <c:pt idx="160">
                  <c:v>9.4528999224600993E-2</c:v>
                </c:pt>
                <c:pt idx="161">
                  <c:v>9.3145599380737854E-2</c:v>
                </c:pt>
                <c:pt idx="162">
                  <c:v>9.1782445124405476E-2</c:v>
                </c:pt>
                <c:pt idx="163">
                  <c:v>9.0439240168296783E-2</c:v>
                </c:pt>
                <c:pt idx="164">
                  <c:v>8.9115692561168774E-2</c:v>
                </c:pt>
                <c:pt idx="165">
                  <c:v>8.7811514624386092E-2</c:v>
                </c:pt>
                <c:pt idx="166">
                  <c:v>8.6526422889392385E-2</c:v>
                </c:pt>
                <c:pt idx="167">
                  <c:v>8.5260138036097638E-2</c:v>
                </c:pt>
                <c:pt idx="168">
                  <c:v>8.4012384832166637E-2</c:v>
                </c:pt>
                <c:pt idx="169">
                  <c:v>8.2782892073195946E-2</c:v>
                </c:pt>
                <c:pt idx="170">
                  <c:v>8.1571392523766745E-2</c:v>
                </c:pt>
                <c:pt idx="171">
                  <c:v>8.037762285935976E-2</c:v>
                </c:pt>
                <c:pt idx="172">
                  <c:v>7.9201323609120924E-2</c:v>
                </c:pt>
                <c:pt idx="173">
                  <c:v>7.8042239099463923E-2</c:v>
                </c:pt>
                <c:pt idx="174">
                  <c:v>7.6900117398498849E-2</c:v>
                </c:pt>
                <c:pt idx="175">
                  <c:v>7.5774710261273415E-2</c:v>
                </c:pt>
                <c:pt idx="176">
                  <c:v>7.4665773075816164E-2</c:v>
                </c:pt>
                <c:pt idx="177">
                  <c:v>7.3573064809968725E-2</c:v>
                </c:pt>
                <c:pt idx="178">
                  <c:v>7.2496347958996801E-2</c:v>
                </c:pt>
                <c:pt idx="179">
                  <c:v>7.1435388493967092E-2</c:v>
                </c:pt>
                <c:pt idx="180">
                  <c:v>7.0389955810880603E-2</c:v>
                </c:pt>
                <c:pt idx="181">
                  <c:v>6.9359822680549493E-2</c:v>
                </c:pt>
                <c:pt idx="182">
                  <c:v>6.8344765199208055E-2</c:v>
                </c:pt>
                <c:pt idx="183">
                  <c:v>6.7344562739846375E-2</c:v>
                </c:pt>
                <c:pt idx="184">
                  <c:v>6.6358997904255784E-2</c:v>
                </c:pt>
                <c:pt idx="185">
                  <c:v>6.538785647577687E-2</c:v>
                </c:pt>
                <c:pt idx="186">
                  <c:v>6.4430927372738228E-2</c:v>
                </c:pt>
                <c:pt idx="187">
                  <c:v>6.3488002602577268E-2</c:v>
                </c:pt>
                <c:pt idx="188">
                  <c:v>6.2558877216631864E-2</c:v>
                </c:pt>
                <c:pt idx="189">
                  <c:v>6.1643349265594213E-2</c:v>
                </c:pt>
                <c:pt idx="190">
                  <c:v>6.0741219755615937E-2</c:v>
                </c:pt>
                <c:pt idx="191">
                  <c:v>5.985229260505634E-2</c:v>
                </c:pt>
                <c:pt idx="192">
                  <c:v>5.8976374601862884E-2</c:v>
                </c:pt>
                <c:pt idx="193">
                  <c:v>5.8113275361576018E-2</c:v>
                </c:pt>
                <c:pt idx="194">
                  <c:v>5.7262807285948077E-2</c:v>
                </c:pt>
                <c:pt idx="195">
                  <c:v>5.6424785522168237E-2</c:v>
                </c:pt>
                <c:pt idx="196">
                  <c:v>5.5599027922683744E-2</c:v>
                </c:pt>
                <c:pt idx="197">
                  <c:v>5.4785355005609555E-2</c:v>
                </c:pt>
                <c:pt idx="198">
                  <c:v>5.3983589915717202E-2</c:v>
                </c:pt>
                <c:pt idx="199">
                  <c:v>5.3193558385994398E-2</c:v>
                </c:pt>
                <c:pt idx="200">
                  <c:v>5.2415088699767597E-2</c:v>
                </c:pt>
                <c:pt idx="201">
                  <c:v>5.1648011653378428E-2</c:v>
                </c:pt>
                <c:pt idx="202">
                  <c:v>5.0892160519406725E-2</c:v>
                </c:pt>
                <c:pt idx="203">
                  <c:v>5.0147371010431534E-2</c:v>
                </c:pt>
                <c:pt idx="204">
                  <c:v>4.9413481243322656E-2</c:v>
                </c:pt>
                <c:pt idx="205">
                  <c:v>4.8690331704054519E-2</c:v>
                </c:pt>
                <c:pt idx="206">
                  <c:v>4.7977765213035289E-2</c:v>
                </c:pt>
                <c:pt idx="207">
                  <c:v>4.7275626890943084E-2</c:v>
                </c:pt>
                <c:pt idx="208">
                  <c:v>4.6583764125062453E-2</c:v>
                </c:pt>
                <c:pt idx="209">
                  <c:v>4.5902026536113145E-2</c:v>
                </c:pt>
                <c:pt idx="210">
                  <c:v>4.523026594556482E-2</c:v>
                </c:pt>
                <c:pt idx="211">
                  <c:v>4.4568336343429583E-2</c:v>
                </c:pt>
                <c:pt idx="212">
                  <c:v>4.39160938565262E-2</c:v>
                </c:pt>
                <c:pt idx="213">
                  <c:v>4.3273396717208722E-2</c:v>
                </c:pt>
                <c:pt idx="214">
                  <c:v>4.2640105232552482E-2</c:v>
                </c:pt>
                <c:pt idx="215">
                  <c:v>4.201608175399154E-2</c:v>
                </c:pt>
                <c:pt idx="216">
                  <c:v>4.1401190647399909E-2</c:v>
                </c:pt>
                <c:pt idx="217">
                  <c:v>4.0795298263611134E-2</c:v>
                </c:pt>
                <c:pt idx="218">
                  <c:v>4.01982729093689E-2</c:v>
                </c:pt>
                <c:pt idx="219">
                  <c:v>3.9609984818703127E-2</c:v>
                </c:pt>
                <c:pt idx="220">
                  <c:v>3.9030306124724572E-2</c:v>
                </c:pt>
                <c:pt idx="221">
                  <c:v>3.845911083183267E-2</c:v>
                </c:pt>
                <c:pt idx="222">
                  <c:v>3.7896274788329652E-2</c:v>
                </c:pt>
                <c:pt idx="223">
                  <c:v>3.7341675659435823E-2</c:v>
                </c:pt>
                <c:pt idx="224">
                  <c:v>3.6795192900699401E-2</c:v>
                </c:pt>
                <c:pt idx="225">
                  <c:v>3.6256707731795887E-2</c:v>
                </c:pt>
                <c:pt idx="226">
                  <c:v>3.5726103110710415E-2</c:v>
                </c:pt>
                <c:pt idx="227">
                  <c:v>3.5203263708298398E-2</c:v>
                </c:pt>
                <c:pt idx="228">
                  <c:v>3.4688075883218171E-2</c:v>
                </c:pt>
                <c:pt idx="229">
                  <c:v>3.4180427657230512E-2</c:v>
                </c:pt>
                <c:pt idx="230">
                  <c:v>3.3680208690859796E-2</c:v>
                </c:pt>
                <c:pt idx="231">
                  <c:v>3.3187310259411185E-2</c:v>
                </c:pt>
                <c:pt idx="232">
                  <c:v>3.2701625229338858E-2</c:v>
                </c:pt>
                <c:pt idx="233">
                  <c:v>3.2223048034960122E-2</c:v>
                </c:pt>
                <c:pt idx="234">
                  <c:v>3.1751474655510266E-2</c:v>
                </c:pt>
                <c:pt idx="235">
                  <c:v>3.1286802592533143E-2</c:v>
                </c:pt>
                <c:pt idx="236">
                  <c:v>3.0828930847602798E-2</c:v>
                </c:pt>
                <c:pt idx="237">
                  <c:v>3.0377759900370945E-2</c:v>
                </c:pt>
                <c:pt idx="238">
                  <c:v>2.9933191686935902E-2</c:v>
                </c:pt>
                <c:pt idx="239">
                  <c:v>2.9495129578527832E-2</c:v>
                </c:pt>
                <c:pt idx="240">
                  <c:v>2.9063478360506271E-2</c:v>
                </c:pt>
                <c:pt idx="241">
                  <c:v>2.8638144211664669E-2</c:v>
                </c:pt>
                <c:pt idx="242">
                  <c:v>2.8219034683838025E-2</c:v>
                </c:pt>
                <c:pt idx="243">
                  <c:v>2.7806058681808913E-2</c:v>
                </c:pt>
                <c:pt idx="244">
                  <c:v>2.7399126443507442E-2</c:v>
                </c:pt>
                <c:pt idx="245">
                  <c:v>2.6998149520501259E-2</c:v>
                </c:pt>
                <c:pt idx="246">
                  <c:v>2.6603040758770752E-2</c:v>
                </c:pt>
                <c:pt idx="247">
                  <c:v>2.6213714279765883E-2</c:v>
                </c:pt>
                <c:pt idx="248">
                  <c:v>2.5830085461740013E-2</c:v>
                </c:pt>
                <c:pt idx="249">
                  <c:v>2.5452070921357133E-2</c:v>
                </c:pt>
                <c:pt idx="250">
                  <c:v>2.5079588495567982E-2</c:v>
                </c:pt>
                <c:pt idx="251">
                  <c:v>2.4712557223751756E-2</c:v>
                </c:pt>
                <c:pt idx="252">
                  <c:v>2.4350897330118814E-2</c:v>
                </c:pt>
                <c:pt idx="253">
                  <c:v>2.3994530206371177E-2</c:v>
                </c:pt>
                <c:pt idx="254">
                  <c:v>2.3643378394616617E-2</c:v>
                </c:pt>
                <c:pt idx="255">
                  <c:v>2.3297365570532934E-2</c:v>
                </c:pt>
                <c:pt idx="256">
                  <c:v>2.2956416526778423E-2</c:v>
                </c:pt>
                <c:pt idx="257">
                  <c:v>2.2620457156645395E-2</c:v>
                </c:pt>
                <c:pt idx="258">
                  <c:v>2.2289414437952654E-2</c:v>
                </c:pt>
                <c:pt idx="259">
                  <c:v>2.1963216417173859E-2</c:v>
                </c:pt>
                <c:pt idx="260">
                  <c:v>2.1641792193798148E-2</c:v>
                </c:pt>
                <c:pt idx="261">
                  <c:v>2.1325071904919567E-2</c:v>
                </c:pt>
                <c:pt idx="262">
                  <c:v>2.1012986710052105E-2</c:v>
                </c:pt>
                <c:pt idx="263">
                  <c:v>2.0705468776166903E-2</c:v>
                </c:pt>
                <c:pt idx="264">
                  <c:v>2.0402451262948509E-2</c:v>
                </c:pt>
                <c:pt idx="265">
                  <c:v>2.010386830826677E-2</c:v>
                </c:pt>
                <c:pt idx="266">
                  <c:v>1.9809655013861522E-2</c:v>
                </c:pt>
                <c:pt idx="267">
                  <c:v>1.9519747431236575E-2</c:v>
                </c:pt>
                <c:pt idx="268">
                  <c:v>1.9234082547760354E-2</c:v>
                </c:pt>
                <c:pt idx="269">
                  <c:v>1.89525982729697E-2</c:v>
                </c:pt>
                <c:pt idx="270">
                  <c:v>1.8675233425074392E-2</c:v>
                </c:pt>
                <c:pt idx="271">
                  <c:v>1.840192771765892E-2</c:v>
                </c:pt>
                <c:pt idx="272">
                  <c:v>1.8132621746579043E-2</c:v>
                </c:pt>
                <c:pt idx="273">
                  <c:v>1.7867256977050008E-2</c:v>
                </c:pt>
                <c:pt idx="274">
                  <c:v>1.7605775730923784E-2</c:v>
                </c:pt>
                <c:pt idx="275">
                  <c:v>1.7348121174152485E-2</c:v>
                </c:pt>
                <c:pt idx="276">
                  <c:v>1.7094237304435229E-2</c:v>
                </c:pt>
                <c:pt idx="277">
                  <c:v>1.6844068939045821E-2</c:v>
                </c:pt>
                <c:pt idx="278">
                  <c:v>1.6597561702838531E-2</c:v>
                </c:pt>
                <c:pt idx="279">
                  <c:v>1.6354662016429496E-2</c:v>
                </c:pt>
                <c:pt idx="280">
                  <c:v>1.6115317084550912E-2</c:v>
                </c:pt>
                <c:pt idx="281">
                  <c:v>1.587947488457583E-2</c:v>
                </c:pt>
                <c:pt idx="282">
                  <c:v>1.5647084155210794E-2</c:v>
                </c:pt>
                <c:pt idx="283">
                  <c:v>1.5418094385354041E-2</c:v>
                </c:pt>
                <c:pt idx="284">
                  <c:v>1.5192455803116558E-2</c:v>
                </c:pt>
                <c:pt idx="285">
                  <c:v>1.4970119365004144E-2</c:v>
                </c:pt>
                <c:pt idx="286">
                  <c:v>1.4751036745257445E-2</c:v>
                </c:pt>
                <c:pt idx="287">
                  <c:v>1.4535160325348224E-2</c:v>
                </c:pt>
                <c:pt idx="288">
                  <c:v>1.4322443183629248E-2</c:v>
                </c:pt>
                <c:pt idx="289">
                  <c:v>1.4112839085135685E-2</c:v>
                </c:pt>
                <c:pt idx="290">
                  <c:v>1.3906302471535726E-2</c:v>
                </c:pt>
                <c:pt idx="291">
                  <c:v>1.3702788451228288E-2</c:v>
                </c:pt>
                <c:pt idx="292">
                  <c:v>1.3502252789585683E-2</c:v>
                </c:pt>
                <c:pt idx="293">
                  <c:v>1.3304651899338955E-2</c:v>
                </c:pt>
                <c:pt idx="294">
                  <c:v>1.3109942831104063E-2</c:v>
                </c:pt>
                <c:pt idx="295">
                  <c:v>1.2918083264046636E-2</c:v>
                </c:pt>
                <c:pt idx="296">
                  <c:v>1.2729031496683354E-2</c:v>
                </c:pt>
                <c:pt idx="297">
                  <c:v>1.2542746437817958E-2</c:v>
                </c:pt>
                <c:pt idx="298">
                  <c:v>1.2359187597609943E-2</c:v>
                </c:pt>
                <c:pt idx="299">
                  <c:v>1.2178315078773849E-2</c:v>
                </c:pt>
                <c:pt idx="300">
                  <c:v>1.2000089567907473E-2</c:v>
                </c:pt>
                <c:pt idx="301">
                  <c:v>1.1824472326946918E-2</c:v>
                </c:pt>
                <c:pt idx="302">
                  <c:v>1.1651425184746716E-2</c:v>
                </c:pt>
                <c:pt idx="303">
                  <c:v>1.1480910528783165E-2</c:v>
                </c:pt>
                <c:pt idx="304">
                  <c:v>1.1312891296979084E-2</c:v>
                </c:pt>
                <c:pt idx="305">
                  <c:v>1.1147330969648246E-2</c:v>
                </c:pt>
                <c:pt idx="306">
                  <c:v>1.0984193561557621E-2</c:v>
                </c:pt>
                <c:pt idx="307">
                  <c:v>1.0823443614105871E-2</c:v>
                </c:pt>
                <c:pt idx="308">
                  <c:v>1.0665046187616257E-2</c:v>
                </c:pt>
                <c:pt idx="309">
                  <c:v>1.0508966853742363E-2</c:v>
                </c:pt>
                <c:pt idx="310">
                  <c:v>1.035517168798495E-2</c:v>
                </c:pt>
                <c:pt idx="311">
                  <c:v>1.0203627262318301E-2</c:v>
                </c:pt>
                <c:pt idx="312">
                  <c:v>1.0054300637924556E-2</c:v>
                </c:pt>
                <c:pt idx="313">
                  <c:v>9.9071593580342451E-3</c:v>
                </c:pt>
                <c:pt idx="314">
                  <c:v>9.7621714408717333E-3</c:v>
                </c:pt>
                <c:pt idx="315">
                  <c:v>9.6193053727038035E-3</c:v>
                </c:pt>
                <c:pt idx="316">
                  <c:v>9.4785301009900728E-3</c:v>
                </c:pt>
                <c:pt idx="317">
                  <c:v>9.3398150276335253E-3</c:v>
                </c:pt>
                <c:pt idx="318">
                  <c:v>9.2031300023299317E-3</c:v>
                </c:pt>
                <c:pt idx="319">
                  <c:v>9.068445316014518E-3</c:v>
                </c:pt>
                <c:pt idx="320">
                  <c:v>8.9357316944046142E-3</c:v>
                </c:pt>
                <c:pt idx="321">
                  <c:v>8.8049602916367622E-3</c:v>
                </c:pt>
                <c:pt idx="322">
                  <c:v>8.6761026839969127E-3</c:v>
                </c:pt>
                <c:pt idx="323">
                  <c:v>8.5491308637424338E-3</c:v>
                </c:pt>
                <c:pt idx="324">
                  <c:v>8.4240172330145042E-3</c:v>
                </c:pt>
                <c:pt idx="325">
                  <c:v>8.3007345978396273E-3</c:v>
                </c:pt>
                <c:pt idx="326">
                  <c:v>8.1792561622188661E-3</c:v>
                </c:pt>
                <c:pt idx="327">
                  <c:v>8.059555522303646E-3</c:v>
                </c:pt>
                <c:pt idx="328">
                  <c:v>7.9416066606567519E-3</c:v>
                </c:pt>
                <c:pt idx="329">
                  <c:v>7.8253839405973639E-3</c:v>
                </c:pt>
                <c:pt idx="330">
                  <c:v>7.7108621006287733E-3</c:v>
                </c:pt>
                <c:pt idx="331">
                  <c:v>7.5980162489476958E-3</c:v>
                </c:pt>
                <c:pt idx="332">
                  <c:v>7.4868218580339679E-3</c:v>
                </c:pt>
                <c:pt idx="333">
                  <c:v>7.3772547593193493E-3</c:v>
                </c:pt>
                <c:pt idx="334">
                  <c:v>7.2692911379344223E-3</c:v>
                </c:pt>
                <c:pt idx="335">
                  <c:v>7.1629075275322822E-3</c:v>
                </c:pt>
                <c:pt idx="336">
                  <c:v>7.0580808051880625E-3</c:v>
                </c:pt>
                <c:pt idx="337">
                  <c:v>6.9547881863730523E-3</c:v>
                </c:pt>
                <c:pt idx="338">
                  <c:v>6.853007220002409E-3</c:v>
                </c:pt>
                <c:pt idx="339">
                  <c:v>6.752715783555286E-3</c:v>
                </c:pt>
                <c:pt idx="340">
                  <c:v>6.6538920782664296E-3</c:v>
                </c:pt>
                <c:pt idx="341">
                  <c:v>6.5565146243881187E-3</c:v>
                </c:pt>
                <c:pt idx="342">
                  <c:v>6.460562256521472E-3</c:v>
                </c:pt>
                <c:pt idx="343">
                  <c:v>6.3660141190160311E-3</c:v>
                </c:pt>
                <c:pt idx="344">
                  <c:v>6.2728496614366967E-3</c:v>
                </c:pt>
                <c:pt idx="345">
                  <c:v>6.1810486340970298E-3</c:v>
                </c:pt>
                <c:pt idx="346">
                  <c:v>6.0905910836578951E-3</c:v>
                </c:pt>
                <c:pt idx="347">
                  <c:v>6.0014573487904921E-3</c:v>
                </c:pt>
                <c:pt idx="348">
                  <c:v>5.9136280559029045E-3</c:v>
                </c:pt>
                <c:pt idx="349">
                  <c:v>5.8270841149291631E-3</c:v>
                </c:pt>
                <c:pt idx="350">
                  <c:v>5.7418067151799347E-3</c:v>
                </c:pt>
                <c:pt idx="351">
                  <c:v>5.6577773212539593E-3</c:v>
                </c:pt>
                <c:pt idx="352">
                  <c:v>5.5749776690092743E-3</c:v>
                </c:pt>
                <c:pt idx="353">
                  <c:v>5.4933897615934433E-3</c:v>
                </c:pt>
                <c:pt idx="354">
                  <c:v>5.4129958655318592E-3</c:v>
                </c:pt>
                <c:pt idx="355">
                  <c:v>5.3337785068733184E-3</c:v>
                </c:pt>
                <c:pt idx="356">
                  <c:v>5.2557204673919404E-3</c:v>
                </c:pt>
                <c:pt idx="357">
                  <c:v>5.1788047808447573E-3</c:v>
                </c:pt>
                <c:pt idx="358">
                  <c:v>5.1030147292840068E-3</c:v>
                </c:pt>
                <c:pt idx="359">
                  <c:v>5.0283338394234321E-3</c:v>
                </c:pt>
                <c:pt idx="360">
                  <c:v>4.9547458790577233E-3</c:v>
                </c:pt>
              </c:numCache>
            </c:numRef>
          </c:yVal>
          <c:smooth val="1"/>
          <c:extLst>
            <c:ext xmlns:c16="http://schemas.microsoft.com/office/drawing/2014/chart" uri="{C3380CC4-5D6E-409C-BE32-E72D297353CC}">
              <c16:uniqueId val="{00000000-12F4-6C44-BA14-145477A5358F}"/>
            </c:ext>
          </c:extLst>
        </c:ser>
        <c:ser>
          <c:idx val="7"/>
          <c:order val="1"/>
          <c:tx>
            <c:v>Filter2</c:v>
          </c:tx>
          <c:spPr>
            <a:ln w="19050" cap="rnd">
              <a:solidFill>
                <a:srgbClr val="FFFF00"/>
              </a:solidFill>
              <a:round/>
            </a:ln>
            <a:effectLst/>
          </c:spPr>
          <c:marker>
            <c:symbol val="none"/>
          </c:marker>
          <c:xVal>
            <c:numRef>
              <c:f>'Raum1_technische Lüftung'!$A$58:$A$418</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'Raum1_technische Lüftung'!$F$58:$F$418</c:f>
              <c:numCache>
                <c:formatCode>0.0%</c:formatCode>
                <c:ptCount val="361"/>
                <c:pt idx="0" formatCode="0.00%">
                  <c:v>1</c:v>
                </c:pt>
                <c:pt idx="1">
                  <c:v>0.98003386115696589</c:v>
                </c:pt>
                <c:pt idx="2">
                  <c:v>0.96046636901423099</c:v>
                </c:pt>
                <c:pt idx="3">
                  <c:v>0.94128956413642795</c:v>
                </c:pt>
                <c:pt idx="4">
                  <c:v>0.92249564600738099</c:v>
                </c:pt>
                <c:pt idx="5">
                  <c:v>0.90407696985710306</c:v>
                </c:pt>
                <c:pt idx="6">
                  <c:v>0.88602604355214654</c:v>
                </c:pt>
                <c:pt idx="7">
                  <c:v>0.86833552454804019</c:v>
                </c:pt>
                <c:pt idx="8">
                  <c:v>0.85099821690257516</c:v>
                </c:pt>
                <c:pt idx="9">
                  <c:v>0.83400706834872373</c:v>
                </c:pt>
                <c:pt idx="10">
                  <c:v>0.81735516742600134</c:v>
                </c:pt>
                <c:pt idx="11">
                  <c:v>0.80103574066910233</c:v>
                </c:pt>
                <c:pt idx="12">
                  <c:v>0.78504214985267029</c:v>
                </c:pt>
                <c:pt idx="13">
                  <c:v>0.7693678892910778</c:v>
                </c:pt>
                <c:pt idx="14">
                  <c:v>0.75400658319212011</c:v>
                </c:pt>
                <c:pt idx="15">
                  <c:v>0.73895198306354437</c:v>
                </c:pt>
                <c:pt idx="16">
                  <c:v>0.72419796517136226</c:v>
                </c:pt>
                <c:pt idx="17">
                  <c:v>0.70973852804890802</c:v>
                </c:pt>
                <c:pt idx="18">
                  <c:v>0.69556779005563285</c:v>
                </c:pt>
                <c:pt idx="19">
                  <c:v>0.68167998698463961</c:v>
                </c:pt>
                <c:pt idx="20">
                  <c:v>0.66806946971798664</c:v>
                </c:pt>
                <c:pt idx="21">
                  <c:v>0.65473070192880511</c:v>
                </c:pt>
                <c:pt idx="22">
                  <c:v>0.64165825782929731</c:v>
                </c:pt>
                <c:pt idx="23">
                  <c:v>0.62884681996369818</c:v>
                </c:pt>
                <c:pt idx="24">
                  <c:v>0.61629117704530245</c:v>
                </c:pt>
                <c:pt idx="25">
                  <c:v>0.60398622183667894</c:v>
                </c:pt>
                <c:pt idx="26">
                  <c:v>0.59192694907220822</c:v>
                </c:pt>
                <c:pt idx="27">
                  <c:v>0.58010845342209894</c:v>
                </c:pt>
                <c:pt idx="28">
                  <c:v>0.56852592749705544</c:v>
                </c:pt>
                <c:pt idx="29">
                  <c:v>0.55717465989278447</c:v>
                </c:pt>
                <c:pt idx="30">
                  <c:v>0.54605003327354484</c:v>
                </c:pt>
                <c:pt idx="31">
                  <c:v>0.5351475224939618</c:v>
                </c:pt>
                <c:pt idx="32">
                  <c:v>0.52446269275834168</c:v>
                </c:pt>
                <c:pt idx="33">
                  <c:v>0.51399119781673697</c:v>
                </c:pt>
                <c:pt idx="34">
                  <c:v>0.50372877819703055</c:v>
                </c:pt>
                <c:pt idx="35">
                  <c:v>0.49367125947231671</c:v>
                </c:pt>
                <c:pt idx="36">
                  <c:v>0.48381455056287687</c:v>
                </c:pt>
                <c:pt idx="37">
                  <c:v>0.47415464207205832</c:v>
                </c:pt>
                <c:pt idx="38">
                  <c:v>0.46468760465537845</c:v>
                </c:pt>
                <c:pt idx="39">
                  <c:v>0.45540958742219217</c:v>
                </c:pt>
                <c:pt idx="40">
                  <c:v>0.44631681636927184</c:v>
                </c:pt>
                <c:pt idx="41">
                  <c:v>0.43740559284566188</c:v>
                </c:pt>
                <c:pt idx="42">
                  <c:v>0.4286722920481858</c:v>
                </c:pt>
                <c:pt idx="43">
                  <c:v>0.42011336154698997</c:v>
                </c:pt>
                <c:pt idx="44">
                  <c:v>0.41172531984052901</c:v>
                </c:pt>
                <c:pt idx="45">
                  <c:v>0.40350475493940036</c:v>
                </c:pt>
                <c:pt idx="46">
                  <c:v>0.39544832297845578</c:v>
                </c:pt>
                <c:pt idx="47">
                  <c:v>0.38755274685662294</c:v>
                </c:pt>
                <c:pt idx="48">
                  <c:v>0.3798148149038843</c:v>
                </c:pt>
                <c:pt idx="49">
                  <c:v>0.37223137957487207</c:v>
                </c:pt>
                <c:pt idx="50">
                  <c:v>0.36479935616854597</c:v>
                </c:pt>
                <c:pt idx="51">
                  <c:v>0.35751572157343536</c:v>
                </c:pt>
                <c:pt idx="52">
                  <c:v>0.35037751303793258</c:v>
                </c:pt>
                <c:pt idx="53">
                  <c:v>0.34338182696514025</c:v>
                </c:pt>
                <c:pt idx="54">
                  <c:v>0.33652581773177953</c:v>
                </c:pt>
                <c:pt idx="55">
                  <c:v>0.32980669653068118</c:v>
                </c:pt>
                <c:pt idx="56">
                  <c:v>0.32322173023638717</c:v>
                </c:pt>
                <c:pt idx="57">
                  <c:v>0.31676824029340173</c:v>
                </c:pt>
                <c:pt idx="58">
                  <c:v>0.31044360162664003</c:v>
                </c:pt>
                <c:pt idx="59">
                  <c:v>0.30424524157363103</c:v>
                </c:pt>
                <c:pt idx="60">
                  <c:v>0.2981706388380394</c:v>
                </c:pt>
                <c:pt idx="61">
                  <c:v>0.29221732246408288</c:v>
                </c:pt>
                <c:pt idx="62">
                  <c:v>0.28638287083142533</c:v>
                </c:pt>
                <c:pt idx="63">
                  <c:v>0.28066491067013843</c:v>
                </c:pt>
                <c:pt idx="64">
                  <c:v>0.27506111609533068</c:v>
                </c:pt>
                <c:pt idx="65">
                  <c:v>0.2695692076610513</c:v>
                </c:pt>
                <c:pt idx="66">
                  <c:v>0.26418695143308402</c:v>
                </c:pt>
                <c:pt idx="67">
                  <c:v>0.2589121580802532</c:v>
                </c:pt>
                <c:pt idx="68">
                  <c:v>0.25374268198387323</c:v>
                </c:pt>
                <c:pt idx="69">
                  <c:v>0.24867642036497936</c:v>
                </c:pt>
                <c:pt idx="70">
                  <c:v>0.24371131242898345</c:v>
                </c:pt>
                <c:pt idx="71">
                  <c:v>0.23884533852740833</c:v>
                </c:pt>
                <c:pt idx="72">
                  <c:v>0.23407651933635856</c:v>
                </c:pt>
                <c:pt idx="73">
                  <c:v>0.22940291505139465</c:v>
                </c:pt>
                <c:pt idx="74">
                  <c:v>0.22482262459848174</c:v>
                </c:pt>
                <c:pt idx="75">
                  <c:v>0.22033378486069308</c:v>
                </c:pt>
                <c:pt idx="76">
                  <c:v>0.21593456992035329</c:v>
                </c:pt>
                <c:pt idx="77">
                  <c:v>0.21162319031631266</c:v>
                </c:pt>
                <c:pt idx="78">
                  <c:v>0.20739789231605132</c:v>
                </c:pt>
                <c:pt idx="79">
                  <c:v>0.20325695720231635</c:v>
                </c:pt>
                <c:pt idx="80">
                  <c:v>0.1991987005740023</c:v>
                </c:pt>
                <c:pt idx="81">
                  <c:v>0.19522147166098977</c:v>
                </c:pt>
                <c:pt idx="82">
                  <c:v>0.19132365265266496</c:v>
                </c:pt>
                <c:pt idx="83">
                  <c:v>0.18750365803984542</c:v>
                </c:pt>
                <c:pt idx="84">
                  <c:v>0.18375993396984511</c:v>
                </c:pt>
                <c:pt idx="85">
                  <c:v>0.18009095761441637</c:v>
                </c:pt>
                <c:pt idx="86">
                  <c:v>0.17649523655031193</c:v>
                </c:pt>
                <c:pt idx="87">
                  <c:v>0.17297130815221426</c:v>
                </c:pt>
                <c:pt idx="88">
                  <c:v>0.16951773899778588</c:v>
                </c:pt>
                <c:pt idx="89">
                  <c:v>0.16613312428459887</c:v>
                </c:pt>
                <c:pt idx="90">
                  <c:v>0.16281608725870553</c:v>
                </c:pt>
                <c:pt idx="91">
                  <c:v>0.15956527865461864</c:v>
                </c:pt>
                <c:pt idx="92">
                  <c:v>0.15637937614647307</c:v>
                </c:pt>
                <c:pt idx="93">
                  <c:v>0.15325708381014555</c:v>
                </c:pt>
                <c:pt idx="94">
                  <c:v>0.15019713159611367</c:v>
                </c:pt>
                <c:pt idx="95">
                  <c:v>0.1471982748128402</c:v>
                </c:pt>
                <c:pt idx="96">
                  <c:v>0.14425929362047191</c:v>
                </c:pt>
                <c:pt idx="97">
                  <c:v>0.14137899253464756</c:v>
                </c:pt>
                <c:pt idx="98">
                  <c:v>0.13855619994021248</c:v>
                </c:pt>
                <c:pt idx="99">
                  <c:v>0.13578976761464298</c:v>
                </c:pt>
                <c:pt idx="100">
                  <c:v>0.13307857026098568</c:v>
                </c:pt>
                <c:pt idx="101">
                  <c:v>0.13042150505012237</c:v>
                </c:pt>
                <c:pt idx="102">
                  <c:v>0.12781749117217414</c:v>
                </c:pt>
                <c:pt idx="103">
                  <c:v>0.12526546939686223</c:v>
                </c:pt>
                <c:pt idx="104">
                  <c:v>0.12276440164264663</c:v>
                </c:pt>
                <c:pt idx="105">
                  <c:v>0.12031327055446753</c:v>
                </c:pt>
                <c:pt idx="106">
                  <c:v>0.11791107908991751</c:v>
                </c:pt>
                <c:pt idx="107">
                  <c:v>0.11555685011367622</c:v>
                </c:pt>
                <c:pt idx="108">
                  <c:v>0.11324962600004287</c:v>
                </c:pt>
                <c:pt idx="109">
                  <c:v>0.11098846824340433</c:v>
                </c:pt>
                <c:pt idx="110">
                  <c:v>0.10877245707648084</c:v>
                </c:pt>
                <c:pt idx="111">
                  <c:v>0.10660069109619384</c:v>
                </c:pt>
                <c:pt idx="112">
                  <c:v>0.10447228689700384</c:v>
                </c:pt>
                <c:pt idx="113">
                  <c:v>0.10238637871156897</c:v>
                </c:pt>
                <c:pt idx="114">
                  <c:v>0.1003421180585783</c:v>
                </c:pt>
                <c:pt idx="115">
                  <c:v>9.8338673397616608E-2</c:v>
                </c:pt>
                <c:pt idx="116">
                  <c:v>9.6375229790919961E-2</c:v>
                </c:pt>
                <c:pt idx="117">
                  <c:v>9.4450988571885178E-2</c:v>
                </c:pt>
                <c:pt idx="118">
                  <c:v>9.2565167020197084E-2</c:v>
                </c:pt>
                <c:pt idx="119">
                  <c:v>9.0716998043443145E-2</c:v>
                </c:pt>
                <c:pt idx="120">
                  <c:v>8.8905729865084548E-2</c:v>
                </c:pt>
                <c:pt idx="121">
                  <c:v>8.713062571865697E-2</c:v>
                </c:pt>
                <c:pt idx="122">
                  <c:v>8.5390963548077792E-2</c:v>
                </c:pt>
                <c:pt idx="123">
                  <c:v>8.3686035713936444E-2</c:v>
                </c:pt>
                <c:pt idx="124">
                  <c:v>8.2015148705648827E-2</c:v>
                </c:pt>
                <c:pt idx="125">
                  <c:v>8.037762285935976E-2</c:v>
                </c:pt>
                <c:pt idx="126">
                  <c:v>7.8772792081476778E-2</c:v>
                </c:pt>
                <c:pt idx="127">
                  <c:v>7.7200003577724524E-2</c:v>
                </c:pt>
                <c:pt idx="128">
                  <c:v>7.5658617587608973E-2</c:v>
                </c:pt>
                <c:pt idx="129">
                  <c:v>7.4148007124182708E-2</c:v>
                </c:pt>
                <c:pt idx="130">
                  <c:v>7.2667557719007E-2</c:v>
                </c:pt>
                <c:pt idx="131">
                  <c:v>7.1216667172205136E-2</c:v>
                </c:pt>
                <c:pt idx="132">
                  <c:v>6.9794745307506706E-2</c:v>
                </c:pt>
                <c:pt idx="133">
                  <c:v>6.8401213732182817E-2</c:v>
                </c:pt>
                <c:pt idx="134">
                  <c:v>6.7035505601774029E-2</c:v>
                </c:pt>
                <c:pt idx="135">
                  <c:v>6.5697065389515988E-2</c:v>
                </c:pt>
                <c:pt idx="136">
                  <c:v>6.4385348660369018E-2</c:v>
                </c:pt>
                <c:pt idx="137">
                  <c:v>6.3099821849558924E-2</c:v>
                </c:pt>
                <c:pt idx="138">
                  <c:v>6.1839962045539917E-2</c:v>
                </c:pt>
                <c:pt idx="139">
                  <c:v>6.0605256777290728E-2</c:v>
                </c:pt>
                <c:pt idx="140">
                  <c:v>5.9395203805857583E-2</c:v>
                </c:pt>
                <c:pt idx="141">
                  <c:v>5.8209310920059522E-2</c:v>
                </c:pt>
                <c:pt idx="142">
                  <c:v>5.7047095736272292E-2</c:v>
                </c:pt>
                <c:pt idx="143">
                  <c:v>5.5908085502209992E-2</c:v>
                </c:pt>
                <c:pt idx="144">
                  <c:v>5.4791816904624646E-2</c:v>
                </c:pt>
                <c:pt idx="145">
                  <c:v>5.3697835880844799E-2</c:v>
                </c:pt>
                <c:pt idx="146">
                  <c:v>5.2625697434077391E-2</c:v>
                </c:pt>
                <c:pt idx="147">
                  <c:v>5.1574965452397099E-2</c:v>
                </c:pt>
                <c:pt idx="148">
                  <c:v>5.0545212531349852E-2</c:v>
                </c:pt>
                <c:pt idx="149">
                  <c:v>4.9536019800098245E-2</c:v>
                </c:pt>
                <c:pt idx="150">
                  <c:v>4.8546976751038175E-2</c:v>
                </c:pt>
                <c:pt idx="151">
                  <c:v>4.7577681072817415E-2</c:v>
                </c:pt>
                <c:pt idx="152">
                  <c:v>4.6627738486687949E-2</c:v>
                </c:pt>
                <c:pt idx="153">
                  <c:v>4.5696762586126032E-2</c:v>
                </c:pt>
                <c:pt idx="154">
                  <c:v>4.4784374679654286E-2</c:v>
                </c:pt>
                <c:pt idx="155">
                  <c:v>4.389020363680185E-2</c:v>
                </c:pt>
                <c:pt idx="156">
                  <c:v>4.301388573714042E-2</c:v>
                </c:pt>
                <c:pt idx="157">
                  <c:v>4.2155064522334265E-2</c:v>
                </c:pt>
                <c:pt idx="158">
                  <c:v>4.1313390651144262E-2</c:v>
                </c:pt>
                <c:pt idx="159">
                  <c:v>4.048852175732702E-2</c:v>
                </c:pt>
                <c:pt idx="160">
                  <c:v>3.9680122310371026E-2</c:v>
                </c:pt>
                <c:pt idx="161">
                  <c:v>3.888786347901356E-2</c:v>
                </c:pt>
                <c:pt idx="162">
                  <c:v>3.8111422997482637E-2</c:v>
                </c:pt>
                <c:pt idx="163">
                  <c:v>3.7350485034409277E-2</c:v>
                </c:pt>
                <c:pt idx="164">
                  <c:v>3.6604740064357592E-2</c:v>
                </c:pt>
                <c:pt idx="165">
                  <c:v>3.5873884741919472E-2</c:v>
                </c:pt>
                <c:pt idx="166">
                  <c:v>3.5157621778323288E-2</c:v>
                </c:pt>
                <c:pt idx="167">
                  <c:v>3.4455659820506399E-2</c:v>
                </c:pt>
                <c:pt idx="168">
                  <c:v>3.3767713332601833E-2</c:v>
                </c:pt>
                <c:pt idx="169">
                  <c:v>3.3093502479791315E-2</c:v>
                </c:pt>
                <c:pt idx="170">
                  <c:v>3.2432753014477518E-2</c:v>
                </c:pt>
                <c:pt idx="171">
                  <c:v>3.1785196164728614E-2</c:v>
                </c:pt>
                <c:pt idx="172">
                  <c:v>3.1150568524950566E-2</c:v>
                </c:pt>
                <c:pt idx="173">
                  <c:v>3.0528611948741968E-2</c:v>
                </c:pt>
                <c:pt idx="174">
                  <c:v>2.991907344388826E-2</c:v>
                </c:pt>
                <c:pt idx="175">
                  <c:v>2.9321705069452652E-2</c:v>
                </c:pt>
                <c:pt idx="176">
                  <c:v>2.873626383492146E-2</c:v>
                </c:pt>
                <c:pt idx="177">
                  <c:v>2.816251160136336E-2</c:v>
                </c:pt>
                <c:pt idx="178">
                  <c:v>2.7600214984561978E-2</c:v>
                </c:pt>
                <c:pt idx="179">
                  <c:v>2.7049145260082622E-2</c:v>
                </c:pt>
                <c:pt idx="180">
                  <c:v>2.6509078270234413E-2</c:v>
                </c:pt>
                <c:pt idx="181">
                  <c:v>2.5979794332890063E-2</c:v>
                </c:pt>
                <c:pt idx="182">
                  <c:v>2.5461078152126098E-2</c:v>
                </c:pt>
                <c:pt idx="183">
                  <c:v>2.4952718730647406E-2</c:v>
                </c:pt>
                <c:pt idx="184">
                  <c:v>2.4454509283960108E-2</c:v>
                </c:pt>
                <c:pt idx="185">
                  <c:v>2.3966247156258304E-2</c:v>
                </c:pt>
                <c:pt idx="186">
                  <c:v>2.3487733737989978E-2</c:v>
                </c:pt>
                <c:pt idx="187">
                  <c:v>2.3018774385069055E-2</c:v>
                </c:pt>
                <c:pt idx="188">
                  <c:v>2.2559178339700288E-2</c:v>
                </c:pt>
                <c:pt idx="189">
                  <c:v>2.2108758652785054E-2</c:v>
                </c:pt>
                <c:pt idx="190">
                  <c:v>2.1667332107876424E-2</c:v>
                </c:pt>
                <c:pt idx="191">
                  <c:v>2.1234719146652432E-2</c:v>
                </c:pt>
                <c:pt idx="192">
                  <c:v>2.0810743795877523E-2</c:v>
                </c:pt>
                <c:pt idx="193">
                  <c:v>2.0395233595822231E-2</c:v>
                </c:pt>
                <c:pt idx="194">
                  <c:v>1.9988019530111929E-2</c:v>
                </c:pt>
                <c:pt idx="195">
                  <c:v>1.9588935956976427E-2</c:v>
                </c:pt>
                <c:pt idx="196">
                  <c:v>1.9197820541872142E-2</c:v>
                </c:pt>
                <c:pt idx="197">
                  <c:v>1.8814514191449461E-2</c:v>
                </c:pt>
                <c:pt idx="198">
                  <c:v>1.8438860988838745E-2</c:v>
                </c:pt>
                <c:pt idx="199">
                  <c:v>1.8070708130228184E-2</c:v>
                </c:pt>
                <c:pt idx="200">
                  <c:v>1.7709905862708101E-2</c:v>
                </c:pt>
                <c:pt idx="201">
                  <c:v>1.7356307423356206E-2</c:v>
                </c:pt>
                <c:pt idx="202">
                  <c:v>1.7009768979539094E-2</c:v>
                </c:pt>
                <c:pt idx="203">
                  <c:v>1.667014957040568E-2</c:v>
                </c:pt>
                <c:pt idx="204">
                  <c:v>1.6337311049548813E-2</c:v>
                </c:pt>
                <c:pt idx="205">
                  <c:v>1.6011118028811687E-2</c:v>
                </c:pt>
                <c:pt idx="206">
                  <c:v>1.5691437823216223E-2</c:v>
                </c:pt>
                <c:pt idx="207">
                  <c:v>1.5378140396991053E-2</c:v>
                </c:pt>
                <c:pt idx="208">
                  <c:v>1.5071098310677057E-2</c:v>
                </c:pt>
                <c:pt idx="209">
                  <c:v>1.4770186669289061E-2</c:v>
                </c:pt>
                <c:pt idx="210">
                  <c:v>1.4475283071512504E-2</c:v>
                </c:pt>
                <c:pt idx="211">
                  <c:v>1.4186267559914463E-2</c:v>
                </c:pt>
                <c:pt idx="212">
                  <c:v>1.3903022572148779E-2</c:v>
                </c:pt>
                <c:pt idx="213">
                  <c:v>1.362543289313542E-2</c:v>
                </c:pt>
                <c:pt idx="214">
                  <c:v>1.3353385608194632E-2</c:v>
                </c:pt>
                <c:pt idx="215">
                  <c:v>1.3086770057116845E-2</c:v>
                </c:pt>
                <c:pt idx="216">
                  <c:v>1.2825477789149588E-2</c:v>
                </c:pt>
                <c:pt idx="217">
                  <c:v>1.2569402518883176E-2</c:v>
                </c:pt>
                <c:pt idx="218">
                  <c:v>1.2318440083017173E-2</c:v>
                </c:pt>
                <c:pt idx="219">
                  <c:v>1.2072488397990055E-2</c:v>
                </c:pt>
                <c:pt idx="220">
                  <c:v>1.1831447418454866E-2</c:v>
                </c:pt>
                <c:pt idx="221">
                  <c:v>1.1595219096583937E-2</c:v>
                </c:pt>
                <c:pt idx="222">
                  <c:v>1.1363707342186143E-2</c:v>
                </c:pt>
                <c:pt idx="223">
                  <c:v>1.1136817983620447E-2</c:v>
                </c:pt>
                <c:pt idx="224">
                  <c:v>1.0914458729489882E-2</c:v>
                </c:pt>
                <c:pt idx="225">
                  <c:v>1.0696539131100321E-2</c:v>
                </c:pt>
                <c:pt idx="226">
                  <c:v>1.0482970545668824E-2</c:v>
                </c:pt>
                <c:pt idx="227">
                  <c:v>1.0273666100266553E-2</c:v>
                </c:pt>
                <c:pt idx="228">
                  <c:v>1.0068540656481667E-2</c:v>
                </c:pt>
                <c:pt idx="229">
                  <c:v>9.8675107757876194E-3</c:v>
                </c:pt>
                <c:pt idx="230">
                  <c:v>9.670494685603109E-3</c:v>
                </c:pt>
                <c:pt idx="231">
                  <c:v>9.4774122460295328E-3</c:v>
                </c:pt>
                <c:pt idx="232">
                  <c:v>9.2881849172526277E-3</c:v>
                </c:pt>
                <c:pt idx="233">
                  <c:v>9.1027357275949849E-3</c:v>
                </c:pt>
                <c:pt idx="234">
                  <c:v>8.9209892422063841E-3</c:v>
                </c:pt>
                <c:pt idx="235">
                  <c:v>8.7428715323792771E-3</c:v>
                </c:pt>
                <c:pt idx="236">
                  <c:v>8.568310145476982E-3</c:v>
                </c:pt>
                <c:pt idx="237">
                  <c:v>8.3972340754622111E-3</c:v>
                </c:pt>
                <c:pt idx="238">
                  <c:v>8.229573734014067E-3</c:v>
                </c:pt>
                <c:pt idx="239">
                  <c:v>8.0652609222217637E-3</c:v>
                </c:pt>
                <c:pt idx="240">
                  <c:v>7.9042288028433848E-3</c:v>
                </c:pt>
                <c:pt idx="241">
                  <c:v>7.7464118731187049E-3</c:v>
                </c:pt>
                <c:pt idx="242">
                  <c:v>7.5917459381246886E-3</c:v>
                </c:pt>
                <c:pt idx="243">
                  <c:v>7.4401680846630435E-3</c:v>
                </c:pt>
                <c:pt idx="244">
                  <c:v>7.2916166556691499E-3</c:v>
                </c:pt>
                <c:pt idx="245">
                  <c:v>7.146031225131886E-3</c:v>
                </c:pt>
                <c:pt idx="246">
                  <c:v>7.0033525735142457E-3</c:v>
                </c:pt>
                <c:pt idx="247">
                  <c:v>6.863522663664739E-3</c:v>
                </c:pt>
                <c:pt idx="248">
                  <c:v>6.7264846172096918E-3</c:v>
                </c:pt>
                <c:pt idx="249">
                  <c:v>6.5921826914169491E-3</c:v>
                </c:pt>
                <c:pt idx="250">
                  <c:v>6.460562256521472E-3</c:v>
                </c:pt>
                <c:pt idx="251">
                  <c:v>6.3315697735037042E-3</c:v>
                </c:pt>
                <c:pt idx="252">
                  <c:v>6.2051527723115708E-3</c:v>
                </c:pt>
                <c:pt idx="253">
                  <c:v>6.081259830517354E-3</c:v>
                </c:pt>
                <c:pt idx="254">
                  <c:v>5.9598405524006783E-3</c:v>
                </c:pt>
                <c:pt idx="255">
                  <c:v>5.8408455484491011E-3</c:v>
                </c:pt>
                <c:pt idx="256">
                  <c:v>5.7242264152680532E-3</c:v>
                </c:pt>
                <c:pt idx="257">
                  <c:v>5.6099357158918483E-3</c:v>
                </c:pt>
                <c:pt idx="258">
                  <c:v>5.49792696048785E-3</c:v>
                </c:pt>
                <c:pt idx="259">
                  <c:v>5.3881545874458888E-3</c:v>
                </c:pt>
                <c:pt idx="260">
                  <c:v>5.2805739448452127E-3</c:v>
                </c:pt>
                <c:pt idx="261">
                  <c:v>5.1751412722915247E-3</c:v>
                </c:pt>
                <c:pt idx="262">
                  <c:v>5.0718136831166402E-3</c:v>
                </c:pt>
                <c:pt idx="263">
                  <c:v>4.9705491469335334E-3</c:v>
                </c:pt>
                <c:pt idx="264">
                  <c:v>4.8713064725397293E-3</c:v>
                </c:pt>
                <c:pt idx="265">
                  <c:v>4.7740452911620296E-3</c:v>
                </c:pt>
                <c:pt idx="266">
                  <c:v>4.6787260400357553E-3</c:v>
                </c:pt>
                <c:pt idx="267">
                  <c:v>4.5853099463118866E-3</c:v>
                </c:pt>
                <c:pt idx="268">
                  <c:v>4.4937590112854777E-3</c:v>
                </c:pt>
                <c:pt idx="269">
                  <c:v>4.404035994939012E-3</c:v>
                </c:pt>
                <c:pt idx="270">
                  <c:v>4.3161044007943399E-3</c:v>
                </c:pt>
                <c:pt idx="271">
                  <c:v>4.2299284610670491E-3</c:v>
                </c:pt>
                <c:pt idx="272">
                  <c:v>4.1454731221172826E-3</c:v>
                </c:pt>
                <c:pt idx="273">
                  <c:v>4.0627040301910262E-3</c:v>
                </c:pt>
                <c:pt idx="274">
                  <c:v>3.9815875174460747E-3</c:v>
                </c:pt>
                <c:pt idx="275">
                  <c:v>3.9020905882570546E-3</c:v>
                </c:pt>
                <c:pt idx="276">
                  <c:v>3.8241809057938175E-3</c:v>
                </c:pt>
                <c:pt idx="277">
                  <c:v>3.7478267788678579E-3</c:v>
                </c:pt>
                <c:pt idx="278">
                  <c:v>3.6729971490413443E-3</c:v>
                </c:pt>
                <c:pt idx="279">
                  <c:v>3.599661577993513E-3</c:v>
                </c:pt>
                <c:pt idx="280">
                  <c:v>3.5277902351393588E-3</c:v>
                </c:pt>
                <c:pt idx="281">
                  <c:v>3.4573538854954663E-3</c:v>
                </c:pt>
                <c:pt idx="282">
                  <c:v>3.3883238777881602E-3</c:v>
                </c:pt>
                <c:pt idx="283">
                  <c:v>3.320672132799074E-3</c:v>
                </c:pt>
                <c:pt idx="284">
                  <c:v>3.2543711319434161E-3</c:v>
                </c:pt>
                <c:pt idx="285">
                  <c:v>3.1893939060762691E-3</c:v>
                </c:pt>
                <c:pt idx="286">
                  <c:v>3.1257140245224231E-3</c:v>
                </c:pt>
                <c:pt idx="287">
                  <c:v>3.0633055843251895E-3</c:v>
                </c:pt>
                <c:pt idx="288">
                  <c:v>3.002143199709911E-3</c:v>
                </c:pt>
                <c:pt idx="289">
                  <c:v>2.9422019917578345E-3</c:v>
                </c:pt>
                <c:pt idx="290">
                  <c:v>2.8834575782861437E-3</c:v>
                </c:pt>
                <c:pt idx="291">
                  <c:v>2.8258860639300836E-3</c:v>
                </c:pt>
                <c:pt idx="292">
                  <c:v>2.76946403042306E-3</c:v>
                </c:pt>
                <c:pt idx="293">
                  <c:v>2.7141685270708443E-3</c:v>
                </c:pt>
                <c:pt idx="294">
                  <c:v>2.6599770614159544E-3</c:v>
                </c:pt>
                <c:pt idx="295">
                  <c:v>2.6068675900884348E-3</c:v>
                </c:pt>
                <c:pt idx="296">
                  <c:v>2.5548185098393256E-3</c:v>
                </c:pt>
                <c:pt idx="297">
                  <c:v>2.5038086487531204E-3</c:v>
                </c:pt>
                <c:pt idx="298">
                  <c:v>2.4538172576357258E-3</c:v>
                </c:pt>
                <c:pt idx="299">
                  <c:v>2.4048240015743373E-3</c:v>
                </c:pt>
                <c:pt idx="300">
                  <c:v>2.3568089516658414E-3</c:v>
                </c:pt>
                <c:pt idx="301">
                  <c:v>2.3097525769103771E-3</c:v>
                </c:pt>
                <c:pt idx="302">
                  <c:v>2.263635736266729E-3</c:v>
                </c:pt>
                <c:pt idx="303">
                  <c:v>2.2184396708663733E-3</c:v>
                </c:pt>
                <c:pt idx="304">
                  <c:v>2.1741459963829607E-3</c:v>
                </c:pt>
                <c:pt idx="305">
                  <c:v>2.1307366955541497E-3</c:v>
                </c:pt>
                <c:pt idx="306">
                  <c:v>2.0881941108527678E-3</c:v>
                </c:pt>
                <c:pt idx="307">
                  <c:v>2.0465009373042769E-3</c:v>
                </c:pt>
                <c:pt idx="308">
                  <c:v>2.0056402154476601E-3</c:v>
                </c:pt>
                <c:pt idx="309">
                  <c:v>1.9655953244368594E-3</c:v>
                </c:pt>
                <c:pt idx="310">
                  <c:v>1.9263499752799342E-3</c:v>
                </c:pt>
                <c:pt idx="311">
                  <c:v>1.8878882042132178E-3</c:v>
                </c:pt>
                <c:pt idx="312">
                  <c:v>1.8501943662077721E-3</c:v>
                </c:pt>
                <c:pt idx="313">
                  <c:v>1.813253128605468E-3</c:v>
                </c:pt>
                <c:pt idx="314">
                  <c:v>1.7770494648821653E-3</c:v>
                </c:pt>
                <c:pt idx="315">
                  <c:v>1.7415686485353883E-3</c:v>
                </c:pt>
                <c:pt idx="316">
                  <c:v>1.706796247094054E-3</c:v>
                </c:pt>
                <c:pt idx="317">
                  <c:v>1.6727181162478045E-3</c:v>
                </c:pt>
                <c:pt idx="318">
                  <c:v>1.6393203940935437E-3</c:v>
                </c:pt>
                <c:pt idx="319">
                  <c:v>1.6065894954968545E-3</c:v>
                </c:pt>
                <c:pt idx="320">
                  <c:v>1.5745121065660042E-3</c:v>
                </c:pt>
                <c:pt idx="321">
                  <c:v>1.5430751792362678E-3</c:v>
                </c:pt>
                <c:pt idx="322">
                  <c:v>1.5122659259623967E-3</c:v>
                </c:pt>
                <c:pt idx="323">
                  <c:v>1.4820718145170419E-3</c:v>
                </c:pt>
                <c:pt idx="324">
                  <c:v>1.4524805628930483E-3</c:v>
                </c:pt>
                <c:pt idx="325">
                  <c:v>1.4234801343075173E-3</c:v>
                </c:pt>
                <c:pt idx="326">
                  <c:v>1.3950587323056313E-3</c:v>
                </c:pt>
                <c:pt idx="327">
                  <c:v>1.3672047959622298E-3</c:v>
                </c:pt>
                <c:pt idx="328">
                  <c:v>1.3399069951791859E-3</c:v>
                </c:pt>
                <c:pt idx="329">
                  <c:v>1.3131542260766866E-3</c:v>
                </c:pt>
                <c:pt idx="330">
                  <c:v>1.2869356064765225E-3</c:v>
                </c:pt>
                <c:pt idx="331">
                  <c:v>1.2612404714755668E-3</c:v>
                </c:pt>
                <c:pt idx="332">
                  <c:v>1.2360583691076318E-3</c:v>
                </c:pt>
                <c:pt idx="333">
                  <c:v>1.2113790560919343E-3</c:v>
                </c:pt>
                <c:pt idx="334">
                  <c:v>1.1871924936664592E-3</c:v>
                </c:pt>
                <c:pt idx="335">
                  <c:v>1.1634888435045078E-3</c:v>
                </c:pt>
                <c:pt idx="336">
                  <c:v>1.1402584637127755E-3</c:v>
                </c:pt>
                <c:pt idx="337">
                  <c:v>1.1174919049093404E-3</c:v>
                </c:pt>
                <c:pt idx="338">
                  <c:v>1.0951799063799539E-3</c:v>
                </c:pt>
                <c:pt idx="339">
                  <c:v>1.0733133923110706E-3</c:v>
                </c:pt>
                <c:pt idx="340">
                  <c:v>1.0518834680981006E-3</c:v>
                </c:pt>
                <c:pt idx="341">
                  <c:v>1.0308814167273618E-3</c:v>
                </c:pt>
                <c:pt idx="342">
                  <c:v>1.0102986952302785E-3</c:v>
                </c:pt>
                <c:pt idx="343">
                  <c:v>9.9012693120837454E-4</c:v>
                </c:pt>
                <c:pt idx="344">
                  <c:v>9.7035791942764083E-4</c:v>
                </c:pt>
                <c:pt idx="345">
                  <c:v>9.5098361848091077E-4</c:v>
                </c:pt>
                <c:pt idx="346">
                  <c:v>9.3199614751687072E-4</c:v>
                </c:pt>
                <c:pt idx="347">
                  <c:v>9.1338778303437518E-4</c:v>
                </c:pt>
                <c:pt idx="348">
                  <c:v>8.9515095574077964E-4</c:v>
                </c:pt>
                <c:pt idx="349">
                  <c:v>8.7727824747298459E-4</c:v>
                </c:pt>
                <c:pt idx="350">
                  <c:v>8.597623881799653E-4</c:v>
                </c:pt>
                <c:pt idx="351">
                  <c:v>8.4259625296554622E-4</c:v>
                </c:pt>
                <c:pt idx="352">
                  <c:v>8.2577285919021508E-4</c:v>
                </c:pt>
                <c:pt idx="353">
                  <c:v>8.0928536363081391E-4</c:v>
                </c:pt>
                <c:pt idx="354">
                  <c:v>7.931270596969257E-4</c:v>
                </c:pt>
                <c:pt idx="355">
                  <c:v>7.7729137470284953E-4</c:v>
                </c:pt>
                <c:pt idx="356">
                  <c:v>7.6177186719403951E-4</c:v>
                </c:pt>
                <c:pt idx="357">
                  <c:v>7.4656222432692529E-4</c:v>
                </c:pt>
                <c:pt idx="358">
                  <c:v>7.3165625930105016E-4</c:v>
                </c:pt>
                <c:pt idx="359">
                  <c:v>7.1704790884247042E-4</c:v>
                </c:pt>
                <c:pt idx="360">
                  <c:v>7.0273123073741426E-4</c:v>
                </c:pt>
              </c:numCache>
            </c:numRef>
          </c:yVal>
          <c:smooth val="1"/>
          <c:extLst>
            <c:ext xmlns:c16="http://schemas.microsoft.com/office/drawing/2014/chart" uri="{C3380CC4-5D6E-409C-BE32-E72D297353CC}">
              <c16:uniqueId val="{00000001-12F4-6C44-BA14-145477A5358F}"/>
            </c:ext>
          </c:extLst>
        </c:ser>
        <c:dLbls>
          <c:showLegendKey val="0"/>
          <c:showVal val="0"/>
          <c:showCatName val="0"/>
          <c:showSerName val="0"/>
          <c:showPercent val="0"/>
          <c:showBubbleSize val="0"/>
        </c:dLbls>
        <c:axId val="1315903536"/>
        <c:axId val="1315905184"/>
      </c:scatterChart>
      <c:valAx>
        <c:axId val="1315903536"/>
        <c:scaling>
          <c:orientation val="minMax"/>
          <c:max val="6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5905184"/>
        <c:crosses val="autoZero"/>
        <c:crossBetween val="midCat"/>
      </c:valAx>
      <c:valAx>
        <c:axId val="13159051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5903536"/>
        <c:crosses val="autoZero"/>
        <c:crossBetween val="midCat"/>
      </c:valAx>
    </c:plotArea>
    <c:plotVisOnly val="1"/>
    <c:dispBlanksAs val="gap"/>
    <c:showDLblsOverMax val="0"/>
    <c:extLst/>
  </c:chart>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4"/>
          <c:order val="0"/>
          <c:tx>
            <c:v>Stoßlüften+Exp.</c:v>
          </c:tx>
          <c:spPr>
            <a:ln w="19050" cap="rnd">
              <a:solidFill>
                <a:srgbClr val="7030A0"/>
              </a:solidFill>
              <a:round/>
            </a:ln>
            <a:effectLst/>
          </c:spPr>
          <c:marker>
            <c:symbol val="none"/>
          </c:marker>
          <c:xVal>
            <c:numRef>
              <c:f>'Raum2_Übersicht+Stoßlüftung'!$A$82:$A$802</c:f>
              <c:numCache>
                <c:formatCode>0.00</c:formatCode>
                <c:ptCount val="72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pt idx="361">
                  <c:v>60.166666666666664</c:v>
                </c:pt>
                <c:pt idx="362">
                  <c:v>60.333333333333336</c:v>
                </c:pt>
                <c:pt idx="363">
                  <c:v>60.5</c:v>
                </c:pt>
                <c:pt idx="364">
                  <c:v>60.666666666666664</c:v>
                </c:pt>
                <c:pt idx="365">
                  <c:v>60.833333333333336</c:v>
                </c:pt>
                <c:pt idx="366">
                  <c:v>61</c:v>
                </c:pt>
                <c:pt idx="367">
                  <c:v>61.166666666666664</c:v>
                </c:pt>
                <c:pt idx="368">
                  <c:v>61.333333333333336</c:v>
                </c:pt>
                <c:pt idx="369">
                  <c:v>61.5</c:v>
                </c:pt>
                <c:pt idx="370">
                  <c:v>61.666666666666664</c:v>
                </c:pt>
                <c:pt idx="371">
                  <c:v>61.833333333333336</c:v>
                </c:pt>
                <c:pt idx="372">
                  <c:v>62</c:v>
                </c:pt>
                <c:pt idx="373">
                  <c:v>62.166666666666664</c:v>
                </c:pt>
                <c:pt idx="374">
                  <c:v>62.333333333333336</c:v>
                </c:pt>
                <c:pt idx="375">
                  <c:v>62.5</c:v>
                </c:pt>
                <c:pt idx="376">
                  <c:v>62.666666666666664</c:v>
                </c:pt>
                <c:pt idx="377">
                  <c:v>62.833333333333336</c:v>
                </c:pt>
                <c:pt idx="378">
                  <c:v>63</c:v>
                </c:pt>
                <c:pt idx="379">
                  <c:v>63.166666666666664</c:v>
                </c:pt>
                <c:pt idx="380">
                  <c:v>63.333333333333336</c:v>
                </c:pt>
                <c:pt idx="381">
                  <c:v>63.5</c:v>
                </c:pt>
                <c:pt idx="382">
                  <c:v>63.666666666666664</c:v>
                </c:pt>
                <c:pt idx="383">
                  <c:v>63.833333333333336</c:v>
                </c:pt>
                <c:pt idx="384">
                  <c:v>64</c:v>
                </c:pt>
                <c:pt idx="385">
                  <c:v>64.166666666666671</c:v>
                </c:pt>
                <c:pt idx="386">
                  <c:v>64.333333333333329</c:v>
                </c:pt>
                <c:pt idx="387">
                  <c:v>64.5</c:v>
                </c:pt>
                <c:pt idx="388">
                  <c:v>64.666666666666671</c:v>
                </c:pt>
                <c:pt idx="389">
                  <c:v>64.833333333333329</c:v>
                </c:pt>
                <c:pt idx="390">
                  <c:v>65</c:v>
                </c:pt>
                <c:pt idx="391">
                  <c:v>65.166666666666671</c:v>
                </c:pt>
                <c:pt idx="392">
                  <c:v>65.333333333333329</c:v>
                </c:pt>
                <c:pt idx="393">
                  <c:v>65.5</c:v>
                </c:pt>
                <c:pt idx="394">
                  <c:v>65.666666666666671</c:v>
                </c:pt>
                <c:pt idx="395">
                  <c:v>65.833333333333329</c:v>
                </c:pt>
                <c:pt idx="396">
                  <c:v>66</c:v>
                </c:pt>
                <c:pt idx="397">
                  <c:v>66.166666666666671</c:v>
                </c:pt>
                <c:pt idx="398">
                  <c:v>66.333333333333329</c:v>
                </c:pt>
                <c:pt idx="399">
                  <c:v>66.5</c:v>
                </c:pt>
                <c:pt idx="400">
                  <c:v>66.666666666666671</c:v>
                </c:pt>
                <c:pt idx="401">
                  <c:v>66.833333333333329</c:v>
                </c:pt>
                <c:pt idx="402">
                  <c:v>67</c:v>
                </c:pt>
                <c:pt idx="403">
                  <c:v>67.166666666666671</c:v>
                </c:pt>
                <c:pt idx="404">
                  <c:v>67.333333333333329</c:v>
                </c:pt>
                <c:pt idx="405">
                  <c:v>67.5</c:v>
                </c:pt>
                <c:pt idx="406">
                  <c:v>67.666666666666671</c:v>
                </c:pt>
                <c:pt idx="407">
                  <c:v>67.833333333333329</c:v>
                </c:pt>
                <c:pt idx="408">
                  <c:v>68</c:v>
                </c:pt>
                <c:pt idx="409">
                  <c:v>68.166666666666671</c:v>
                </c:pt>
                <c:pt idx="410">
                  <c:v>68.333333333333329</c:v>
                </c:pt>
                <c:pt idx="411">
                  <c:v>68.5</c:v>
                </c:pt>
                <c:pt idx="412">
                  <c:v>68.666666666666671</c:v>
                </c:pt>
                <c:pt idx="413">
                  <c:v>68.833333333333329</c:v>
                </c:pt>
                <c:pt idx="414">
                  <c:v>69</c:v>
                </c:pt>
                <c:pt idx="415">
                  <c:v>69.166666666666671</c:v>
                </c:pt>
                <c:pt idx="416">
                  <c:v>69.333333333333329</c:v>
                </c:pt>
                <c:pt idx="417">
                  <c:v>69.5</c:v>
                </c:pt>
                <c:pt idx="418">
                  <c:v>69.666666666666671</c:v>
                </c:pt>
                <c:pt idx="419">
                  <c:v>69.833333333333329</c:v>
                </c:pt>
                <c:pt idx="420">
                  <c:v>70</c:v>
                </c:pt>
                <c:pt idx="421">
                  <c:v>70.166666666666671</c:v>
                </c:pt>
                <c:pt idx="422">
                  <c:v>70.333333333333329</c:v>
                </c:pt>
                <c:pt idx="423">
                  <c:v>70.5</c:v>
                </c:pt>
                <c:pt idx="424">
                  <c:v>70.666666666666671</c:v>
                </c:pt>
                <c:pt idx="425">
                  <c:v>70.833333333333329</c:v>
                </c:pt>
                <c:pt idx="426">
                  <c:v>71</c:v>
                </c:pt>
                <c:pt idx="427">
                  <c:v>71.166666666666671</c:v>
                </c:pt>
                <c:pt idx="428">
                  <c:v>71.333333333333329</c:v>
                </c:pt>
                <c:pt idx="429">
                  <c:v>71.5</c:v>
                </c:pt>
                <c:pt idx="430">
                  <c:v>71.666666666666671</c:v>
                </c:pt>
                <c:pt idx="431">
                  <c:v>71.833333333333329</c:v>
                </c:pt>
                <c:pt idx="432">
                  <c:v>72</c:v>
                </c:pt>
                <c:pt idx="433">
                  <c:v>72.166666666666671</c:v>
                </c:pt>
                <c:pt idx="434">
                  <c:v>72.333333333333329</c:v>
                </c:pt>
                <c:pt idx="435">
                  <c:v>72.5</c:v>
                </c:pt>
                <c:pt idx="436">
                  <c:v>72.666666666666671</c:v>
                </c:pt>
                <c:pt idx="437">
                  <c:v>72.833333333333329</c:v>
                </c:pt>
                <c:pt idx="438">
                  <c:v>73</c:v>
                </c:pt>
                <c:pt idx="439">
                  <c:v>73.166666666666671</c:v>
                </c:pt>
                <c:pt idx="440">
                  <c:v>73.333333333333329</c:v>
                </c:pt>
                <c:pt idx="441">
                  <c:v>73.5</c:v>
                </c:pt>
                <c:pt idx="442">
                  <c:v>73.666666666666671</c:v>
                </c:pt>
                <c:pt idx="443">
                  <c:v>73.833333333333329</c:v>
                </c:pt>
                <c:pt idx="444">
                  <c:v>74</c:v>
                </c:pt>
                <c:pt idx="445">
                  <c:v>74.166666666666671</c:v>
                </c:pt>
                <c:pt idx="446">
                  <c:v>74.333333333333329</c:v>
                </c:pt>
                <c:pt idx="447">
                  <c:v>74.5</c:v>
                </c:pt>
                <c:pt idx="448">
                  <c:v>74.666666666666671</c:v>
                </c:pt>
                <c:pt idx="449">
                  <c:v>74.833333333333329</c:v>
                </c:pt>
                <c:pt idx="450">
                  <c:v>75</c:v>
                </c:pt>
                <c:pt idx="451">
                  <c:v>75.166666666666671</c:v>
                </c:pt>
                <c:pt idx="452">
                  <c:v>75.333333333333329</c:v>
                </c:pt>
                <c:pt idx="453">
                  <c:v>75.5</c:v>
                </c:pt>
                <c:pt idx="454">
                  <c:v>75.666666666666671</c:v>
                </c:pt>
                <c:pt idx="455">
                  <c:v>75.833333333333329</c:v>
                </c:pt>
                <c:pt idx="456">
                  <c:v>76</c:v>
                </c:pt>
                <c:pt idx="457">
                  <c:v>76.166666666666671</c:v>
                </c:pt>
                <c:pt idx="458">
                  <c:v>76.333333333333329</c:v>
                </c:pt>
                <c:pt idx="459">
                  <c:v>76.5</c:v>
                </c:pt>
                <c:pt idx="460">
                  <c:v>76.666666666666671</c:v>
                </c:pt>
                <c:pt idx="461">
                  <c:v>76.833333333333329</c:v>
                </c:pt>
                <c:pt idx="462">
                  <c:v>77</c:v>
                </c:pt>
                <c:pt idx="463">
                  <c:v>77.166666666666671</c:v>
                </c:pt>
                <c:pt idx="464">
                  <c:v>77.333333333333329</c:v>
                </c:pt>
                <c:pt idx="465">
                  <c:v>77.5</c:v>
                </c:pt>
                <c:pt idx="466">
                  <c:v>77.666666666666671</c:v>
                </c:pt>
                <c:pt idx="467">
                  <c:v>77.833333333333329</c:v>
                </c:pt>
                <c:pt idx="468">
                  <c:v>78</c:v>
                </c:pt>
                <c:pt idx="469">
                  <c:v>78.166666666666671</c:v>
                </c:pt>
                <c:pt idx="470">
                  <c:v>78.333333333333329</c:v>
                </c:pt>
                <c:pt idx="471">
                  <c:v>78.5</c:v>
                </c:pt>
                <c:pt idx="472">
                  <c:v>78.666666666666671</c:v>
                </c:pt>
                <c:pt idx="473">
                  <c:v>78.833333333333329</c:v>
                </c:pt>
                <c:pt idx="474">
                  <c:v>79</c:v>
                </c:pt>
                <c:pt idx="475">
                  <c:v>79.166666666666671</c:v>
                </c:pt>
                <c:pt idx="476">
                  <c:v>79.333333333333329</c:v>
                </c:pt>
                <c:pt idx="477">
                  <c:v>79.5</c:v>
                </c:pt>
                <c:pt idx="478">
                  <c:v>79.666666666666671</c:v>
                </c:pt>
                <c:pt idx="479">
                  <c:v>79.833333333333329</c:v>
                </c:pt>
                <c:pt idx="480">
                  <c:v>80</c:v>
                </c:pt>
                <c:pt idx="481">
                  <c:v>80.166666666666671</c:v>
                </c:pt>
                <c:pt idx="482">
                  <c:v>80.333333333333329</c:v>
                </c:pt>
                <c:pt idx="483">
                  <c:v>80.5</c:v>
                </c:pt>
                <c:pt idx="484">
                  <c:v>80.666666666666671</c:v>
                </c:pt>
                <c:pt idx="485">
                  <c:v>80.833333333333329</c:v>
                </c:pt>
                <c:pt idx="486">
                  <c:v>81</c:v>
                </c:pt>
                <c:pt idx="487">
                  <c:v>81.166666666666671</c:v>
                </c:pt>
                <c:pt idx="488">
                  <c:v>81.333333333333329</c:v>
                </c:pt>
                <c:pt idx="489">
                  <c:v>81.5</c:v>
                </c:pt>
                <c:pt idx="490">
                  <c:v>81.666666666666671</c:v>
                </c:pt>
                <c:pt idx="491">
                  <c:v>81.833333333333329</c:v>
                </c:pt>
                <c:pt idx="492">
                  <c:v>82</c:v>
                </c:pt>
                <c:pt idx="493">
                  <c:v>82.166666666666671</c:v>
                </c:pt>
                <c:pt idx="494">
                  <c:v>82.333333333333329</c:v>
                </c:pt>
                <c:pt idx="495">
                  <c:v>82.5</c:v>
                </c:pt>
                <c:pt idx="496">
                  <c:v>82.666666666666671</c:v>
                </c:pt>
                <c:pt idx="497">
                  <c:v>82.833333333333329</c:v>
                </c:pt>
                <c:pt idx="498">
                  <c:v>83</c:v>
                </c:pt>
                <c:pt idx="499">
                  <c:v>83.166666666666671</c:v>
                </c:pt>
                <c:pt idx="500">
                  <c:v>83.333333333333329</c:v>
                </c:pt>
                <c:pt idx="501">
                  <c:v>83.5</c:v>
                </c:pt>
                <c:pt idx="502">
                  <c:v>83.666666666666671</c:v>
                </c:pt>
                <c:pt idx="503">
                  <c:v>83.833333333333329</c:v>
                </c:pt>
                <c:pt idx="504">
                  <c:v>84</c:v>
                </c:pt>
                <c:pt idx="505">
                  <c:v>84.166666666666671</c:v>
                </c:pt>
                <c:pt idx="506">
                  <c:v>84.333333333333329</c:v>
                </c:pt>
                <c:pt idx="507">
                  <c:v>84.5</c:v>
                </c:pt>
                <c:pt idx="508">
                  <c:v>84.666666666666671</c:v>
                </c:pt>
                <c:pt idx="509">
                  <c:v>84.833333333333329</c:v>
                </c:pt>
                <c:pt idx="510">
                  <c:v>85</c:v>
                </c:pt>
                <c:pt idx="511">
                  <c:v>85.166666666666671</c:v>
                </c:pt>
                <c:pt idx="512">
                  <c:v>85.333333333333329</c:v>
                </c:pt>
                <c:pt idx="513">
                  <c:v>85.5</c:v>
                </c:pt>
                <c:pt idx="514">
                  <c:v>85.666666666666671</c:v>
                </c:pt>
                <c:pt idx="515">
                  <c:v>85.833333333333329</c:v>
                </c:pt>
                <c:pt idx="516">
                  <c:v>86</c:v>
                </c:pt>
                <c:pt idx="517">
                  <c:v>86.166666666666671</c:v>
                </c:pt>
                <c:pt idx="518">
                  <c:v>86.333333333333329</c:v>
                </c:pt>
                <c:pt idx="519">
                  <c:v>86.5</c:v>
                </c:pt>
                <c:pt idx="520">
                  <c:v>86.666666666666671</c:v>
                </c:pt>
                <c:pt idx="521">
                  <c:v>86.833333333333329</c:v>
                </c:pt>
                <c:pt idx="522">
                  <c:v>87</c:v>
                </c:pt>
                <c:pt idx="523">
                  <c:v>87.166666666666671</c:v>
                </c:pt>
                <c:pt idx="524">
                  <c:v>87.333333333333329</c:v>
                </c:pt>
                <c:pt idx="525">
                  <c:v>87.5</c:v>
                </c:pt>
                <c:pt idx="526">
                  <c:v>87.666666666666671</c:v>
                </c:pt>
                <c:pt idx="527">
                  <c:v>87.833333333333329</c:v>
                </c:pt>
                <c:pt idx="528">
                  <c:v>88</c:v>
                </c:pt>
                <c:pt idx="529">
                  <c:v>88.166666666666671</c:v>
                </c:pt>
                <c:pt idx="530">
                  <c:v>88.333333333333329</c:v>
                </c:pt>
                <c:pt idx="531">
                  <c:v>88.5</c:v>
                </c:pt>
                <c:pt idx="532">
                  <c:v>88.666666666666671</c:v>
                </c:pt>
                <c:pt idx="533">
                  <c:v>88.833333333333329</c:v>
                </c:pt>
                <c:pt idx="534">
                  <c:v>89</c:v>
                </c:pt>
                <c:pt idx="535">
                  <c:v>89.166666666666671</c:v>
                </c:pt>
                <c:pt idx="536">
                  <c:v>89.333333333333329</c:v>
                </c:pt>
                <c:pt idx="537">
                  <c:v>89.5</c:v>
                </c:pt>
                <c:pt idx="538">
                  <c:v>89.666666666666671</c:v>
                </c:pt>
                <c:pt idx="539">
                  <c:v>89.833333333333329</c:v>
                </c:pt>
                <c:pt idx="540">
                  <c:v>90</c:v>
                </c:pt>
                <c:pt idx="541">
                  <c:v>90.166666666666671</c:v>
                </c:pt>
                <c:pt idx="542">
                  <c:v>90.333333333333329</c:v>
                </c:pt>
                <c:pt idx="543">
                  <c:v>90.5</c:v>
                </c:pt>
                <c:pt idx="544">
                  <c:v>90.666666666666671</c:v>
                </c:pt>
                <c:pt idx="545">
                  <c:v>90.833333333333329</c:v>
                </c:pt>
                <c:pt idx="546">
                  <c:v>91</c:v>
                </c:pt>
                <c:pt idx="547">
                  <c:v>91.166666666666671</c:v>
                </c:pt>
                <c:pt idx="548">
                  <c:v>91.333333333333329</c:v>
                </c:pt>
                <c:pt idx="549">
                  <c:v>91.5</c:v>
                </c:pt>
                <c:pt idx="550">
                  <c:v>91.666666666666671</c:v>
                </c:pt>
                <c:pt idx="551">
                  <c:v>91.833333333333329</c:v>
                </c:pt>
                <c:pt idx="552">
                  <c:v>92</c:v>
                </c:pt>
                <c:pt idx="553">
                  <c:v>92.166666666666671</c:v>
                </c:pt>
                <c:pt idx="554">
                  <c:v>92.333333333333329</c:v>
                </c:pt>
                <c:pt idx="555">
                  <c:v>92.5</c:v>
                </c:pt>
                <c:pt idx="556">
                  <c:v>92.666666666666671</c:v>
                </c:pt>
                <c:pt idx="557">
                  <c:v>92.833333333333329</c:v>
                </c:pt>
                <c:pt idx="558">
                  <c:v>93</c:v>
                </c:pt>
                <c:pt idx="559">
                  <c:v>93.166666666666671</c:v>
                </c:pt>
                <c:pt idx="560">
                  <c:v>93.333333333333329</c:v>
                </c:pt>
                <c:pt idx="561">
                  <c:v>93.5</c:v>
                </c:pt>
                <c:pt idx="562">
                  <c:v>93.666666666666671</c:v>
                </c:pt>
                <c:pt idx="563">
                  <c:v>93.833333333333329</c:v>
                </c:pt>
                <c:pt idx="564">
                  <c:v>94</c:v>
                </c:pt>
                <c:pt idx="565">
                  <c:v>94.166666666666671</c:v>
                </c:pt>
                <c:pt idx="566">
                  <c:v>94.333333333333329</c:v>
                </c:pt>
                <c:pt idx="567">
                  <c:v>94.5</c:v>
                </c:pt>
                <c:pt idx="568">
                  <c:v>94.666666666666671</c:v>
                </c:pt>
                <c:pt idx="569">
                  <c:v>94.833333333333329</c:v>
                </c:pt>
                <c:pt idx="570">
                  <c:v>95</c:v>
                </c:pt>
                <c:pt idx="571">
                  <c:v>95.166666666666671</c:v>
                </c:pt>
                <c:pt idx="572">
                  <c:v>95.333333333333329</c:v>
                </c:pt>
                <c:pt idx="573">
                  <c:v>95.5</c:v>
                </c:pt>
                <c:pt idx="574">
                  <c:v>95.666666666666671</c:v>
                </c:pt>
                <c:pt idx="575">
                  <c:v>95.833333333333329</c:v>
                </c:pt>
                <c:pt idx="576">
                  <c:v>96</c:v>
                </c:pt>
                <c:pt idx="577">
                  <c:v>96.166666666666671</c:v>
                </c:pt>
                <c:pt idx="578">
                  <c:v>96.333333333333329</c:v>
                </c:pt>
                <c:pt idx="579">
                  <c:v>96.5</c:v>
                </c:pt>
                <c:pt idx="580">
                  <c:v>96.666666666666671</c:v>
                </c:pt>
                <c:pt idx="581">
                  <c:v>96.833333333333329</c:v>
                </c:pt>
                <c:pt idx="582">
                  <c:v>97</c:v>
                </c:pt>
                <c:pt idx="583">
                  <c:v>97.166666666666671</c:v>
                </c:pt>
                <c:pt idx="584">
                  <c:v>97.333333333333329</c:v>
                </c:pt>
                <c:pt idx="585">
                  <c:v>97.5</c:v>
                </c:pt>
                <c:pt idx="586">
                  <c:v>97.666666666666671</c:v>
                </c:pt>
                <c:pt idx="587">
                  <c:v>97.833333333333329</c:v>
                </c:pt>
                <c:pt idx="588">
                  <c:v>98</c:v>
                </c:pt>
                <c:pt idx="589">
                  <c:v>98.166666666666671</c:v>
                </c:pt>
                <c:pt idx="590">
                  <c:v>98.333333333333329</c:v>
                </c:pt>
                <c:pt idx="591">
                  <c:v>98.5</c:v>
                </c:pt>
                <c:pt idx="592">
                  <c:v>98.666666666666671</c:v>
                </c:pt>
                <c:pt idx="593">
                  <c:v>98.833333333333329</c:v>
                </c:pt>
                <c:pt idx="594">
                  <c:v>99</c:v>
                </c:pt>
                <c:pt idx="595">
                  <c:v>99.166666666666671</c:v>
                </c:pt>
                <c:pt idx="596">
                  <c:v>99.333333333333329</c:v>
                </c:pt>
                <c:pt idx="597">
                  <c:v>99.5</c:v>
                </c:pt>
                <c:pt idx="598">
                  <c:v>99.666666666666671</c:v>
                </c:pt>
                <c:pt idx="599">
                  <c:v>99.833333333333329</c:v>
                </c:pt>
                <c:pt idx="600">
                  <c:v>100</c:v>
                </c:pt>
                <c:pt idx="601">
                  <c:v>100.16666666666667</c:v>
                </c:pt>
                <c:pt idx="602">
                  <c:v>100.33333333333333</c:v>
                </c:pt>
                <c:pt idx="603">
                  <c:v>100.5</c:v>
                </c:pt>
                <c:pt idx="604">
                  <c:v>100.66666666666667</c:v>
                </c:pt>
                <c:pt idx="605">
                  <c:v>100.83333333333333</c:v>
                </c:pt>
                <c:pt idx="606">
                  <c:v>101</c:v>
                </c:pt>
                <c:pt idx="607">
                  <c:v>101.16666666666667</c:v>
                </c:pt>
                <c:pt idx="608">
                  <c:v>101.33333333333333</c:v>
                </c:pt>
                <c:pt idx="609">
                  <c:v>101.5</c:v>
                </c:pt>
                <c:pt idx="610">
                  <c:v>101.66666666666667</c:v>
                </c:pt>
                <c:pt idx="611">
                  <c:v>101.83333333333333</c:v>
                </c:pt>
                <c:pt idx="612">
                  <c:v>102</c:v>
                </c:pt>
                <c:pt idx="613">
                  <c:v>102.16666666666667</c:v>
                </c:pt>
                <c:pt idx="614">
                  <c:v>102.33333333333333</c:v>
                </c:pt>
                <c:pt idx="615">
                  <c:v>102.5</c:v>
                </c:pt>
                <c:pt idx="616">
                  <c:v>102.66666666666667</c:v>
                </c:pt>
                <c:pt idx="617">
                  <c:v>102.83333333333333</c:v>
                </c:pt>
                <c:pt idx="618">
                  <c:v>103</c:v>
                </c:pt>
                <c:pt idx="619">
                  <c:v>103.16666666666667</c:v>
                </c:pt>
                <c:pt idx="620">
                  <c:v>103.33333333333333</c:v>
                </c:pt>
                <c:pt idx="621">
                  <c:v>103.5</c:v>
                </c:pt>
                <c:pt idx="622">
                  <c:v>103.66666666666667</c:v>
                </c:pt>
                <c:pt idx="623">
                  <c:v>103.83333333333333</c:v>
                </c:pt>
                <c:pt idx="624">
                  <c:v>104</c:v>
                </c:pt>
                <c:pt idx="625">
                  <c:v>104.16666666666667</c:v>
                </c:pt>
                <c:pt idx="626">
                  <c:v>104.33333333333333</c:v>
                </c:pt>
                <c:pt idx="627">
                  <c:v>104.5</c:v>
                </c:pt>
                <c:pt idx="628">
                  <c:v>104.66666666666667</c:v>
                </c:pt>
                <c:pt idx="629">
                  <c:v>104.83333333333333</c:v>
                </c:pt>
                <c:pt idx="630">
                  <c:v>105</c:v>
                </c:pt>
                <c:pt idx="631">
                  <c:v>105.16666666666667</c:v>
                </c:pt>
                <c:pt idx="632">
                  <c:v>105.33333333333333</c:v>
                </c:pt>
                <c:pt idx="633">
                  <c:v>105.5</c:v>
                </c:pt>
                <c:pt idx="634">
                  <c:v>105.66666666666667</c:v>
                </c:pt>
                <c:pt idx="635">
                  <c:v>105.83333333333333</c:v>
                </c:pt>
                <c:pt idx="636">
                  <c:v>106</c:v>
                </c:pt>
                <c:pt idx="637">
                  <c:v>106.16666666666667</c:v>
                </c:pt>
                <c:pt idx="638">
                  <c:v>106.33333333333333</c:v>
                </c:pt>
                <c:pt idx="639">
                  <c:v>106.5</c:v>
                </c:pt>
                <c:pt idx="640">
                  <c:v>106.66666666666667</c:v>
                </c:pt>
                <c:pt idx="641">
                  <c:v>106.83333333333333</c:v>
                </c:pt>
                <c:pt idx="642">
                  <c:v>107</c:v>
                </c:pt>
                <c:pt idx="643">
                  <c:v>107.16666666666667</c:v>
                </c:pt>
                <c:pt idx="644">
                  <c:v>107.33333333333333</c:v>
                </c:pt>
                <c:pt idx="645">
                  <c:v>107.5</c:v>
                </c:pt>
                <c:pt idx="646">
                  <c:v>107.66666666666667</c:v>
                </c:pt>
                <c:pt idx="647">
                  <c:v>107.83333333333333</c:v>
                </c:pt>
                <c:pt idx="648">
                  <c:v>108</c:v>
                </c:pt>
                <c:pt idx="649">
                  <c:v>108.16666666666667</c:v>
                </c:pt>
                <c:pt idx="650">
                  <c:v>108.33333333333333</c:v>
                </c:pt>
                <c:pt idx="651">
                  <c:v>108.5</c:v>
                </c:pt>
                <c:pt idx="652">
                  <c:v>108.66666666666667</c:v>
                </c:pt>
                <c:pt idx="653">
                  <c:v>108.83333333333333</c:v>
                </c:pt>
                <c:pt idx="654">
                  <c:v>109</c:v>
                </c:pt>
                <c:pt idx="655">
                  <c:v>109.16666666666667</c:v>
                </c:pt>
                <c:pt idx="656">
                  <c:v>109.33333333333333</c:v>
                </c:pt>
                <c:pt idx="657">
                  <c:v>109.5</c:v>
                </c:pt>
                <c:pt idx="658">
                  <c:v>109.66666666666667</c:v>
                </c:pt>
                <c:pt idx="659">
                  <c:v>109.83333333333333</c:v>
                </c:pt>
                <c:pt idx="660">
                  <c:v>110</c:v>
                </c:pt>
                <c:pt idx="661">
                  <c:v>110.16666666666667</c:v>
                </c:pt>
                <c:pt idx="662">
                  <c:v>110.33333333333333</c:v>
                </c:pt>
                <c:pt idx="663">
                  <c:v>110.5</c:v>
                </c:pt>
                <c:pt idx="664">
                  <c:v>110.66666666666667</c:v>
                </c:pt>
                <c:pt idx="665">
                  <c:v>110.83333333333333</c:v>
                </c:pt>
                <c:pt idx="666">
                  <c:v>111</c:v>
                </c:pt>
                <c:pt idx="667">
                  <c:v>111.16666666666667</c:v>
                </c:pt>
                <c:pt idx="668">
                  <c:v>111.33333333333333</c:v>
                </c:pt>
                <c:pt idx="669">
                  <c:v>111.5</c:v>
                </c:pt>
                <c:pt idx="670">
                  <c:v>111.66666666666667</c:v>
                </c:pt>
                <c:pt idx="671">
                  <c:v>111.83333333333333</c:v>
                </c:pt>
                <c:pt idx="672">
                  <c:v>112</c:v>
                </c:pt>
                <c:pt idx="673">
                  <c:v>112.16666666666667</c:v>
                </c:pt>
                <c:pt idx="674">
                  <c:v>112.33333333333333</c:v>
                </c:pt>
                <c:pt idx="675">
                  <c:v>112.5</c:v>
                </c:pt>
                <c:pt idx="676">
                  <c:v>112.66666666666667</c:v>
                </c:pt>
                <c:pt idx="677">
                  <c:v>112.83333333333333</c:v>
                </c:pt>
                <c:pt idx="678">
                  <c:v>113</c:v>
                </c:pt>
                <c:pt idx="679">
                  <c:v>113.16666666666667</c:v>
                </c:pt>
                <c:pt idx="680">
                  <c:v>113.33333333333333</c:v>
                </c:pt>
                <c:pt idx="681">
                  <c:v>113.5</c:v>
                </c:pt>
                <c:pt idx="682">
                  <c:v>113.66666666666667</c:v>
                </c:pt>
                <c:pt idx="683">
                  <c:v>113.83333333333333</c:v>
                </c:pt>
                <c:pt idx="684">
                  <c:v>114</c:v>
                </c:pt>
                <c:pt idx="685">
                  <c:v>114.16666666666667</c:v>
                </c:pt>
                <c:pt idx="686">
                  <c:v>114.33333333333333</c:v>
                </c:pt>
                <c:pt idx="687">
                  <c:v>114.5</c:v>
                </c:pt>
                <c:pt idx="688">
                  <c:v>114.66666666666667</c:v>
                </c:pt>
                <c:pt idx="689">
                  <c:v>114.83333333333333</c:v>
                </c:pt>
                <c:pt idx="690">
                  <c:v>115</c:v>
                </c:pt>
                <c:pt idx="691">
                  <c:v>115.16666666666667</c:v>
                </c:pt>
                <c:pt idx="692">
                  <c:v>115.33333333333333</c:v>
                </c:pt>
                <c:pt idx="693">
                  <c:v>115.5</c:v>
                </c:pt>
                <c:pt idx="694">
                  <c:v>115.66666666666667</c:v>
                </c:pt>
                <c:pt idx="695">
                  <c:v>115.83333333333333</c:v>
                </c:pt>
                <c:pt idx="696">
                  <c:v>116</c:v>
                </c:pt>
                <c:pt idx="697">
                  <c:v>116.16666666666667</c:v>
                </c:pt>
                <c:pt idx="698">
                  <c:v>116.33333333333333</c:v>
                </c:pt>
                <c:pt idx="699">
                  <c:v>116.5</c:v>
                </c:pt>
                <c:pt idx="700">
                  <c:v>116.66666666666667</c:v>
                </c:pt>
                <c:pt idx="701">
                  <c:v>116.83333333333333</c:v>
                </c:pt>
                <c:pt idx="702">
                  <c:v>117</c:v>
                </c:pt>
                <c:pt idx="703">
                  <c:v>117.16666666666667</c:v>
                </c:pt>
                <c:pt idx="704">
                  <c:v>117.33333333333333</c:v>
                </c:pt>
                <c:pt idx="705">
                  <c:v>117.5</c:v>
                </c:pt>
                <c:pt idx="706">
                  <c:v>117.66666666666667</c:v>
                </c:pt>
                <c:pt idx="707">
                  <c:v>117.83333333333333</c:v>
                </c:pt>
                <c:pt idx="708">
                  <c:v>118</c:v>
                </c:pt>
                <c:pt idx="709">
                  <c:v>118.16666666666667</c:v>
                </c:pt>
                <c:pt idx="710">
                  <c:v>118.33333333333333</c:v>
                </c:pt>
                <c:pt idx="711">
                  <c:v>118.5</c:v>
                </c:pt>
                <c:pt idx="712">
                  <c:v>118.66666666666667</c:v>
                </c:pt>
                <c:pt idx="713">
                  <c:v>118.83333333333333</c:v>
                </c:pt>
                <c:pt idx="714">
                  <c:v>119</c:v>
                </c:pt>
                <c:pt idx="715">
                  <c:v>119.16666666666667</c:v>
                </c:pt>
                <c:pt idx="716">
                  <c:v>119.33333333333333</c:v>
                </c:pt>
                <c:pt idx="717">
                  <c:v>119.5</c:v>
                </c:pt>
                <c:pt idx="718">
                  <c:v>119.66666666666667</c:v>
                </c:pt>
                <c:pt idx="719">
                  <c:v>119.83333333333333</c:v>
                </c:pt>
                <c:pt idx="720">
                  <c:v>120</c:v>
                </c:pt>
              </c:numCache>
            </c:numRef>
          </c:xVal>
          <c:yVal>
            <c:numRef>
              <c:f>'Raum2_Übersicht+Stoßlüftung'!$E$82:$E$802</c:f>
              <c:numCache>
                <c:formatCode>0.00%</c:formatCode>
                <c:ptCount val="721"/>
                <c:pt idx="0">
                  <c:v>0</c:v>
                </c:pt>
                <c:pt idx="1">
                  <c:v>1.1111111111111111E-3</c:v>
                </c:pt>
                <c:pt idx="2">
                  <c:v>2.2222222222222222E-3</c:v>
                </c:pt>
                <c:pt idx="3">
                  <c:v>3.3333333333333331E-3</c:v>
                </c:pt>
                <c:pt idx="4">
                  <c:v>4.4444444444444444E-3</c:v>
                </c:pt>
                <c:pt idx="5">
                  <c:v>5.5555555555555558E-3</c:v>
                </c:pt>
                <c:pt idx="6">
                  <c:v>6.6666666666666671E-3</c:v>
                </c:pt>
                <c:pt idx="7">
                  <c:v>7.7777777777777784E-3</c:v>
                </c:pt>
                <c:pt idx="8">
                  <c:v>8.8888888888888889E-3</c:v>
                </c:pt>
                <c:pt idx="9">
                  <c:v>0.01</c:v>
                </c:pt>
                <c:pt idx="10">
                  <c:v>1.1111111111111112E-2</c:v>
                </c:pt>
                <c:pt idx="11">
                  <c:v>1.2222222222222223E-2</c:v>
                </c:pt>
                <c:pt idx="12">
                  <c:v>1.3333333333333334E-2</c:v>
                </c:pt>
                <c:pt idx="13">
                  <c:v>1.4444444444444446E-2</c:v>
                </c:pt>
                <c:pt idx="14">
                  <c:v>1.5555555555555557E-2</c:v>
                </c:pt>
                <c:pt idx="15">
                  <c:v>1.6666666666666666E-2</c:v>
                </c:pt>
                <c:pt idx="16">
                  <c:v>1.7777777777777778E-2</c:v>
                </c:pt>
                <c:pt idx="17">
                  <c:v>1.8888888888888889E-2</c:v>
                </c:pt>
                <c:pt idx="18">
                  <c:v>0.02</c:v>
                </c:pt>
                <c:pt idx="19">
                  <c:v>2.1111111111111112E-2</c:v>
                </c:pt>
                <c:pt idx="20">
                  <c:v>2.2222222222222223E-2</c:v>
                </c:pt>
                <c:pt idx="21">
                  <c:v>2.3333333333333334E-2</c:v>
                </c:pt>
                <c:pt idx="22">
                  <c:v>2.4444444444444446E-2</c:v>
                </c:pt>
                <c:pt idx="23">
                  <c:v>2.5555555555555557E-2</c:v>
                </c:pt>
                <c:pt idx="24">
                  <c:v>2.6666666666666668E-2</c:v>
                </c:pt>
                <c:pt idx="25">
                  <c:v>2.777777777777778E-2</c:v>
                </c:pt>
                <c:pt idx="26">
                  <c:v>2.8888888888888891E-2</c:v>
                </c:pt>
                <c:pt idx="27">
                  <c:v>3.0000000000000002E-2</c:v>
                </c:pt>
                <c:pt idx="28">
                  <c:v>3.1111111111111114E-2</c:v>
                </c:pt>
                <c:pt idx="29">
                  <c:v>3.2222222222222222E-2</c:v>
                </c:pt>
                <c:pt idx="30">
                  <c:v>3.3333333333333333E-2</c:v>
                </c:pt>
                <c:pt idx="31">
                  <c:v>3.4444444444444444E-2</c:v>
                </c:pt>
                <c:pt idx="32">
                  <c:v>3.5555555555555556E-2</c:v>
                </c:pt>
                <c:pt idx="33">
                  <c:v>3.6666666666666667E-2</c:v>
                </c:pt>
                <c:pt idx="34">
                  <c:v>3.7777777777777778E-2</c:v>
                </c:pt>
                <c:pt idx="35">
                  <c:v>3.888888888888889E-2</c:v>
                </c:pt>
                <c:pt idx="36">
                  <c:v>0.04</c:v>
                </c:pt>
                <c:pt idx="37">
                  <c:v>4.1111111111111112E-2</c:v>
                </c:pt>
                <c:pt idx="38">
                  <c:v>4.2222222222222223E-2</c:v>
                </c:pt>
                <c:pt idx="39">
                  <c:v>4.3333333333333335E-2</c:v>
                </c:pt>
                <c:pt idx="40">
                  <c:v>4.4444444444444446E-2</c:v>
                </c:pt>
                <c:pt idx="41">
                  <c:v>4.5555555555555557E-2</c:v>
                </c:pt>
                <c:pt idx="42">
                  <c:v>4.6666666666666669E-2</c:v>
                </c:pt>
                <c:pt idx="43">
                  <c:v>4.777777777777778E-2</c:v>
                </c:pt>
                <c:pt idx="44">
                  <c:v>4.8888888888888891E-2</c:v>
                </c:pt>
                <c:pt idx="45">
                  <c:v>0.05</c:v>
                </c:pt>
                <c:pt idx="46">
                  <c:v>5.1111111111111114E-2</c:v>
                </c:pt>
                <c:pt idx="47">
                  <c:v>5.2222222222222225E-2</c:v>
                </c:pt>
                <c:pt idx="48">
                  <c:v>5.3333333333333337E-2</c:v>
                </c:pt>
                <c:pt idx="49">
                  <c:v>5.4444444444444448E-2</c:v>
                </c:pt>
                <c:pt idx="50">
                  <c:v>5.5555555555555559E-2</c:v>
                </c:pt>
                <c:pt idx="51">
                  <c:v>5.6666666666666671E-2</c:v>
                </c:pt>
                <c:pt idx="52">
                  <c:v>5.7777777777777782E-2</c:v>
                </c:pt>
                <c:pt idx="53">
                  <c:v>5.8888888888888893E-2</c:v>
                </c:pt>
                <c:pt idx="54">
                  <c:v>6.0000000000000005E-2</c:v>
                </c:pt>
                <c:pt idx="55">
                  <c:v>6.1111111111111116E-2</c:v>
                </c:pt>
                <c:pt idx="56">
                  <c:v>6.2222222222222227E-2</c:v>
                </c:pt>
                <c:pt idx="57">
                  <c:v>6.3333333333333339E-2</c:v>
                </c:pt>
                <c:pt idx="58">
                  <c:v>6.4444444444444443E-2</c:v>
                </c:pt>
                <c:pt idx="59">
                  <c:v>6.5555555555555547E-2</c:v>
                </c:pt>
                <c:pt idx="60">
                  <c:v>6.6666666666666652E-2</c:v>
                </c:pt>
                <c:pt idx="61">
                  <c:v>6.7777777777777756E-2</c:v>
                </c:pt>
                <c:pt idx="62">
                  <c:v>6.8888888888888861E-2</c:v>
                </c:pt>
                <c:pt idx="63">
                  <c:v>6.9999999999999965E-2</c:v>
                </c:pt>
                <c:pt idx="64">
                  <c:v>7.1111111111111069E-2</c:v>
                </c:pt>
                <c:pt idx="65">
                  <c:v>7.2222222222222174E-2</c:v>
                </c:pt>
                <c:pt idx="66">
                  <c:v>7.3333333333333278E-2</c:v>
                </c:pt>
                <c:pt idx="67">
                  <c:v>7.4444444444444383E-2</c:v>
                </c:pt>
                <c:pt idx="68">
                  <c:v>7.5555555555555487E-2</c:v>
                </c:pt>
                <c:pt idx="69">
                  <c:v>7.6666666666666591E-2</c:v>
                </c:pt>
                <c:pt idx="70">
                  <c:v>7.7777777777777696E-2</c:v>
                </c:pt>
                <c:pt idx="71">
                  <c:v>7.88888888888888E-2</c:v>
                </c:pt>
                <c:pt idx="72">
                  <c:v>7.9999999999999905E-2</c:v>
                </c:pt>
                <c:pt idx="73">
                  <c:v>8.1111111111111009E-2</c:v>
                </c:pt>
                <c:pt idx="74">
                  <c:v>8.2222222222222113E-2</c:v>
                </c:pt>
                <c:pt idx="75">
                  <c:v>8.3333333333333218E-2</c:v>
                </c:pt>
                <c:pt idx="76">
                  <c:v>8.4444444444444322E-2</c:v>
                </c:pt>
                <c:pt idx="77">
                  <c:v>8.5555555555555426E-2</c:v>
                </c:pt>
                <c:pt idx="78">
                  <c:v>8.6666666666666531E-2</c:v>
                </c:pt>
                <c:pt idx="79">
                  <c:v>8.7777777777777635E-2</c:v>
                </c:pt>
                <c:pt idx="80">
                  <c:v>8.888888888888874E-2</c:v>
                </c:pt>
                <c:pt idx="81">
                  <c:v>8.9999999999999844E-2</c:v>
                </c:pt>
                <c:pt idx="82">
                  <c:v>9.1111111111110948E-2</c:v>
                </c:pt>
                <c:pt idx="83">
                  <c:v>9.2222222222222053E-2</c:v>
                </c:pt>
                <c:pt idx="84">
                  <c:v>9.3333333333333157E-2</c:v>
                </c:pt>
                <c:pt idx="85">
                  <c:v>9.4444444444444262E-2</c:v>
                </c:pt>
                <c:pt idx="86">
                  <c:v>9.5555555555555366E-2</c:v>
                </c:pt>
                <c:pt idx="87">
                  <c:v>9.666666666666647E-2</c:v>
                </c:pt>
                <c:pt idx="88">
                  <c:v>9.7777777777777575E-2</c:v>
                </c:pt>
                <c:pt idx="89">
                  <c:v>9.8888888888888679E-2</c:v>
                </c:pt>
                <c:pt idx="90">
                  <c:v>9.9999999999999784E-2</c:v>
                </c:pt>
                <c:pt idx="91">
                  <c:v>0.10111111111111089</c:v>
                </c:pt>
                <c:pt idx="92">
                  <c:v>0.10222222222222199</c:v>
                </c:pt>
                <c:pt idx="93">
                  <c:v>0.1033333333333331</c:v>
                </c:pt>
                <c:pt idx="94">
                  <c:v>0.1044444444444442</c:v>
                </c:pt>
                <c:pt idx="95">
                  <c:v>0.10555555555555531</c:v>
                </c:pt>
                <c:pt idx="96">
                  <c:v>0.10666666666666641</c:v>
                </c:pt>
                <c:pt idx="97">
                  <c:v>0.10777777777777751</c:v>
                </c:pt>
                <c:pt idx="98">
                  <c:v>0.10888888888888862</c:v>
                </c:pt>
                <c:pt idx="99">
                  <c:v>0.10999999999999972</c:v>
                </c:pt>
                <c:pt idx="100">
                  <c:v>0.11111111111111083</c:v>
                </c:pt>
                <c:pt idx="101">
                  <c:v>0.11222222222222193</c:v>
                </c:pt>
                <c:pt idx="102">
                  <c:v>0.11333333333333304</c:v>
                </c:pt>
                <c:pt idx="103">
                  <c:v>0.11444444444444414</c:v>
                </c:pt>
                <c:pt idx="104">
                  <c:v>0.11555555555555524</c:v>
                </c:pt>
                <c:pt idx="105">
                  <c:v>0.11666666666666635</c:v>
                </c:pt>
                <c:pt idx="106">
                  <c:v>0.11777777777777745</c:v>
                </c:pt>
                <c:pt idx="107">
                  <c:v>0.11888888888888856</c:v>
                </c:pt>
                <c:pt idx="108">
                  <c:v>0.11999999999999966</c:v>
                </c:pt>
                <c:pt idx="109">
                  <c:v>0.12111111111111077</c:v>
                </c:pt>
                <c:pt idx="110">
                  <c:v>0.12222222222222187</c:v>
                </c:pt>
                <c:pt idx="111">
                  <c:v>0.12333333333333298</c:v>
                </c:pt>
                <c:pt idx="112">
                  <c:v>0.12444444444444408</c:v>
                </c:pt>
                <c:pt idx="113">
                  <c:v>0.1255555555555552</c:v>
                </c:pt>
                <c:pt idx="114">
                  <c:v>0.12666666666666632</c:v>
                </c:pt>
                <c:pt idx="115">
                  <c:v>0.12777777777777743</c:v>
                </c:pt>
                <c:pt idx="116">
                  <c:v>0.12888888888888855</c:v>
                </c:pt>
                <c:pt idx="117">
                  <c:v>0.12999999999999967</c:v>
                </c:pt>
                <c:pt idx="118">
                  <c:v>0.13111111111111079</c:v>
                </c:pt>
                <c:pt idx="119">
                  <c:v>0.13222222222222191</c:v>
                </c:pt>
                <c:pt idx="120">
                  <c:v>0.12214706886512031</c:v>
                </c:pt>
                <c:pt idx="121">
                  <c:v>0.11292429363414733</c:v>
                </c:pt>
                <c:pt idx="122">
                  <c:v>0.10448178363492301</c:v>
                </c:pt>
                <c:pt idx="123">
                  <c:v>9.6753526868170694E-2</c:v>
                </c:pt>
                <c:pt idx="124">
                  <c:v>8.9679096081788395E-2</c:v>
                </c:pt>
                <c:pt idx="125">
                  <c:v>8.3203176290067307E-2</c:v>
                </c:pt>
                <c:pt idx="126">
                  <c:v>7.7275132265729518E-2</c:v>
                </c:pt>
                <c:pt idx="127">
                  <c:v>7.184861262300439E-2</c:v>
                </c:pt>
                <c:pt idx="128">
                  <c:v>6.6881187396068562E-2</c:v>
                </c:pt>
                <c:pt idx="129">
                  <c:v>6.2334016279074908E-2</c:v>
                </c:pt>
                <c:pt idx="130">
                  <c:v>5.817154493373855E-2</c:v>
                </c:pt>
                <c:pt idx="131">
                  <c:v>5.4361226989908584E-2</c:v>
                </c:pt>
                <c:pt idx="132">
                  <c:v>5.0873269565447465E-2</c:v>
                </c:pt>
                <c:pt idx="133">
                  <c:v>4.7680400315637604E-2</c:v>
                </c:pt>
                <c:pt idx="134">
                  <c:v>4.4757654190674109E-2</c:v>
                </c:pt>
                <c:pt idx="135">
                  <c:v>4.2082178233900168E-2</c:v>
                </c:pt>
                <c:pt idx="136">
                  <c:v>3.9633052894502155E-2</c:v>
                </c:pt>
                <c:pt idx="137">
                  <c:v>3.7391128457508152E-2</c:v>
                </c:pt>
                <c:pt idx="138">
                  <c:v>3.5338875312135726E-2</c:v>
                </c:pt>
                <c:pt idx="139">
                  <c:v>3.6449986423246837E-2</c:v>
                </c:pt>
                <c:pt idx="140">
                  <c:v>3.7561097534357948E-2</c:v>
                </c:pt>
                <c:pt idx="141">
                  <c:v>3.867220864546906E-2</c:v>
                </c:pt>
                <c:pt idx="142">
                  <c:v>3.9783319756580171E-2</c:v>
                </c:pt>
                <c:pt idx="143">
                  <c:v>4.0894430867691282E-2</c:v>
                </c:pt>
                <c:pt idx="144">
                  <c:v>4.2005541978802394E-2</c:v>
                </c:pt>
                <c:pt idx="145">
                  <c:v>4.3116653089913505E-2</c:v>
                </c:pt>
                <c:pt idx="146">
                  <c:v>4.4227764201024616E-2</c:v>
                </c:pt>
                <c:pt idx="147">
                  <c:v>4.5338875312135728E-2</c:v>
                </c:pt>
                <c:pt idx="148">
                  <c:v>4.6449986423246839E-2</c:v>
                </c:pt>
                <c:pt idx="149">
                  <c:v>4.756109753435795E-2</c:v>
                </c:pt>
                <c:pt idx="150">
                  <c:v>4.8672208645469062E-2</c:v>
                </c:pt>
                <c:pt idx="151">
                  <c:v>4.9783319756580173E-2</c:v>
                </c:pt>
                <c:pt idx="152">
                  <c:v>5.0894430867691284E-2</c:v>
                </c:pt>
                <c:pt idx="153">
                  <c:v>5.2005541978802396E-2</c:v>
                </c:pt>
                <c:pt idx="154">
                  <c:v>5.3116653089913507E-2</c:v>
                </c:pt>
                <c:pt idx="155">
                  <c:v>5.4227764201024618E-2</c:v>
                </c:pt>
                <c:pt idx="156">
                  <c:v>5.533887531213573E-2</c:v>
                </c:pt>
                <c:pt idx="157">
                  <c:v>5.6449986423246841E-2</c:v>
                </c:pt>
                <c:pt idx="158">
                  <c:v>5.7561097534357952E-2</c:v>
                </c:pt>
                <c:pt idx="159">
                  <c:v>5.8672208645469064E-2</c:v>
                </c:pt>
                <c:pt idx="160">
                  <c:v>5.9783319756580175E-2</c:v>
                </c:pt>
                <c:pt idx="161">
                  <c:v>6.0894430867691286E-2</c:v>
                </c:pt>
                <c:pt idx="162">
                  <c:v>6.2005541978802398E-2</c:v>
                </c:pt>
                <c:pt idx="163">
                  <c:v>6.3116653089913502E-2</c:v>
                </c:pt>
                <c:pt idx="164">
                  <c:v>6.4227764201024606E-2</c:v>
                </c:pt>
                <c:pt idx="165">
                  <c:v>6.5338875312135711E-2</c:v>
                </c:pt>
                <c:pt idx="166">
                  <c:v>6.6449986423246815E-2</c:v>
                </c:pt>
                <c:pt idx="167">
                  <c:v>6.756109753435792E-2</c:v>
                </c:pt>
                <c:pt idx="168">
                  <c:v>6.8672208645469024E-2</c:v>
                </c:pt>
                <c:pt idx="169">
                  <c:v>6.9783319756580128E-2</c:v>
                </c:pt>
                <c:pt idx="170">
                  <c:v>7.0894430867691233E-2</c:v>
                </c:pt>
                <c:pt idx="171">
                  <c:v>7.2005541978802337E-2</c:v>
                </c:pt>
                <c:pt idx="172">
                  <c:v>7.3116653089913441E-2</c:v>
                </c:pt>
                <c:pt idx="173">
                  <c:v>7.4227764201024546E-2</c:v>
                </c:pt>
                <c:pt idx="174">
                  <c:v>7.533887531213565E-2</c:v>
                </c:pt>
                <c:pt idx="175">
                  <c:v>7.6449986423246755E-2</c:v>
                </c:pt>
                <c:pt idx="176">
                  <c:v>7.7561097534357859E-2</c:v>
                </c:pt>
                <c:pt idx="177">
                  <c:v>7.8672208645468963E-2</c:v>
                </c:pt>
                <c:pt idx="178">
                  <c:v>7.9783319756580068E-2</c:v>
                </c:pt>
                <c:pt idx="179">
                  <c:v>8.0894430867691172E-2</c:v>
                </c:pt>
                <c:pt idx="180">
                  <c:v>8.2005541978802277E-2</c:v>
                </c:pt>
                <c:pt idx="181">
                  <c:v>8.3116653089913381E-2</c:v>
                </c:pt>
                <c:pt idx="182">
                  <c:v>8.4227764201024485E-2</c:v>
                </c:pt>
                <c:pt idx="183">
                  <c:v>8.533887531213559E-2</c:v>
                </c:pt>
                <c:pt idx="184">
                  <c:v>8.6449986423246694E-2</c:v>
                </c:pt>
                <c:pt idx="185">
                  <c:v>8.7561097534357799E-2</c:v>
                </c:pt>
                <c:pt idx="186">
                  <c:v>8.8672208645468903E-2</c:v>
                </c:pt>
                <c:pt idx="187">
                  <c:v>8.9783319756580007E-2</c:v>
                </c:pt>
                <c:pt idx="188">
                  <c:v>9.0894430867691112E-2</c:v>
                </c:pt>
                <c:pt idx="189">
                  <c:v>9.2005541978802216E-2</c:v>
                </c:pt>
                <c:pt idx="190">
                  <c:v>9.311665308991332E-2</c:v>
                </c:pt>
                <c:pt idx="191">
                  <c:v>9.4227764201024425E-2</c:v>
                </c:pt>
                <c:pt idx="192">
                  <c:v>9.5338875312135529E-2</c:v>
                </c:pt>
                <c:pt idx="193">
                  <c:v>9.6449986423246634E-2</c:v>
                </c:pt>
                <c:pt idx="194">
                  <c:v>9.7561097534357738E-2</c:v>
                </c:pt>
                <c:pt idx="195">
                  <c:v>9.8672208645468842E-2</c:v>
                </c:pt>
                <c:pt idx="196">
                  <c:v>9.9783319756579947E-2</c:v>
                </c:pt>
                <c:pt idx="197">
                  <c:v>0.10089443086769105</c:v>
                </c:pt>
                <c:pt idx="198">
                  <c:v>0.10200554197880216</c:v>
                </c:pt>
                <c:pt idx="199">
                  <c:v>0.10311665308991326</c:v>
                </c:pt>
                <c:pt idx="200">
                  <c:v>0.10422776420102436</c:v>
                </c:pt>
                <c:pt idx="201">
                  <c:v>0.10533887531213547</c:v>
                </c:pt>
                <c:pt idx="202">
                  <c:v>0.10644998642324657</c:v>
                </c:pt>
                <c:pt idx="203">
                  <c:v>0.10756109753435768</c:v>
                </c:pt>
                <c:pt idx="204">
                  <c:v>0.10867220864546878</c:v>
                </c:pt>
                <c:pt idx="205">
                  <c:v>0.10978331975657989</c:v>
                </c:pt>
                <c:pt idx="206">
                  <c:v>0.11089443086769099</c:v>
                </c:pt>
                <c:pt idx="207">
                  <c:v>0.1120055419788021</c:v>
                </c:pt>
                <c:pt idx="208">
                  <c:v>0.1131166530899132</c:v>
                </c:pt>
                <c:pt idx="209">
                  <c:v>0.1142277642010243</c:v>
                </c:pt>
                <c:pt idx="210">
                  <c:v>0.11533887531213541</c:v>
                </c:pt>
                <c:pt idx="211">
                  <c:v>0.11644998642324651</c:v>
                </c:pt>
                <c:pt idx="212">
                  <c:v>0.11756109753435762</c:v>
                </c:pt>
                <c:pt idx="213">
                  <c:v>0.11867220864546872</c:v>
                </c:pt>
                <c:pt idx="214">
                  <c:v>0.11978331975657983</c:v>
                </c:pt>
                <c:pt idx="215">
                  <c:v>0.12089443086769093</c:v>
                </c:pt>
                <c:pt idx="216">
                  <c:v>0.12200554197880203</c:v>
                </c:pt>
                <c:pt idx="217">
                  <c:v>0.12311665308991314</c:v>
                </c:pt>
                <c:pt idx="218">
                  <c:v>0.12422776420102424</c:v>
                </c:pt>
                <c:pt idx="219">
                  <c:v>0.12533887531213536</c:v>
                </c:pt>
                <c:pt idx="220">
                  <c:v>0.12644998642324648</c:v>
                </c:pt>
                <c:pt idx="221">
                  <c:v>0.1275610975343576</c:v>
                </c:pt>
                <c:pt idx="222">
                  <c:v>0.12867220864546872</c:v>
                </c:pt>
                <c:pt idx="223">
                  <c:v>0.12978331975657983</c:v>
                </c:pt>
                <c:pt idx="224">
                  <c:v>0.13089443086769095</c:v>
                </c:pt>
                <c:pt idx="225">
                  <c:v>0.13200554197880207</c:v>
                </c:pt>
                <c:pt idx="226">
                  <c:v>0.13311665308991319</c:v>
                </c:pt>
                <c:pt idx="227">
                  <c:v>0.13422776420102431</c:v>
                </c:pt>
                <c:pt idx="228">
                  <c:v>0.13533887531213543</c:v>
                </c:pt>
                <c:pt idx="229">
                  <c:v>0.13644998642324654</c:v>
                </c:pt>
                <c:pt idx="230">
                  <c:v>0.13756109753435766</c:v>
                </c:pt>
                <c:pt idx="231">
                  <c:v>0.13867220864546878</c:v>
                </c:pt>
                <c:pt idx="232">
                  <c:v>0.1397833197565799</c:v>
                </c:pt>
                <c:pt idx="233">
                  <c:v>0.14089443086769102</c:v>
                </c:pt>
                <c:pt idx="234">
                  <c:v>0.14200554197880214</c:v>
                </c:pt>
                <c:pt idx="235">
                  <c:v>0.14311665308991325</c:v>
                </c:pt>
                <c:pt idx="236">
                  <c:v>0.14422776420102437</c:v>
                </c:pt>
                <c:pt idx="237">
                  <c:v>0.14533887531213549</c:v>
                </c:pt>
                <c:pt idx="238">
                  <c:v>0.14644998642324661</c:v>
                </c:pt>
                <c:pt idx="239">
                  <c:v>0.14756109753435773</c:v>
                </c:pt>
                <c:pt idx="240">
                  <c:v>0.14867220864546885</c:v>
                </c:pt>
                <c:pt idx="241">
                  <c:v>0.14978331975657996</c:v>
                </c:pt>
                <c:pt idx="242">
                  <c:v>0.15089443086769108</c:v>
                </c:pt>
                <c:pt idx="243">
                  <c:v>0.1520055419788022</c:v>
                </c:pt>
                <c:pt idx="244">
                  <c:v>0.15311665308991332</c:v>
                </c:pt>
                <c:pt idx="245">
                  <c:v>0.15422776420102444</c:v>
                </c:pt>
                <c:pt idx="246">
                  <c:v>0.15533887531213555</c:v>
                </c:pt>
                <c:pt idx="247">
                  <c:v>0.15644998642324667</c:v>
                </c:pt>
                <c:pt idx="248">
                  <c:v>0.15756109753435779</c:v>
                </c:pt>
                <c:pt idx="249">
                  <c:v>0.15867220864546891</c:v>
                </c:pt>
                <c:pt idx="250">
                  <c:v>0.15978331975658003</c:v>
                </c:pt>
                <c:pt idx="251">
                  <c:v>0.16089443086769115</c:v>
                </c:pt>
                <c:pt idx="252">
                  <c:v>0.16200554197880226</c:v>
                </c:pt>
                <c:pt idx="253">
                  <c:v>0.16311665308991338</c:v>
                </c:pt>
                <c:pt idx="254">
                  <c:v>0.1642277642010245</c:v>
                </c:pt>
                <c:pt idx="255">
                  <c:v>0.16533887531213562</c:v>
                </c:pt>
                <c:pt idx="256">
                  <c:v>0.16644998642324674</c:v>
                </c:pt>
                <c:pt idx="257">
                  <c:v>0.16756109753435786</c:v>
                </c:pt>
                <c:pt idx="258">
                  <c:v>0.15449620464174643</c:v>
                </c:pt>
                <c:pt idx="259">
                  <c:v>0.14253662781998425</c:v>
                </c:pt>
                <c:pt idx="260">
                  <c:v>0.13158885511864665</c:v>
                </c:pt>
                <c:pt idx="261">
                  <c:v>0.12156728588535558</c:v>
                </c:pt>
                <c:pt idx="262">
                  <c:v>0.11239356145414088</c:v>
                </c:pt>
                <c:pt idx="263">
                  <c:v>0.10399595245890488</c:v>
                </c:pt>
                <c:pt idx="264">
                  <c:v>9.6308797981393385E-2</c:v>
                </c:pt>
                <c:pt idx="265">
                  <c:v>8.9271992148370158E-2</c:v>
                </c:pt>
                <c:pt idx="266">
                  <c:v>8.28305141636973E-2</c:v>
                </c:pt>
                <c:pt idx="267">
                  <c:v>7.6933998100641665E-2</c:v>
                </c:pt>
                <c:pt idx="268">
                  <c:v>7.1536339090612619E-2</c:v>
                </c:pt>
                <c:pt idx="269">
                  <c:v>6.6595332829120335E-2</c:v>
                </c:pt>
                <c:pt idx="270">
                  <c:v>6.2072345580251022E-2</c:v>
                </c:pt>
                <c:pt idx="271">
                  <c:v>5.7932012099423599E-2</c:v>
                </c:pt>
                <c:pt idx="272">
                  <c:v>5.4141959112485406E-2</c:v>
                </c:pt>
                <c:pt idx="273">
                  <c:v>5.0672552189029461E-2</c:v>
                </c:pt>
                <c:pt idx="274">
                  <c:v>4.7496664030735394E-2</c:v>
                </c:pt>
                <c:pt idx="275">
                  <c:v>4.4589462362980219E-2</c:v>
                </c:pt>
                <c:pt idx="276">
                  <c:v>4.570057347409133E-2</c:v>
                </c:pt>
                <c:pt idx="277">
                  <c:v>4.6811684585202441E-2</c:v>
                </c:pt>
                <c:pt idx="278">
                  <c:v>4.7922795696313553E-2</c:v>
                </c:pt>
                <c:pt idx="279">
                  <c:v>4.9033906807424664E-2</c:v>
                </c:pt>
                <c:pt idx="280">
                  <c:v>5.0145017918535775E-2</c:v>
                </c:pt>
                <c:pt idx="281">
                  <c:v>5.1256129029646887E-2</c:v>
                </c:pt>
                <c:pt idx="282">
                  <c:v>5.2367240140757998E-2</c:v>
                </c:pt>
                <c:pt idx="283">
                  <c:v>5.3478351251869109E-2</c:v>
                </c:pt>
                <c:pt idx="284">
                  <c:v>5.4589462362980221E-2</c:v>
                </c:pt>
                <c:pt idx="285">
                  <c:v>5.5700573474091332E-2</c:v>
                </c:pt>
                <c:pt idx="286">
                  <c:v>5.6811684585202443E-2</c:v>
                </c:pt>
                <c:pt idx="287">
                  <c:v>5.7922795696313555E-2</c:v>
                </c:pt>
                <c:pt idx="288">
                  <c:v>5.9033906807424666E-2</c:v>
                </c:pt>
                <c:pt idx="289">
                  <c:v>6.0145017918535777E-2</c:v>
                </c:pt>
                <c:pt idx="290">
                  <c:v>6.1256129029646889E-2</c:v>
                </c:pt>
                <c:pt idx="291">
                  <c:v>6.2367240140758E-2</c:v>
                </c:pt>
                <c:pt idx="292">
                  <c:v>6.3478351251869111E-2</c:v>
                </c:pt>
                <c:pt idx="293">
                  <c:v>6.4589462362980216E-2</c:v>
                </c:pt>
                <c:pt idx="294">
                  <c:v>6.570057347409132E-2</c:v>
                </c:pt>
                <c:pt idx="295">
                  <c:v>6.6811684585202424E-2</c:v>
                </c:pt>
                <c:pt idx="296">
                  <c:v>6.7922795696313529E-2</c:v>
                </c:pt>
                <c:pt idx="297">
                  <c:v>6.9033906807424633E-2</c:v>
                </c:pt>
                <c:pt idx="298">
                  <c:v>7.0145017918535738E-2</c:v>
                </c:pt>
                <c:pt idx="299">
                  <c:v>7.1256129029646842E-2</c:v>
                </c:pt>
                <c:pt idx="300">
                  <c:v>7.2367240140757946E-2</c:v>
                </c:pt>
                <c:pt idx="301">
                  <c:v>7.3478351251869051E-2</c:v>
                </c:pt>
                <c:pt idx="302">
                  <c:v>7.4589462362980155E-2</c:v>
                </c:pt>
                <c:pt idx="303">
                  <c:v>7.5700573474091259E-2</c:v>
                </c:pt>
                <c:pt idx="304">
                  <c:v>7.6811684585202364E-2</c:v>
                </c:pt>
                <c:pt idx="305">
                  <c:v>7.7922795696313468E-2</c:v>
                </c:pt>
                <c:pt idx="306">
                  <c:v>7.9033906807424573E-2</c:v>
                </c:pt>
                <c:pt idx="307">
                  <c:v>8.0145017918535677E-2</c:v>
                </c:pt>
                <c:pt idx="308">
                  <c:v>8.1256129029646781E-2</c:v>
                </c:pt>
                <c:pt idx="309">
                  <c:v>8.2367240140757886E-2</c:v>
                </c:pt>
                <c:pt idx="310">
                  <c:v>8.347835125186899E-2</c:v>
                </c:pt>
                <c:pt idx="311">
                  <c:v>8.4589462362980095E-2</c:v>
                </c:pt>
                <c:pt idx="312">
                  <c:v>8.5700573474091199E-2</c:v>
                </c:pt>
                <c:pt idx="313">
                  <c:v>8.6811684585202303E-2</c:v>
                </c:pt>
                <c:pt idx="314">
                  <c:v>8.7922795696313408E-2</c:v>
                </c:pt>
                <c:pt idx="315">
                  <c:v>8.9033906807424512E-2</c:v>
                </c:pt>
                <c:pt idx="316">
                  <c:v>9.0145017918535617E-2</c:v>
                </c:pt>
                <c:pt idx="317">
                  <c:v>9.1256129029646721E-2</c:v>
                </c:pt>
                <c:pt idx="318">
                  <c:v>9.2367240140757825E-2</c:v>
                </c:pt>
                <c:pt idx="319">
                  <c:v>9.347835125186893E-2</c:v>
                </c:pt>
                <c:pt idx="320">
                  <c:v>9.4589462362980034E-2</c:v>
                </c:pt>
                <c:pt idx="321">
                  <c:v>9.5700573474091138E-2</c:v>
                </c:pt>
                <c:pt idx="322">
                  <c:v>9.6811684585202243E-2</c:v>
                </c:pt>
                <c:pt idx="323">
                  <c:v>9.7922795696313347E-2</c:v>
                </c:pt>
                <c:pt idx="324">
                  <c:v>9.9033906807424452E-2</c:v>
                </c:pt>
                <c:pt idx="325">
                  <c:v>0.10014501791853556</c:v>
                </c:pt>
                <c:pt idx="326">
                  <c:v>0.10125612902964666</c:v>
                </c:pt>
                <c:pt idx="327">
                  <c:v>0.10236724014075776</c:v>
                </c:pt>
                <c:pt idx="328">
                  <c:v>0.10347835125186887</c:v>
                </c:pt>
                <c:pt idx="329">
                  <c:v>0.10458946236297997</c:v>
                </c:pt>
                <c:pt idx="330">
                  <c:v>0.10570057347409108</c:v>
                </c:pt>
                <c:pt idx="331">
                  <c:v>0.10681168458520218</c:v>
                </c:pt>
                <c:pt idx="332">
                  <c:v>0.10792279569631329</c:v>
                </c:pt>
                <c:pt idx="333">
                  <c:v>0.10903390680742439</c:v>
                </c:pt>
                <c:pt idx="334">
                  <c:v>0.1101450179185355</c:v>
                </c:pt>
                <c:pt idx="335">
                  <c:v>0.1112561290296466</c:v>
                </c:pt>
                <c:pt idx="336">
                  <c:v>0.1123672401407577</c:v>
                </c:pt>
                <c:pt idx="337">
                  <c:v>0.11347835125186881</c:v>
                </c:pt>
                <c:pt idx="338">
                  <c:v>0.11458946236297991</c:v>
                </c:pt>
                <c:pt idx="339">
                  <c:v>0.11570057347409102</c:v>
                </c:pt>
                <c:pt idx="340">
                  <c:v>0.11681168458520212</c:v>
                </c:pt>
                <c:pt idx="341">
                  <c:v>0.11792279569631323</c:v>
                </c:pt>
                <c:pt idx="342">
                  <c:v>0.11903390680742433</c:v>
                </c:pt>
                <c:pt idx="343">
                  <c:v>0.12014501791853543</c:v>
                </c:pt>
                <c:pt idx="344">
                  <c:v>0.12125612902964654</c:v>
                </c:pt>
                <c:pt idx="345">
                  <c:v>0.12236724014075764</c:v>
                </c:pt>
                <c:pt idx="346">
                  <c:v>0.12347835125186875</c:v>
                </c:pt>
                <c:pt idx="347">
                  <c:v>0.12458946236297985</c:v>
                </c:pt>
                <c:pt idx="348">
                  <c:v>0.12570057347409097</c:v>
                </c:pt>
                <c:pt idx="349">
                  <c:v>0.12681168458520209</c:v>
                </c:pt>
                <c:pt idx="350">
                  <c:v>0.12792279569631321</c:v>
                </c:pt>
                <c:pt idx="351">
                  <c:v>0.12903390680742433</c:v>
                </c:pt>
                <c:pt idx="352">
                  <c:v>0.13014501791853544</c:v>
                </c:pt>
                <c:pt idx="353">
                  <c:v>0.13125612902964656</c:v>
                </c:pt>
                <c:pt idx="354">
                  <c:v>0.13236724014075768</c:v>
                </c:pt>
                <c:pt idx="355">
                  <c:v>0.1334783512518688</c:v>
                </c:pt>
                <c:pt idx="356">
                  <c:v>0.13458946236297992</c:v>
                </c:pt>
                <c:pt idx="357">
                  <c:v>0.13570057347409104</c:v>
                </c:pt>
                <c:pt idx="358">
                  <c:v>0.13681168458520215</c:v>
                </c:pt>
                <c:pt idx="359">
                  <c:v>0.13792279569631327</c:v>
                </c:pt>
                <c:pt idx="360">
                  <c:v>0.13903390680742439</c:v>
                </c:pt>
                <c:pt idx="361">
                  <c:v>0.14014501791853551</c:v>
                </c:pt>
                <c:pt idx="362">
                  <c:v>0.14125612902964663</c:v>
                </c:pt>
                <c:pt idx="363">
                  <c:v>0.14236724014075774</c:v>
                </c:pt>
                <c:pt idx="364">
                  <c:v>0.14347835125186886</c:v>
                </c:pt>
                <c:pt idx="365">
                  <c:v>0.14458946236297998</c:v>
                </c:pt>
                <c:pt idx="366">
                  <c:v>0.1457005734740911</c:v>
                </c:pt>
                <c:pt idx="367">
                  <c:v>0.14681168458520222</c:v>
                </c:pt>
                <c:pt idx="368">
                  <c:v>0.14792279569631334</c:v>
                </c:pt>
                <c:pt idx="369">
                  <c:v>0.14903390680742445</c:v>
                </c:pt>
                <c:pt idx="370">
                  <c:v>0.15014501791853557</c:v>
                </c:pt>
                <c:pt idx="371">
                  <c:v>0.15125612902964669</c:v>
                </c:pt>
                <c:pt idx="372">
                  <c:v>0.15236724014075781</c:v>
                </c:pt>
                <c:pt idx="373">
                  <c:v>0.15347835125186893</c:v>
                </c:pt>
                <c:pt idx="374">
                  <c:v>0.15458946236298005</c:v>
                </c:pt>
                <c:pt idx="375">
                  <c:v>0.15570057347409116</c:v>
                </c:pt>
                <c:pt idx="376">
                  <c:v>0.15681168458520228</c:v>
                </c:pt>
                <c:pt idx="377">
                  <c:v>0.1579227956963134</c:v>
                </c:pt>
                <c:pt idx="378">
                  <c:v>0.15903390680742452</c:v>
                </c:pt>
                <c:pt idx="379">
                  <c:v>0.16014501791853564</c:v>
                </c:pt>
                <c:pt idx="380">
                  <c:v>0.16125612902964676</c:v>
                </c:pt>
                <c:pt idx="381">
                  <c:v>0.16236724014075787</c:v>
                </c:pt>
                <c:pt idx="382">
                  <c:v>0.16347835125186899</c:v>
                </c:pt>
                <c:pt idx="383">
                  <c:v>0.16458946236298011</c:v>
                </c:pt>
                <c:pt idx="384">
                  <c:v>0.16570057347409123</c:v>
                </c:pt>
                <c:pt idx="385">
                  <c:v>0.16681168458520235</c:v>
                </c:pt>
                <c:pt idx="386">
                  <c:v>0.16792279569631346</c:v>
                </c:pt>
                <c:pt idx="387">
                  <c:v>0.16903390680742458</c:v>
                </c:pt>
                <c:pt idx="388">
                  <c:v>0.1701450179185357</c:v>
                </c:pt>
                <c:pt idx="389">
                  <c:v>0.17125612902964682</c:v>
                </c:pt>
                <c:pt idx="390">
                  <c:v>0.17236724014075794</c:v>
                </c:pt>
                <c:pt idx="391">
                  <c:v>0.17347835125186906</c:v>
                </c:pt>
                <c:pt idx="392">
                  <c:v>0.17458946236298017</c:v>
                </c:pt>
                <c:pt idx="393">
                  <c:v>0.17570057347409129</c:v>
                </c:pt>
                <c:pt idx="394">
                  <c:v>0.17681168458520241</c:v>
                </c:pt>
                <c:pt idx="395">
                  <c:v>0.17792279569631353</c:v>
                </c:pt>
                <c:pt idx="396">
                  <c:v>0.16398128241394169</c:v>
                </c:pt>
                <c:pt idx="397">
                  <c:v>0.1512192490407912</c:v>
                </c:pt>
                <c:pt idx="398">
                  <c:v>0.13953690921737011</c:v>
                </c:pt>
                <c:pt idx="399">
                  <c:v>0.12884291870979012</c:v>
                </c:pt>
                <c:pt idx="400">
                  <c:v>0.11905366118905474</c:v>
                </c:pt>
                <c:pt idx="401">
                  <c:v>0.11009259443484833</c:v>
                </c:pt>
                <c:pt idx="402">
                  <c:v>0.10188965185179213</c:v>
                </c:pt>
                <c:pt idx="403">
                  <c:v>9.4380694618622224E-2</c:v>
                </c:pt>
                <c:pt idx="404">
                  <c:v>8.7507010186642767E-2</c:v>
                </c:pt>
                <c:pt idx="405">
                  <c:v>8.1214853206213244E-2</c:v>
                </c:pt>
                <c:pt idx="406">
                  <c:v>7.5455025291773101E-2</c:v>
                </c:pt>
                <c:pt idx="407">
                  <c:v>7.0182490339585804E-2</c:v>
                </c:pt>
                <c:pt idx="408">
                  <c:v>6.5356022390371249E-2</c:v>
                </c:pt>
                <c:pt idx="409">
                  <c:v>6.0937883283463765E-2</c:v>
                </c:pt>
                <c:pt idx="410">
                  <c:v>5.689352758207307E-2</c:v>
                </c:pt>
                <c:pt idx="411">
                  <c:v>5.3191332462458447E-2</c:v>
                </c:pt>
                <c:pt idx="412">
                  <c:v>4.9802350455018969E-2</c:v>
                </c:pt>
                <c:pt idx="413">
                  <c:v>4.670008310398209E-2</c:v>
                </c:pt>
                <c:pt idx="414">
                  <c:v>4.7811194215093201E-2</c:v>
                </c:pt>
                <c:pt idx="415">
                  <c:v>4.8922305326204313E-2</c:v>
                </c:pt>
                <c:pt idx="416">
                  <c:v>5.0033416437315424E-2</c:v>
                </c:pt>
                <c:pt idx="417">
                  <c:v>5.1144527548426535E-2</c:v>
                </c:pt>
                <c:pt idx="418">
                  <c:v>5.2255638659537647E-2</c:v>
                </c:pt>
                <c:pt idx="419">
                  <c:v>5.3366749770648758E-2</c:v>
                </c:pt>
                <c:pt idx="420">
                  <c:v>5.4477860881759869E-2</c:v>
                </c:pt>
                <c:pt idx="421">
                  <c:v>5.5588971992870981E-2</c:v>
                </c:pt>
                <c:pt idx="422">
                  <c:v>5.6700083103982092E-2</c:v>
                </c:pt>
                <c:pt idx="423">
                  <c:v>5.7811194215093203E-2</c:v>
                </c:pt>
                <c:pt idx="424">
                  <c:v>5.8922305326204315E-2</c:v>
                </c:pt>
                <c:pt idx="425">
                  <c:v>6.0033416437315426E-2</c:v>
                </c:pt>
                <c:pt idx="426">
                  <c:v>6.1144527548426537E-2</c:v>
                </c:pt>
                <c:pt idx="427">
                  <c:v>6.2255638659537649E-2</c:v>
                </c:pt>
                <c:pt idx="428">
                  <c:v>6.3366749770648753E-2</c:v>
                </c:pt>
                <c:pt idx="429">
                  <c:v>6.4477860881759858E-2</c:v>
                </c:pt>
                <c:pt idx="430">
                  <c:v>6.5588971992870962E-2</c:v>
                </c:pt>
                <c:pt idx="431">
                  <c:v>6.6700083103982066E-2</c:v>
                </c:pt>
                <c:pt idx="432">
                  <c:v>6.7811194215093171E-2</c:v>
                </c:pt>
                <c:pt idx="433">
                  <c:v>6.8922305326204275E-2</c:v>
                </c:pt>
                <c:pt idx="434">
                  <c:v>7.0033416437315379E-2</c:v>
                </c:pt>
                <c:pt idx="435">
                  <c:v>7.1144527548426484E-2</c:v>
                </c:pt>
                <c:pt idx="436">
                  <c:v>7.2255638659537588E-2</c:v>
                </c:pt>
                <c:pt idx="437">
                  <c:v>7.3366749770648693E-2</c:v>
                </c:pt>
                <c:pt idx="438">
                  <c:v>7.4477860881759797E-2</c:v>
                </c:pt>
                <c:pt idx="439">
                  <c:v>7.5588971992870901E-2</c:v>
                </c:pt>
                <c:pt idx="440">
                  <c:v>7.6700083103982006E-2</c:v>
                </c:pt>
                <c:pt idx="441">
                  <c:v>7.781119421509311E-2</c:v>
                </c:pt>
                <c:pt idx="442">
                  <c:v>7.8922305326204215E-2</c:v>
                </c:pt>
                <c:pt idx="443">
                  <c:v>8.0033416437315319E-2</c:v>
                </c:pt>
                <c:pt idx="444">
                  <c:v>8.1144527548426423E-2</c:v>
                </c:pt>
                <c:pt idx="445">
                  <c:v>8.2255638659537528E-2</c:v>
                </c:pt>
                <c:pt idx="446">
                  <c:v>8.3366749770648632E-2</c:v>
                </c:pt>
                <c:pt idx="447">
                  <c:v>8.4477860881759737E-2</c:v>
                </c:pt>
                <c:pt idx="448">
                  <c:v>8.5588971992870841E-2</c:v>
                </c:pt>
                <c:pt idx="449">
                  <c:v>8.6700083103981945E-2</c:v>
                </c:pt>
                <c:pt idx="450">
                  <c:v>8.781119421509305E-2</c:v>
                </c:pt>
                <c:pt idx="451">
                  <c:v>8.8922305326204154E-2</c:v>
                </c:pt>
                <c:pt idx="452">
                  <c:v>9.0033416437315258E-2</c:v>
                </c:pt>
                <c:pt idx="453">
                  <c:v>9.1144527548426363E-2</c:v>
                </c:pt>
                <c:pt idx="454">
                  <c:v>9.2255638659537467E-2</c:v>
                </c:pt>
                <c:pt idx="455">
                  <c:v>9.3366749770648572E-2</c:v>
                </c:pt>
                <c:pt idx="456">
                  <c:v>9.4477860881759676E-2</c:v>
                </c:pt>
                <c:pt idx="457">
                  <c:v>9.558897199287078E-2</c:v>
                </c:pt>
                <c:pt idx="458">
                  <c:v>9.6700083103981885E-2</c:v>
                </c:pt>
                <c:pt idx="459">
                  <c:v>9.7811194215092989E-2</c:v>
                </c:pt>
                <c:pt idx="460">
                  <c:v>9.8922305326204094E-2</c:v>
                </c:pt>
                <c:pt idx="461">
                  <c:v>0.1000334164373152</c:v>
                </c:pt>
                <c:pt idx="462">
                  <c:v>0.1011445275484263</c:v>
                </c:pt>
                <c:pt idx="463">
                  <c:v>0.10225563865953741</c:v>
                </c:pt>
                <c:pt idx="464">
                  <c:v>0.10336674977064851</c:v>
                </c:pt>
                <c:pt idx="465">
                  <c:v>0.10447786088175962</c:v>
                </c:pt>
                <c:pt idx="466">
                  <c:v>0.10558897199287072</c:v>
                </c:pt>
                <c:pt idx="467">
                  <c:v>0.10670008310398182</c:v>
                </c:pt>
                <c:pt idx="468">
                  <c:v>0.10781119421509293</c:v>
                </c:pt>
                <c:pt idx="469">
                  <c:v>0.10892230532620403</c:v>
                </c:pt>
                <c:pt idx="470">
                  <c:v>0.11003341643731514</c:v>
                </c:pt>
                <c:pt idx="471">
                  <c:v>0.11114452754842624</c:v>
                </c:pt>
                <c:pt idx="472">
                  <c:v>0.11225563865953735</c:v>
                </c:pt>
                <c:pt idx="473">
                  <c:v>0.11336674977064845</c:v>
                </c:pt>
                <c:pt idx="474">
                  <c:v>0.11447786088175955</c:v>
                </c:pt>
                <c:pt idx="475">
                  <c:v>0.11558897199287066</c:v>
                </c:pt>
                <c:pt idx="476">
                  <c:v>0.11670008310398176</c:v>
                </c:pt>
                <c:pt idx="477">
                  <c:v>0.11781119421509287</c:v>
                </c:pt>
                <c:pt idx="478">
                  <c:v>0.11892230532620397</c:v>
                </c:pt>
                <c:pt idx="479">
                  <c:v>0.12003341643731508</c:v>
                </c:pt>
                <c:pt idx="480">
                  <c:v>0.12114452754842618</c:v>
                </c:pt>
                <c:pt idx="481">
                  <c:v>0.12225563865953729</c:v>
                </c:pt>
                <c:pt idx="482">
                  <c:v>0.12336674977064839</c:v>
                </c:pt>
                <c:pt idx="483">
                  <c:v>0.12447786088175949</c:v>
                </c:pt>
                <c:pt idx="484">
                  <c:v>0.12558897199287061</c:v>
                </c:pt>
                <c:pt idx="485">
                  <c:v>0.12670008310398173</c:v>
                </c:pt>
                <c:pt idx="486">
                  <c:v>0.12781119421509285</c:v>
                </c:pt>
                <c:pt idx="487">
                  <c:v>0.12892230532620397</c:v>
                </c:pt>
                <c:pt idx="488">
                  <c:v>0.13003341643731509</c:v>
                </c:pt>
                <c:pt idx="489">
                  <c:v>0.1311445275484262</c:v>
                </c:pt>
                <c:pt idx="490">
                  <c:v>0.13225563865953732</c:v>
                </c:pt>
                <c:pt idx="491">
                  <c:v>0.13336674977064844</c:v>
                </c:pt>
                <c:pt idx="492">
                  <c:v>0.13447786088175956</c:v>
                </c:pt>
                <c:pt idx="493">
                  <c:v>0.13558897199287068</c:v>
                </c:pt>
                <c:pt idx="494">
                  <c:v>0.1367000831039818</c:v>
                </c:pt>
                <c:pt idx="495">
                  <c:v>0.13781119421509291</c:v>
                </c:pt>
                <c:pt idx="496">
                  <c:v>0.13892230532620403</c:v>
                </c:pt>
                <c:pt idx="497">
                  <c:v>0.14003341643731515</c:v>
                </c:pt>
                <c:pt idx="498">
                  <c:v>0.14114452754842627</c:v>
                </c:pt>
                <c:pt idx="499">
                  <c:v>0.14225563865953739</c:v>
                </c:pt>
                <c:pt idx="500">
                  <c:v>0.14336674977064851</c:v>
                </c:pt>
                <c:pt idx="501">
                  <c:v>0.14447786088175962</c:v>
                </c:pt>
                <c:pt idx="502">
                  <c:v>0.14558897199287074</c:v>
                </c:pt>
                <c:pt idx="503">
                  <c:v>0.14670008310398186</c:v>
                </c:pt>
                <c:pt idx="504">
                  <c:v>0.14781119421509298</c:v>
                </c:pt>
                <c:pt idx="505">
                  <c:v>0.1489223053262041</c:v>
                </c:pt>
                <c:pt idx="506">
                  <c:v>0.15003341643731521</c:v>
                </c:pt>
                <c:pt idx="507">
                  <c:v>0.15114452754842633</c:v>
                </c:pt>
                <c:pt idx="508">
                  <c:v>0.15225563865953745</c:v>
                </c:pt>
                <c:pt idx="509">
                  <c:v>0.15336674977064857</c:v>
                </c:pt>
                <c:pt idx="510">
                  <c:v>0.15447786088175969</c:v>
                </c:pt>
                <c:pt idx="511">
                  <c:v>0.15558897199287081</c:v>
                </c:pt>
                <c:pt idx="512">
                  <c:v>0.15670008310398192</c:v>
                </c:pt>
                <c:pt idx="513">
                  <c:v>0.15781119421509304</c:v>
                </c:pt>
                <c:pt idx="514">
                  <c:v>0.15892230532620416</c:v>
                </c:pt>
                <c:pt idx="515">
                  <c:v>0.16003341643731528</c:v>
                </c:pt>
                <c:pt idx="516">
                  <c:v>0.1611445275484264</c:v>
                </c:pt>
                <c:pt idx="517">
                  <c:v>0.16225563865953752</c:v>
                </c:pt>
                <c:pt idx="518">
                  <c:v>0.16336674977064863</c:v>
                </c:pt>
                <c:pt idx="519">
                  <c:v>0.16447786088175975</c:v>
                </c:pt>
                <c:pt idx="520">
                  <c:v>0.16558897199287087</c:v>
                </c:pt>
                <c:pt idx="521">
                  <c:v>0.16670008310398199</c:v>
                </c:pt>
                <c:pt idx="522">
                  <c:v>0.16781119421509311</c:v>
                </c:pt>
                <c:pt idx="523">
                  <c:v>0.16892230532620423</c:v>
                </c:pt>
                <c:pt idx="524">
                  <c:v>0.17003341643731534</c:v>
                </c:pt>
                <c:pt idx="525">
                  <c:v>0.17114452754842646</c:v>
                </c:pt>
                <c:pt idx="526">
                  <c:v>0.17225563865953758</c:v>
                </c:pt>
                <c:pt idx="527">
                  <c:v>0.1733667497706487</c:v>
                </c:pt>
                <c:pt idx="528">
                  <c:v>0.17447786088175982</c:v>
                </c:pt>
                <c:pt idx="529">
                  <c:v>0.17558897199287093</c:v>
                </c:pt>
                <c:pt idx="530">
                  <c:v>0.17670008310398205</c:v>
                </c:pt>
                <c:pt idx="531">
                  <c:v>0.17781119421509317</c:v>
                </c:pt>
                <c:pt idx="532">
                  <c:v>0.17892230532620429</c:v>
                </c:pt>
                <c:pt idx="533">
                  <c:v>0.18003341643731541</c:v>
                </c:pt>
                <c:pt idx="534">
                  <c:v>0.16591334041863393</c:v>
                </c:pt>
                <c:pt idx="535">
                  <c:v>0.15298785107382318</c:v>
                </c:pt>
                <c:pt idx="536">
                  <c:v>0.14115588398088558</c:v>
                </c:pt>
                <c:pt idx="537">
                  <c:v>0.13032492497007162</c:v>
                </c:pt>
                <c:pt idx="538">
                  <c:v>0.1204102867554375</c:v>
                </c:pt>
                <c:pt idx="539">
                  <c:v>0.1113344467648201</c:v>
                </c:pt>
                <c:pt idx="540">
                  <c:v>0.10302644099072039</c:v>
                </c:pt>
                <c:pt idx="541">
                  <c:v>9.5421309122614525E-2</c:v>
                </c:pt>
                <c:pt idx="542">
                  <c:v>8.8459586622181244E-2</c:v>
                </c:pt>
                <c:pt idx="543">
                  <c:v>8.208683976998106E-2</c:v>
                </c:pt>
                <c:pt idx="544">
                  <c:v>7.6253240048116289E-2</c:v>
                </c:pt>
                <c:pt idx="545">
                  <c:v>7.0913174530969361E-2</c:v>
                </c:pt>
                <c:pt idx="546">
                  <c:v>6.6024889237664031E-2</c:v>
                </c:pt>
                <c:pt idx="547">
                  <c:v>6.1550162657621643E-2</c:v>
                </c:pt>
                <c:pt idx="548">
                  <c:v>5.7454006896508383E-2</c:v>
                </c:pt>
                <c:pt idx="549">
                  <c:v>5.370439410583315E-2</c:v>
                </c:pt>
                <c:pt idx="550">
                  <c:v>5.0272006057148655E-2</c:v>
                </c:pt>
                <c:pt idx="551">
                  <c:v>4.7130004902775975E-2</c:v>
                </c:pt>
                <c:pt idx="552">
                  <c:v>4.8241116013887086E-2</c:v>
                </c:pt>
                <c:pt idx="553">
                  <c:v>4.9352227124998198E-2</c:v>
                </c:pt>
                <c:pt idx="554">
                  <c:v>5.0463338236109309E-2</c:v>
                </c:pt>
                <c:pt idx="555">
                  <c:v>5.157444934722042E-2</c:v>
                </c:pt>
                <c:pt idx="556">
                  <c:v>5.2685560458331532E-2</c:v>
                </c:pt>
                <c:pt idx="557">
                  <c:v>5.3796671569442643E-2</c:v>
                </c:pt>
                <c:pt idx="558">
                  <c:v>5.4907782680553754E-2</c:v>
                </c:pt>
                <c:pt idx="559">
                  <c:v>5.6018893791664866E-2</c:v>
                </c:pt>
                <c:pt idx="560">
                  <c:v>5.7130004902775977E-2</c:v>
                </c:pt>
                <c:pt idx="561">
                  <c:v>5.8241116013887088E-2</c:v>
                </c:pt>
                <c:pt idx="562">
                  <c:v>5.93522271249982E-2</c:v>
                </c:pt>
                <c:pt idx="563">
                  <c:v>6.0463338236109311E-2</c:v>
                </c:pt>
                <c:pt idx="564">
                  <c:v>6.1574449347220422E-2</c:v>
                </c:pt>
                <c:pt idx="565">
                  <c:v>6.2685560458331527E-2</c:v>
                </c:pt>
                <c:pt idx="566">
                  <c:v>6.3796671569442631E-2</c:v>
                </c:pt>
                <c:pt idx="567">
                  <c:v>6.4907782680553736E-2</c:v>
                </c:pt>
                <c:pt idx="568">
                  <c:v>6.601889379166484E-2</c:v>
                </c:pt>
                <c:pt idx="569">
                  <c:v>6.7130004902775944E-2</c:v>
                </c:pt>
                <c:pt idx="570">
                  <c:v>6.8241116013887049E-2</c:v>
                </c:pt>
                <c:pt idx="571">
                  <c:v>6.9352227124998153E-2</c:v>
                </c:pt>
                <c:pt idx="572">
                  <c:v>7.0463338236109258E-2</c:v>
                </c:pt>
                <c:pt idx="573">
                  <c:v>7.1574449347220362E-2</c:v>
                </c:pt>
                <c:pt idx="574">
                  <c:v>7.2685560458331466E-2</c:v>
                </c:pt>
                <c:pt idx="575">
                  <c:v>7.3796671569442571E-2</c:v>
                </c:pt>
                <c:pt idx="576">
                  <c:v>7.4907782680553675E-2</c:v>
                </c:pt>
                <c:pt idx="577">
                  <c:v>7.6018893791664779E-2</c:v>
                </c:pt>
                <c:pt idx="578">
                  <c:v>7.7130004902775884E-2</c:v>
                </c:pt>
                <c:pt idx="579">
                  <c:v>7.8241116013886988E-2</c:v>
                </c:pt>
                <c:pt idx="580">
                  <c:v>7.9352227124998093E-2</c:v>
                </c:pt>
                <c:pt idx="581">
                  <c:v>8.0463338236109197E-2</c:v>
                </c:pt>
                <c:pt idx="582">
                  <c:v>8.1574449347220301E-2</c:v>
                </c:pt>
                <c:pt idx="583">
                  <c:v>8.2685560458331406E-2</c:v>
                </c:pt>
                <c:pt idx="584">
                  <c:v>8.379667156944251E-2</c:v>
                </c:pt>
                <c:pt idx="585">
                  <c:v>8.4907782680553615E-2</c:v>
                </c:pt>
                <c:pt idx="586">
                  <c:v>8.6018893791664719E-2</c:v>
                </c:pt>
                <c:pt idx="587">
                  <c:v>8.7130004902775823E-2</c:v>
                </c:pt>
                <c:pt idx="588">
                  <c:v>8.8241116013886928E-2</c:v>
                </c:pt>
                <c:pt idx="589">
                  <c:v>8.9352227124998032E-2</c:v>
                </c:pt>
                <c:pt idx="590">
                  <c:v>9.0463338236109136E-2</c:v>
                </c:pt>
                <c:pt idx="591">
                  <c:v>9.1574449347220241E-2</c:v>
                </c:pt>
                <c:pt idx="592">
                  <c:v>9.2685560458331345E-2</c:v>
                </c:pt>
                <c:pt idx="593">
                  <c:v>9.379667156944245E-2</c:v>
                </c:pt>
                <c:pt idx="594">
                  <c:v>9.4907782680553554E-2</c:v>
                </c:pt>
                <c:pt idx="595">
                  <c:v>9.6018893791664658E-2</c:v>
                </c:pt>
                <c:pt idx="596">
                  <c:v>9.7130004902775763E-2</c:v>
                </c:pt>
                <c:pt idx="597">
                  <c:v>9.8241116013886867E-2</c:v>
                </c:pt>
                <c:pt idx="598">
                  <c:v>9.9352227124997972E-2</c:v>
                </c:pt>
                <c:pt idx="599">
                  <c:v>0.10046333823610908</c:v>
                </c:pt>
                <c:pt idx="600">
                  <c:v>0.10157444934722018</c:v>
                </c:pt>
                <c:pt idx="601">
                  <c:v>0.10268556045833128</c:v>
                </c:pt>
                <c:pt idx="602">
                  <c:v>0.10379667156944239</c:v>
                </c:pt>
                <c:pt idx="603">
                  <c:v>0.10490778268055349</c:v>
                </c:pt>
                <c:pt idx="604">
                  <c:v>0.1060188937916646</c:v>
                </c:pt>
                <c:pt idx="605">
                  <c:v>0.1071300049027757</c:v>
                </c:pt>
                <c:pt idx="606">
                  <c:v>0.10824111601388681</c:v>
                </c:pt>
                <c:pt idx="607">
                  <c:v>0.10935222712499791</c:v>
                </c:pt>
                <c:pt idx="608">
                  <c:v>0.11046333823610902</c:v>
                </c:pt>
                <c:pt idx="609">
                  <c:v>0.11157444934722012</c:v>
                </c:pt>
                <c:pt idx="610">
                  <c:v>0.11268556045833122</c:v>
                </c:pt>
                <c:pt idx="611">
                  <c:v>0.11379667156944233</c:v>
                </c:pt>
                <c:pt idx="612">
                  <c:v>0.11490778268055343</c:v>
                </c:pt>
                <c:pt idx="613">
                  <c:v>0.11601889379166454</c:v>
                </c:pt>
                <c:pt idx="614">
                  <c:v>0.11713000490277564</c:v>
                </c:pt>
                <c:pt idx="615">
                  <c:v>0.11824111601388675</c:v>
                </c:pt>
                <c:pt idx="616">
                  <c:v>0.11935222712499785</c:v>
                </c:pt>
                <c:pt idx="617">
                  <c:v>0.12046333823610895</c:v>
                </c:pt>
                <c:pt idx="618">
                  <c:v>0.12157444934722006</c:v>
                </c:pt>
                <c:pt idx="619">
                  <c:v>0.12268556045833116</c:v>
                </c:pt>
                <c:pt idx="620">
                  <c:v>0.12379667156944227</c:v>
                </c:pt>
                <c:pt idx="621">
                  <c:v>0.12490778268055337</c:v>
                </c:pt>
                <c:pt idx="622">
                  <c:v>0.12601889379166448</c:v>
                </c:pt>
                <c:pt idx="623">
                  <c:v>0.1271300049027756</c:v>
                </c:pt>
                <c:pt idx="624">
                  <c:v>0.12824111601388671</c:v>
                </c:pt>
                <c:pt idx="625">
                  <c:v>0.12935222712499783</c:v>
                </c:pt>
                <c:pt idx="626">
                  <c:v>0.13046333823610895</c:v>
                </c:pt>
                <c:pt idx="627">
                  <c:v>0.13157444934722007</c:v>
                </c:pt>
                <c:pt idx="628">
                  <c:v>0.13268556045833119</c:v>
                </c:pt>
                <c:pt idx="629">
                  <c:v>0.1337966715694423</c:v>
                </c:pt>
                <c:pt idx="630">
                  <c:v>0.13490778268055342</c:v>
                </c:pt>
                <c:pt idx="631">
                  <c:v>0.13601889379166454</c:v>
                </c:pt>
                <c:pt idx="632">
                  <c:v>0.13713000490277566</c:v>
                </c:pt>
                <c:pt idx="633">
                  <c:v>0.13824111601388678</c:v>
                </c:pt>
                <c:pt idx="634">
                  <c:v>0.1393522271249979</c:v>
                </c:pt>
                <c:pt idx="635">
                  <c:v>0.14046333823610901</c:v>
                </c:pt>
                <c:pt idx="636">
                  <c:v>0.14157444934722013</c:v>
                </c:pt>
                <c:pt idx="637">
                  <c:v>0.14268556045833125</c:v>
                </c:pt>
                <c:pt idx="638">
                  <c:v>0.14379667156944237</c:v>
                </c:pt>
                <c:pt idx="639">
                  <c:v>0.14490778268055349</c:v>
                </c:pt>
                <c:pt idx="640">
                  <c:v>0.14601889379166461</c:v>
                </c:pt>
                <c:pt idx="641">
                  <c:v>0.14713000490277572</c:v>
                </c:pt>
                <c:pt idx="642">
                  <c:v>0.14824111601388684</c:v>
                </c:pt>
                <c:pt idx="643">
                  <c:v>0.14935222712499796</c:v>
                </c:pt>
                <c:pt idx="644">
                  <c:v>0.15046333823610908</c:v>
                </c:pt>
                <c:pt idx="645">
                  <c:v>0.1515744493472202</c:v>
                </c:pt>
                <c:pt idx="646">
                  <c:v>0.15268556045833132</c:v>
                </c:pt>
                <c:pt idx="647">
                  <c:v>0.15379667156944243</c:v>
                </c:pt>
                <c:pt idx="648">
                  <c:v>0.15490778268055355</c:v>
                </c:pt>
                <c:pt idx="649">
                  <c:v>0.15601889379166467</c:v>
                </c:pt>
                <c:pt idx="650">
                  <c:v>0.15713000490277579</c:v>
                </c:pt>
                <c:pt idx="651">
                  <c:v>0.15824111601388691</c:v>
                </c:pt>
                <c:pt idx="652">
                  <c:v>0.15935222712499802</c:v>
                </c:pt>
                <c:pt idx="653">
                  <c:v>0.16046333823610914</c:v>
                </c:pt>
                <c:pt idx="654">
                  <c:v>0.16157444934722026</c:v>
                </c:pt>
                <c:pt idx="655">
                  <c:v>0.16268556045833138</c:v>
                </c:pt>
                <c:pt idx="656">
                  <c:v>0.1637966715694425</c:v>
                </c:pt>
                <c:pt idx="657">
                  <c:v>0.16490778268055362</c:v>
                </c:pt>
                <c:pt idx="658">
                  <c:v>0.16601889379166473</c:v>
                </c:pt>
                <c:pt idx="659">
                  <c:v>0.16713000490277585</c:v>
                </c:pt>
                <c:pt idx="660">
                  <c:v>0.16824111601388697</c:v>
                </c:pt>
                <c:pt idx="661">
                  <c:v>0.16935222712499809</c:v>
                </c:pt>
                <c:pt idx="662">
                  <c:v>0.17046333823610921</c:v>
                </c:pt>
                <c:pt idx="663">
                  <c:v>0.17157444934722033</c:v>
                </c:pt>
                <c:pt idx="664">
                  <c:v>0.17268556045833144</c:v>
                </c:pt>
                <c:pt idx="665">
                  <c:v>0.17379667156944256</c:v>
                </c:pt>
                <c:pt idx="666">
                  <c:v>0.17490778268055368</c:v>
                </c:pt>
                <c:pt idx="667">
                  <c:v>0.1760188937916648</c:v>
                </c:pt>
                <c:pt idx="668">
                  <c:v>0.17713000490277592</c:v>
                </c:pt>
                <c:pt idx="669">
                  <c:v>0.17824111601388704</c:v>
                </c:pt>
                <c:pt idx="670">
                  <c:v>0.17935222712499815</c:v>
                </c:pt>
                <c:pt idx="671">
                  <c:v>0.18046333823610927</c:v>
                </c:pt>
                <c:pt idx="672">
                  <c:v>0.16630688997332896</c:v>
                </c:pt>
                <c:pt idx="673">
                  <c:v>0.15334810554902115</c:v>
                </c:pt>
                <c:pt idx="674">
                  <c:v>0.14148566020690809</c:v>
                </c:pt>
                <c:pt idx="675">
                  <c:v>0.13062680146776087</c:v>
                </c:pt>
                <c:pt idx="676">
                  <c:v>0.12068662389761498</c:v>
                </c:pt>
                <c:pt idx="677">
                  <c:v>0.11158740523204541</c:v>
                </c:pt>
                <c:pt idx="678">
                  <c:v>0.10325799866565603</c:v>
                </c:pt>
                <c:pt idx="679">
                  <c:v>9.5633276555093627E-2</c:v>
                </c:pt>
                <c:pt idx="680">
                  <c:v>8.8653621185899645E-2</c:v>
                </c:pt>
                <c:pt idx="681">
                  <c:v>8.2264458621504874E-2</c:v>
                </c:pt>
                <c:pt idx="682">
                  <c:v>7.6415831989531557E-2</c:v>
                </c:pt>
                <c:pt idx="683">
                  <c:v>7.1062010868927786E-2</c:v>
                </c:pt>
                <c:pt idx="684">
                  <c:v>6.6161133723731738E-2</c:v>
                </c:pt>
                <c:pt idx="685">
                  <c:v>6.1674880587654558E-2</c:v>
                </c:pt>
                <c:pt idx="686">
                  <c:v>5.7568173440202229E-2</c:v>
                </c:pt>
                <c:pt idx="687">
                  <c:v>5.3808901931576884E-2</c:v>
                </c:pt>
                <c:pt idx="688">
                  <c:v>5.0367672311800032E-2</c:v>
                </c:pt>
                <c:pt idx="689">
                  <c:v>4.7217577600934139E-2</c:v>
                </c:pt>
                <c:pt idx="690">
                  <c:v>4.8328688712045251E-2</c:v>
                </c:pt>
                <c:pt idx="691">
                  <c:v>4.9439799823156362E-2</c:v>
                </c:pt>
                <c:pt idx="692">
                  <c:v>5.0550910934267473E-2</c:v>
                </c:pt>
                <c:pt idx="693">
                  <c:v>5.1662022045378585E-2</c:v>
                </c:pt>
                <c:pt idx="694">
                  <c:v>5.2773133156489696E-2</c:v>
                </c:pt>
                <c:pt idx="695">
                  <c:v>5.3884244267600807E-2</c:v>
                </c:pt>
                <c:pt idx="696">
                  <c:v>5.4995355378711919E-2</c:v>
                </c:pt>
                <c:pt idx="697">
                  <c:v>5.610646648982303E-2</c:v>
                </c:pt>
                <c:pt idx="698">
                  <c:v>5.7217577600934141E-2</c:v>
                </c:pt>
                <c:pt idx="699">
                  <c:v>5.8328688712045253E-2</c:v>
                </c:pt>
                <c:pt idx="700">
                  <c:v>5.9439799823156364E-2</c:v>
                </c:pt>
                <c:pt idx="701">
                  <c:v>6.0550910934267475E-2</c:v>
                </c:pt>
                <c:pt idx="702">
                  <c:v>6.1662022045378587E-2</c:v>
                </c:pt>
                <c:pt idx="703">
                  <c:v>6.2773133156489691E-2</c:v>
                </c:pt>
                <c:pt idx="704">
                  <c:v>6.3884244267600795E-2</c:v>
                </c:pt>
                <c:pt idx="705">
                  <c:v>6.49953553787119E-2</c:v>
                </c:pt>
                <c:pt idx="706">
                  <c:v>6.6106466489823004E-2</c:v>
                </c:pt>
                <c:pt idx="707">
                  <c:v>6.7217577600934109E-2</c:v>
                </c:pt>
                <c:pt idx="708">
                  <c:v>6.8328688712045213E-2</c:v>
                </c:pt>
                <c:pt idx="709">
                  <c:v>6.9439799823156317E-2</c:v>
                </c:pt>
                <c:pt idx="710">
                  <c:v>7.0550910934267422E-2</c:v>
                </c:pt>
                <c:pt idx="711">
                  <c:v>7.1662022045378526E-2</c:v>
                </c:pt>
                <c:pt idx="712">
                  <c:v>7.2773133156489631E-2</c:v>
                </c:pt>
                <c:pt idx="713">
                  <c:v>7.3884244267600735E-2</c:v>
                </c:pt>
                <c:pt idx="714">
                  <c:v>7.4995355378711839E-2</c:v>
                </c:pt>
                <c:pt idx="715">
                  <c:v>7.6106466489822944E-2</c:v>
                </c:pt>
                <c:pt idx="716">
                  <c:v>7.7217577600934048E-2</c:v>
                </c:pt>
                <c:pt idx="717">
                  <c:v>7.8328688712045152E-2</c:v>
                </c:pt>
                <c:pt idx="718">
                  <c:v>7.9439799823156257E-2</c:v>
                </c:pt>
                <c:pt idx="719">
                  <c:v>8.0550910934267361E-2</c:v>
                </c:pt>
                <c:pt idx="720">
                  <c:v>8.1662022045378466E-2</c:v>
                </c:pt>
              </c:numCache>
            </c:numRef>
          </c:yVal>
          <c:smooth val="1"/>
          <c:extLst>
            <c:ext xmlns:c16="http://schemas.microsoft.com/office/drawing/2014/chart" uri="{C3380CC4-5D6E-409C-BE32-E72D297353CC}">
              <c16:uniqueId val="{00000000-C391-E744-91D3-09DDF1520A41}"/>
            </c:ext>
          </c:extLst>
        </c:ser>
        <c:ser>
          <c:idx val="1"/>
          <c:order val="1"/>
          <c:tx>
            <c:strRef>
              <c:f>'Raum2_technische Lüftung'!$E$57</c:f>
              <c:strCache>
                <c:ptCount val="1"/>
                <c:pt idx="0">
                  <c:v>Filter1+Exp</c:v>
                </c:pt>
              </c:strCache>
            </c:strRef>
          </c:tx>
          <c:spPr>
            <a:ln w="19050" cap="rnd">
              <a:solidFill>
                <a:schemeClr val="accent2"/>
              </a:solidFill>
              <a:round/>
            </a:ln>
            <a:effectLst/>
          </c:spPr>
          <c:marker>
            <c:symbol val="none"/>
          </c:marker>
          <c:xVal>
            <c:numRef>
              <c:f>'Raum2_technische Lüftung'!$A$58:$A$778</c:f>
              <c:numCache>
                <c:formatCode>0.00</c:formatCode>
                <c:ptCount val="72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pt idx="361">
                  <c:v>60.166666666666664</c:v>
                </c:pt>
                <c:pt idx="362">
                  <c:v>60.333333333333336</c:v>
                </c:pt>
                <c:pt idx="363">
                  <c:v>60.5</c:v>
                </c:pt>
                <c:pt idx="364">
                  <c:v>60.666666666666664</c:v>
                </c:pt>
                <c:pt idx="365">
                  <c:v>60.833333333333336</c:v>
                </c:pt>
                <c:pt idx="366">
                  <c:v>61</c:v>
                </c:pt>
                <c:pt idx="367">
                  <c:v>61.166666666666664</c:v>
                </c:pt>
                <c:pt idx="368">
                  <c:v>61.333333333333336</c:v>
                </c:pt>
                <c:pt idx="369">
                  <c:v>61.5</c:v>
                </c:pt>
                <c:pt idx="370">
                  <c:v>61.666666666666664</c:v>
                </c:pt>
                <c:pt idx="371">
                  <c:v>61.833333333333336</c:v>
                </c:pt>
                <c:pt idx="372">
                  <c:v>62</c:v>
                </c:pt>
                <c:pt idx="373">
                  <c:v>62.166666666666664</c:v>
                </c:pt>
                <c:pt idx="374">
                  <c:v>62.333333333333336</c:v>
                </c:pt>
                <c:pt idx="375">
                  <c:v>62.5</c:v>
                </c:pt>
                <c:pt idx="376">
                  <c:v>62.666666666666664</c:v>
                </c:pt>
                <c:pt idx="377">
                  <c:v>62.833333333333336</c:v>
                </c:pt>
                <c:pt idx="378">
                  <c:v>63</c:v>
                </c:pt>
                <c:pt idx="379">
                  <c:v>63.166666666666664</c:v>
                </c:pt>
                <c:pt idx="380">
                  <c:v>63.333333333333336</c:v>
                </c:pt>
                <c:pt idx="381">
                  <c:v>63.5</c:v>
                </c:pt>
                <c:pt idx="382">
                  <c:v>63.666666666666664</c:v>
                </c:pt>
                <c:pt idx="383">
                  <c:v>63.833333333333336</c:v>
                </c:pt>
                <c:pt idx="384">
                  <c:v>64</c:v>
                </c:pt>
                <c:pt idx="385">
                  <c:v>64.166666666666671</c:v>
                </c:pt>
                <c:pt idx="386">
                  <c:v>64.333333333333329</c:v>
                </c:pt>
                <c:pt idx="387">
                  <c:v>64.5</c:v>
                </c:pt>
                <c:pt idx="388">
                  <c:v>64.666666666666671</c:v>
                </c:pt>
                <c:pt idx="389">
                  <c:v>64.833333333333329</c:v>
                </c:pt>
                <c:pt idx="390">
                  <c:v>65</c:v>
                </c:pt>
                <c:pt idx="391">
                  <c:v>65.166666666666671</c:v>
                </c:pt>
                <c:pt idx="392">
                  <c:v>65.333333333333329</c:v>
                </c:pt>
                <c:pt idx="393">
                  <c:v>65.5</c:v>
                </c:pt>
                <c:pt idx="394">
                  <c:v>65.666666666666671</c:v>
                </c:pt>
                <c:pt idx="395">
                  <c:v>65.833333333333329</c:v>
                </c:pt>
                <c:pt idx="396">
                  <c:v>66</c:v>
                </c:pt>
                <c:pt idx="397">
                  <c:v>66.166666666666671</c:v>
                </c:pt>
                <c:pt idx="398">
                  <c:v>66.333333333333329</c:v>
                </c:pt>
                <c:pt idx="399">
                  <c:v>66.5</c:v>
                </c:pt>
                <c:pt idx="400">
                  <c:v>66.666666666666671</c:v>
                </c:pt>
                <c:pt idx="401">
                  <c:v>66.833333333333329</c:v>
                </c:pt>
                <c:pt idx="402">
                  <c:v>67</c:v>
                </c:pt>
                <c:pt idx="403">
                  <c:v>67.166666666666671</c:v>
                </c:pt>
                <c:pt idx="404">
                  <c:v>67.333333333333329</c:v>
                </c:pt>
                <c:pt idx="405">
                  <c:v>67.5</c:v>
                </c:pt>
                <c:pt idx="406">
                  <c:v>67.666666666666671</c:v>
                </c:pt>
                <c:pt idx="407">
                  <c:v>67.833333333333329</c:v>
                </c:pt>
                <c:pt idx="408">
                  <c:v>68</c:v>
                </c:pt>
                <c:pt idx="409">
                  <c:v>68.166666666666671</c:v>
                </c:pt>
                <c:pt idx="410">
                  <c:v>68.333333333333329</c:v>
                </c:pt>
                <c:pt idx="411">
                  <c:v>68.5</c:v>
                </c:pt>
                <c:pt idx="412">
                  <c:v>68.666666666666671</c:v>
                </c:pt>
                <c:pt idx="413">
                  <c:v>68.833333333333329</c:v>
                </c:pt>
                <c:pt idx="414">
                  <c:v>69</c:v>
                </c:pt>
                <c:pt idx="415">
                  <c:v>69.166666666666671</c:v>
                </c:pt>
                <c:pt idx="416">
                  <c:v>69.333333333333329</c:v>
                </c:pt>
                <c:pt idx="417">
                  <c:v>69.5</c:v>
                </c:pt>
                <c:pt idx="418">
                  <c:v>69.666666666666671</c:v>
                </c:pt>
                <c:pt idx="419">
                  <c:v>69.833333333333329</c:v>
                </c:pt>
                <c:pt idx="420">
                  <c:v>70</c:v>
                </c:pt>
                <c:pt idx="421">
                  <c:v>70.166666666666671</c:v>
                </c:pt>
                <c:pt idx="422">
                  <c:v>70.333333333333329</c:v>
                </c:pt>
                <c:pt idx="423">
                  <c:v>70.5</c:v>
                </c:pt>
                <c:pt idx="424">
                  <c:v>70.666666666666671</c:v>
                </c:pt>
                <c:pt idx="425">
                  <c:v>70.833333333333329</c:v>
                </c:pt>
                <c:pt idx="426">
                  <c:v>71</c:v>
                </c:pt>
                <c:pt idx="427">
                  <c:v>71.166666666666671</c:v>
                </c:pt>
                <c:pt idx="428">
                  <c:v>71.333333333333329</c:v>
                </c:pt>
                <c:pt idx="429">
                  <c:v>71.5</c:v>
                </c:pt>
                <c:pt idx="430">
                  <c:v>71.666666666666671</c:v>
                </c:pt>
                <c:pt idx="431">
                  <c:v>71.833333333333329</c:v>
                </c:pt>
                <c:pt idx="432">
                  <c:v>72</c:v>
                </c:pt>
                <c:pt idx="433">
                  <c:v>72.166666666666671</c:v>
                </c:pt>
                <c:pt idx="434">
                  <c:v>72.333333333333329</c:v>
                </c:pt>
                <c:pt idx="435">
                  <c:v>72.5</c:v>
                </c:pt>
                <c:pt idx="436">
                  <c:v>72.666666666666671</c:v>
                </c:pt>
                <c:pt idx="437">
                  <c:v>72.833333333333329</c:v>
                </c:pt>
                <c:pt idx="438">
                  <c:v>73</c:v>
                </c:pt>
                <c:pt idx="439">
                  <c:v>73.166666666666671</c:v>
                </c:pt>
                <c:pt idx="440">
                  <c:v>73.333333333333329</c:v>
                </c:pt>
                <c:pt idx="441">
                  <c:v>73.5</c:v>
                </c:pt>
                <c:pt idx="442">
                  <c:v>73.666666666666671</c:v>
                </c:pt>
                <c:pt idx="443">
                  <c:v>73.833333333333329</c:v>
                </c:pt>
                <c:pt idx="444">
                  <c:v>74</c:v>
                </c:pt>
                <c:pt idx="445">
                  <c:v>74.166666666666671</c:v>
                </c:pt>
                <c:pt idx="446">
                  <c:v>74.333333333333329</c:v>
                </c:pt>
                <c:pt idx="447">
                  <c:v>74.5</c:v>
                </c:pt>
                <c:pt idx="448">
                  <c:v>74.666666666666671</c:v>
                </c:pt>
                <c:pt idx="449">
                  <c:v>74.833333333333329</c:v>
                </c:pt>
                <c:pt idx="450">
                  <c:v>75</c:v>
                </c:pt>
                <c:pt idx="451">
                  <c:v>75.166666666666671</c:v>
                </c:pt>
                <c:pt idx="452">
                  <c:v>75.333333333333329</c:v>
                </c:pt>
                <c:pt idx="453">
                  <c:v>75.5</c:v>
                </c:pt>
                <c:pt idx="454">
                  <c:v>75.666666666666671</c:v>
                </c:pt>
                <c:pt idx="455">
                  <c:v>75.833333333333329</c:v>
                </c:pt>
                <c:pt idx="456">
                  <c:v>76</c:v>
                </c:pt>
                <c:pt idx="457">
                  <c:v>76.166666666666671</c:v>
                </c:pt>
                <c:pt idx="458">
                  <c:v>76.333333333333329</c:v>
                </c:pt>
                <c:pt idx="459">
                  <c:v>76.5</c:v>
                </c:pt>
                <c:pt idx="460">
                  <c:v>76.666666666666671</c:v>
                </c:pt>
                <c:pt idx="461">
                  <c:v>76.833333333333329</c:v>
                </c:pt>
                <c:pt idx="462">
                  <c:v>77</c:v>
                </c:pt>
                <c:pt idx="463">
                  <c:v>77.166666666666671</c:v>
                </c:pt>
                <c:pt idx="464">
                  <c:v>77.333333333333329</c:v>
                </c:pt>
                <c:pt idx="465">
                  <c:v>77.5</c:v>
                </c:pt>
                <c:pt idx="466">
                  <c:v>77.666666666666671</c:v>
                </c:pt>
                <c:pt idx="467">
                  <c:v>77.833333333333329</c:v>
                </c:pt>
                <c:pt idx="468">
                  <c:v>78</c:v>
                </c:pt>
                <c:pt idx="469">
                  <c:v>78.166666666666671</c:v>
                </c:pt>
                <c:pt idx="470">
                  <c:v>78.333333333333329</c:v>
                </c:pt>
                <c:pt idx="471">
                  <c:v>78.5</c:v>
                </c:pt>
                <c:pt idx="472">
                  <c:v>78.666666666666671</c:v>
                </c:pt>
                <c:pt idx="473">
                  <c:v>78.833333333333329</c:v>
                </c:pt>
                <c:pt idx="474">
                  <c:v>79</c:v>
                </c:pt>
                <c:pt idx="475">
                  <c:v>79.166666666666671</c:v>
                </c:pt>
                <c:pt idx="476">
                  <c:v>79.333333333333329</c:v>
                </c:pt>
                <c:pt idx="477">
                  <c:v>79.5</c:v>
                </c:pt>
                <c:pt idx="478">
                  <c:v>79.666666666666671</c:v>
                </c:pt>
                <c:pt idx="479">
                  <c:v>79.833333333333329</c:v>
                </c:pt>
                <c:pt idx="480">
                  <c:v>80</c:v>
                </c:pt>
                <c:pt idx="481">
                  <c:v>80.166666666666671</c:v>
                </c:pt>
                <c:pt idx="482">
                  <c:v>80.333333333333329</c:v>
                </c:pt>
                <c:pt idx="483">
                  <c:v>80.5</c:v>
                </c:pt>
                <c:pt idx="484">
                  <c:v>80.666666666666671</c:v>
                </c:pt>
                <c:pt idx="485">
                  <c:v>80.833333333333329</c:v>
                </c:pt>
                <c:pt idx="486">
                  <c:v>81</c:v>
                </c:pt>
                <c:pt idx="487">
                  <c:v>81.166666666666671</c:v>
                </c:pt>
                <c:pt idx="488">
                  <c:v>81.333333333333329</c:v>
                </c:pt>
                <c:pt idx="489">
                  <c:v>81.5</c:v>
                </c:pt>
                <c:pt idx="490">
                  <c:v>81.666666666666671</c:v>
                </c:pt>
                <c:pt idx="491">
                  <c:v>81.833333333333329</c:v>
                </c:pt>
                <c:pt idx="492">
                  <c:v>82</c:v>
                </c:pt>
                <c:pt idx="493">
                  <c:v>82.166666666666671</c:v>
                </c:pt>
                <c:pt idx="494">
                  <c:v>82.333333333333329</c:v>
                </c:pt>
                <c:pt idx="495">
                  <c:v>82.5</c:v>
                </c:pt>
                <c:pt idx="496">
                  <c:v>82.666666666666671</c:v>
                </c:pt>
                <c:pt idx="497">
                  <c:v>82.833333333333329</c:v>
                </c:pt>
                <c:pt idx="498">
                  <c:v>83</c:v>
                </c:pt>
                <c:pt idx="499">
                  <c:v>83.166666666666671</c:v>
                </c:pt>
                <c:pt idx="500">
                  <c:v>83.333333333333329</c:v>
                </c:pt>
                <c:pt idx="501">
                  <c:v>83.5</c:v>
                </c:pt>
                <c:pt idx="502">
                  <c:v>83.666666666666671</c:v>
                </c:pt>
                <c:pt idx="503">
                  <c:v>83.833333333333329</c:v>
                </c:pt>
                <c:pt idx="504">
                  <c:v>84</c:v>
                </c:pt>
                <c:pt idx="505">
                  <c:v>84.166666666666671</c:v>
                </c:pt>
                <c:pt idx="506">
                  <c:v>84.333333333333329</c:v>
                </c:pt>
                <c:pt idx="507">
                  <c:v>84.5</c:v>
                </c:pt>
                <c:pt idx="508">
                  <c:v>84.666666666666671</c:v>
                </c:pt>
                <c:pt idx="509">
                  <c:v>84.833333333333329</c:v>
                </c:pt>
                <c:pt idx="510">
                  <c:v>85</c:v>
                </c:pt>
                <c:pt idx="511">
                  <c:v>85.166666666666671</c:v>
                </c:pt>
                <c:pt idx="512">
                  <c:v>85.333333333333329</c:v>
                </c:pt>
                <c:pt idx="513">
                  <c:v>85.5</c:v>
                </c:pt>
                <c:pt idx="514">
                  <c:v>85.666666666666671</c:v>
                </c:pt>
                <c:pt idx="515">
                  <c:v>85.833333333333329</c:v>
                </c:pt>
                <c:pt idx="516">
                  <c:v>86</c:v>
                </c:pt>
                <c:pt idx="517">
                  <c:v>86.166666666666671</c:v>
                </c:pt>
                <c:pt idx="518">
                  <c:v>86.333333333333329</c:v>
                </c:pt>
                <c:pt idx="519">
                  <c:v>86.5</c:v>
                </c:pt>
                <c:pt idx="520">
                  <c:v>86.666666666666671</c:v>
                </c:pt>
                <c:pt idx="521">
                  <c:v>86.833333333333329</c:v>
                </c:pt>
                <c:pt idx="522">
                  <c:v>87</c:v>
                </c:pt>
                <c:pt idx="523">
                  <c:v>87.166666666666671</c:v>
                </c:pt>
                <c:pt idx="524">
                  <c:v>87.333333333333329</c:v>
                </c:pt>
                <c:pt idx="525">
                  <c:v>87.5</c:v>
                </c:pt>
                <c:pt idx="526">
                  <c:v>87.666666666666671</c:v>
                </c:pt>
                <c:pt idx="527">
                  <c:v>87.833333333333329</c:v>
                </c:pt>
                <c:pt idx="528">
                  <c:v>88</c:v>
                </c:pt>
                <c:pt idx="529">
                  <c:v>88.166666666666671</c:v>
                </c:pt>
                <c:pt idx="530">
                  <c:v>88.333333333333329</c:v>
                </c:pt>
                <c:pt idx="531">
                  <c:v>88.5</c:v>
                </c:pt>
                <c:pt idx="532">
                  <c:v>88.666666666666671</c:v>
                </c:pt>
                <c:pt idx="533">
                  <c:v>88.833333333333329</c:v>
                </c:pt>
                <c:pt idx="534">
                  <c:v>89</c:v>
                </c:pt>
                <c:pt idx="535">
                  <c:v>89.166666666666671</c:v>
                </c:pt>
                <c:pt idx="536">
                  <c:v>89.333333333333329</c:v>
                </c:pt>
                <c:pt idx="537">
                  <c:v>89.5</c:v>
                </c:pt>
                <c:pt idx="538">
                  <c:v>89.666666666666671</c:v>
                </c:pt>
                <c:pt idx="539">
                  <c:v>89.833333333333329</c:v>
                </c:pt>
                <c:pt idx="540">
                  <c:v>90</c:v>
                </c:pt>
                <c:pt idx="541">
                  <c:v>90.166666666666671</c:v>
                </c:pt>
                <c:pt idx="542">
                  <c:v>90.333333333333329</c:v>
                </c:pt>
                <c:pt idx="543">
                  <c:v>90.5</c:v>
                </c:pt>
                <c:pt idx="544">
                  <c:v>90.666666666666671</c:v>
                </c:pt>
                <c:pt idx="545">
                  <c:v>90.833333333333329</c:v>
                </c:pt>
                <c:pt idx="546">
                  <c:v>91</c:v>
                </c:pt>
                <c:pt idx="547">
                  <c:v>91.166666666666671</c:v>
                </c:pt>
                <c:pt idx="548">
                  <c:v>91.333333333333329</c:v>
                </c:pt>
                <c:pt idx="549">
                  <c:v>91.5</c:v>
                </c:pt>
                <c:pt idx="550">
                  <c:v>91.666666666666671</c:v>
                </c:pt>
                <c:pt idx="551">
                  <c:v>91.833333333333329</c:v>
                </c:pt>
                <c:pt idx="552">
                  <c:v>92</c:v>
                </c:pt>
                <c:pt idx="553">
                  <c:v>92.166666666666671</c:v>
                </c:pt>
                <c:pt idx="554">
                  <c:v>92.333333333333329</c:v>
                </c:pt>
                <c:pt idx="555">
                  <c:v>92.5</c:v>
                </c:pt>
                <c:pt idx="556">
                  <c:v>92.666666666666671</c:v>
                </c:pt>
                <c:pt idx="557">
                  <c:v>92.833333333333329</c:v>
                </c:pt>
                <c:pt idx="558">
                  <c:v>93</c:v>
                </c:pt>
                <c:pt idx="559">
                  <c:v>93.166666666666671</c:v>
                </c:pt>
                <c:pt idx="560">
                  <c:v>93.333333333333329</c:v>
                </c:pt>
                <c:pt idx="561">
                  <c:v>93.5</c:v>
                </c:pt>
                <c:pt idx="562">
                  <c:v>93.666666666666671</c:v>
                </c:pt>
                <c:pt idx="563">
                  <c:v>93.833333333333329</c:v>
                </c:pt>
                <c:pt idx="564">
                  <c:v>94</c:v>
                </c:pt>
                <c:pt idx="565">
                  <c:v>94.166666666666671</c:v>
                </c:pt>
                <c:pt idx="566">
                  <c:v>94.333333333333329</c:v>
                </c:pt>
                <c:pt idx="567">
                  <c:v>94.5</c:v>
                </c:pt>
                <c:pt idx="568">
                  <c:v>94.666666666666671</c:v>
                </c:pt>
                <c:pt idx="569">
                  <c:v>94.833333333333329</c:v>
                </c:pt>
                <c:pt idx="570">
                  <c:v>95</c:v>
                </c:pt>
                <c:pt idx="571">
                  <c:v>95.166666666666671</c:v>
                </c:pt>
                <c:pt idx="572">
                  <c:v>95.333333333333329</c:v>
                </c:pt>
                <c:pt idx="573">
                  <c:v>95.5</c:v>
                </c:pt>
                <c:pt idx="574">
                  <c:v>95.666666666666671</c:v>
                </c:pt>
                <c:pt idx="575">
                  <c:v>95.833333333333329</c:v>
                </c:pt>
                <c:pt idx="576">
                  <c:v>96</c:v>
                </c:pt>
                <c:pt idx="577">
                  <c:v>96.166666666666671</c:v>
                </c:pt>
                <c:pt idx="578">
                  <c:v>96.333333333333329</c:v>
                </c:pt>
                <c:pt idx="579">
                  <c:v>96.5</c:v>
                </c:pt>
                <c:pt idx="580">
                  <c:v>96.666666666666671</c:v>
                </c:pt>
                <c:pt idx="581">
                  <c:v>96.833333333333329</c:v>
                </c:pt>
                <c:pt idx="582">
                  <c:v>97</c:v>
                </c:pt>
                <c:pt idx="583">
                  <c:v>97.166666666666671</c:v>
                </c:pt>
                <c:pt idx="584">
                  <c:v>97.333333333333329</c:v>
                </c:pt>
                <c:pt idx="585">
                  <c:v>97.5</c:v>
                </c:pt>
                <c:pt idx="586">
                  <c:v>97.666666666666671</c:v>
                </c:pt>
                <c:pt idx="587">
                  <c:v>97.833333333333329</c:v>
                </c:pt>
                <c:pt idx="588">
                  <c:v>98</c:v>
                </c:pt>
                <c:pt idx="589">
                  <c:v>98.166666666666671</c:v>
                </c:pt>
                <c:pt idx="590">
                  <c:v>98.333333333333329</c:v>
                </c:pt>
                <c:pt idx="591">
                  <c:v>98.5</c:v>
                </c:pt>
                <c:pt idx="592">
                  <c:v>98.666666666666671</c:v>
                </c:pt>
                <c:pt idx="593">
                  <c:v>98.833333333333329</c:v>
                </c:pt>
                <c:pt idx="594">
                  <c:v>99</c:v>
                </c:pt>
                <c:pt idx="595">
                  <c:v>99.166666666666671</c:v>
                </c:pt>
                <c:pt idx="596">
                  <c:v>99.333333333333329</c:v>
                </c:pt>
                <c:pt idx="597">
                  <c:v>99.5</c:v>
                </c:pt>
                <c:pt idx="598">
                  <c:v>99.666666666666671</c:v>
                </c:pt>
                <c:pt idx="599">
                  <c:v>99.833333333333329</c:v>
                </c:pt>
                <c:pt idx="600">
                  <c:v>100</c:v>
                </c:pt>
                <c:pt idx="601">
                  <c:v>100.16666666666667</c:v>
                </c:pt>
                <c:pt idx="602">
                  <c:v>100.33333333333333</c:v>
                </c:pt>
                <c:pt idx="603">
                  <c:v>100.5</c:v>
                </c:pt>
                <c:pt idx="604">
                  <c:v>100.66666666666667</c:v>
                </c:pt>
                <c:pt idx="605">
                  <c:v>100.83333333333333</c:v>
                </c:pt>
                <c:pt idx="606">
                  <c:v>101</c:v>
                </c:pt>
                <c:pt idx="607">
                  <c:v>101.16666666666667</c:v>
                </c:pt>
                <c:pt idx="608">
                  <c:v>101.33333333333333</c:v>
                </c:pt>
                <c:pt idx="609">
                  <c:v>101.5</c:v>
                </c:pt>
                <c:pt idx="610">
                  <c:v>101.66666666666667</c:v>
                </c:pt>
                <c:pt idx="611">
                  <c:v>101.83333333333333</c:v>
                </c:pt>
                <c:pt idx="612">
                  <c:v>102</c:v>
                </c:pt>
                <c:pt idx="613">
                  <c:v>102.16666666666667</c:v>
                </c:pt>
                <c:pt idx="614">
                  <c:v>102.33333333333333</c:v>
                </c:pt>
                <c:pt idx="615">
                  <c:v>102.5</c:v>
                </c:pt>
                <c:pt idx="616">
                  <c:v>102.66666666666667</c:v>
                </c:pt>
                <c:pt idx="617">
                  <c:v>102.83333333333333</c:v>
                </c:pt>
                <c:pt idx="618">
                  <c:v>103</c:v>
                </c:pt>
                <c:pt idx="619">
                  <c:v>103.16666666666667</c:v>
                </c:pt>
                <c:pt idx="620">
                  <c:v>103.33333333333333</c:v>
                </c:pt>
                <c:pt idx="621">
                  <c:v>103.5</c:v>
                </c:pt>
                <c:pt idx="622">
                  <c:v>103.66666666666667</c:v>
                </c:pt>
                <c:pt idx="623">
                  <c:v>103.83333333333333</c:v>
                </c:pt>
                <c:pt idx="624">
                  <c:v>104</c:v>
                </c:pt>
                <c:pt idx="625">
                  <c:v>104.16666666666667</c:v>
                </c:pt>
                <c:pt idx="626">
                  <c:v>104.33333333333333</c:v>
                </c:pt>
                <c:pt idx="627">
                  <c:v>104.5</c:v>
                </c:pt>
                <c:pt idx="628">
                  <c:v>104.66666666666667</c:v>
                </c:pt>
                <c:pt idx="629">
                  <c:v>104.83333333333333</c:v>
                </c:pt>
                <c:pt idx="630">
                  <c:v>105</c:v>
                </c:pt>
                <c:pt idx="631">
                  <c:v>105.16666666666667</c:v>
                </c:pt>
                <c:pt idx="632">
                  <c:v>105.33333333333333</c:v>
                </c:pt>
                <c:pt idx="633">
                  <c:v>105.5</c:v>
                </c:pt>
                <c:pt idx="634">
                  <c:v>105.66666666666667</c:v>
                </c:pt>
                <c:pt idx="635">
                  <c:v>105.83333333333333</c:v>
                </c:pt>
                <c:pt idx="636">
                  <c:v>106</c:v>
                </c:pt>
                <c:pt idx="637">
                  <c:v>106.16666666666667</c:v>
                </c:pt>
                <c:pt idx="638">
                  <c:v>106.33333333333333</c:v>
                </c:pt>
                <c:pt idx="639">
                  <c:v>106.5</c:v>
                </c:pt>
                <c:pt idx="640">
                  <c:v>106.66666666666667</c:v>
                </c:pt>
                <c:pt idx="641">
                  <c:v>106.83333333333333</c:v>
                </c:pt>
                <c:pt idx="642">
                  <c:v>107</c:v>
                </c:pt>
                <c:pt idx="643">
                  <c:v>107.16666666666667</c:v>
                </c:pt>
                <c:pt idx="644">
                  <c:v>107.33333333333333</c:v>
                </c:pt>
                <c:pt idx="645">
                  <c:v>107.5</c:v>
                </c:pt>
                <c:pt idx="646">
                  <c:v>107.66666666666667</c:v>
                </c:pt>
                <c:pt idx="647">
                  <c:v>107.83333333333333</c:v>
                </c:pt>
                <c:pt idx="648">
                  <c:v>108</c:v>
                </c:pt>
                <c:pt idx="649">
                  <c:v>108.16666666666667</c:v>
                </c:pt>
                <c:pt idx="650">
                  <c:v>108.33333333333333</c:v>
                </c:pt>
                <c:pt idx="651">
                  <c:v>108.5</c:v>
                </c:pt>
                <c:pt idx="652">
                  <c:v>108.66666666666667</c:v>
                </c:pt>
                <c:pt idx="653">
                  <c:v>108.83333333333333</c:v>
                </c:pt>
                <c:pt idx="654">
                  <c:v>109</c:v>
                </c:pt>
                <c:pt idx="655">
                  <c:v>109.16666666666667</c:v>
                </c:pt>
                <c:pt idx="656">
                  <c:v>109.33333333333333</c:v>
                </c:pt>
                <c:pt idx="657">
                  <c:v>109.5</c:v>
                </c:pt>
                <c:pt idx="658">
                  <c:v>109.66666666666667</c:v>
                </c:pt>
                <c:pt idx="659">
                  <c:v>109.83333333333333</c:v>
                </c:pt>
                <c:pt idx="660">
                  <c:v>110</c:v>
                </c:pt>
                <c:pt idx="661">
                  <c:v>110.16666666666667</c:v>
                </c:pt>
                <c:pt idx="662">
                  <c:v>110.33333333333333</c:v>
                </c:pt>
                <c:pt idx="663">
                  <c:v>110.5</c:v>
                </c:pt>
                <c:pt idx="664">
                  <c:v>110.66666666666667</c:v>
                </c:pt>
                <c:pt idx="665">
                  <c:v>110.83333333333333</c:v>
                </c:pt>
                <c:pt idx="666">
                  <c:v>111</c:v>
                </c:pt>
                <c:pt idx="667">
                  <c:v>111.16666666666667</c:v>
                </c:pt>
                <c:pt idx="668">
                  <c:v>111.33333333333333</c:v>
                </c:pt>
                <c:pt idx="669">
                  <c:v>111.5</c:v>
                </c:pt>
                <c:pt idx="670">
                  <c:v>111.66666666666667</c:v>
                </c:pt>
                <c:pt idx="671">
                  <c:v>111.83333333333333</c:v>
                </c:pt>
                <c:pt idx="672">
                  <c:v>112</c:v>
                </c:pt>
                <c:pt idx="673">
                  <c:v>112.16666666666667</c:v>
                </c:pt>
                <c:pt idx="674">
                  <c:v>112.33333333333333</c:v>
                </c:pt>
                <c:pt idx="675">
                  <c:v>112.5</c:v>
                </c:pt>
                <c:pt idx="676">
                  <c:v>112.66666666666667</c:v>
                </c:pt>
                <c:pt idx="677">
                  <c:v>112.83333333333333</c:v>
                </c:pt>
                <c:pt idx="678">
                  <c:v>113</c:v>
                </c:pt>
                <c:pt idx="679">
                  <c:v>113.16666666666667</c:v>
                </c:pt>
                <c:pt idx="680">
                  <c:v>113.33333333333333</c:v>
                </c:pt>
                <c:pt idx="681">
                  <c:v>113.5</c:v>
                </c:pt>
                <c:pt idx="682">
                  <c:v>113.66666666666667</c:v>
                </c:pt>
                <c:pt idx="683">
                  <c:v>113.83333333333333</c:v>
                </c:pt>
                <c:pt idx="684">
                  <c:v>114</c:v>
                </c:pt>
                <c:pt idx="685">
                  <c:v>114.16666666666667</c:v>
                </c:pt>
                <c:pt idx="686">
                  <c:v>114.33333333333333</c:v>
                </c:pt>
                <c:pt idx="687">
                  <c:v>114.5</c:v>
                </c:pt>
                <c:pt idx="688">
                  <c:v>114.66666666666667</c:v>
                </c:pt>
                <c:pt idx="689">
                  <c:v>114.83333333333333</c:v>
                </c:pt>
                <c:pt idx="690">
                  <c:v>115</c:v>
                </c:pt>
                <c:pt idx="691">
                  <c:v>115.16666666666667</c:v>
                </c:pt>
                <c:pt idx="692">
                  <c:v>115.33333333333333</c:v>
                </c:pt>
                <c:pt idx="693">
                  <c:v>115.5</c:v>
                </c:pt>
                <c:pt idx="694">
                  <c:v>115.66666666666667</c:v>
                </c:pt>
                <c:pt idx="695">
                  <c:v>115.83333333333333</c:v>
                </c:pt>
                <c:pt idx="696">
                  <c:v>116</c:v>
                </c:pt>
                <c:pt idx="697">
                  <c:v>116.16666666666667</c:v>
                </c:pt>
                <c:pt idx="698">
                  <c:v>116.33333333333333</c:v>
                </c:pt>
                <c:pt idx="699">
                  <c:v>116.5</c:v>
                </c:pt>
                <c:pt idx="700">
                  <c:v>116.66666666666667</c:v>
                </c:pt>
                <c:pt idx="701">
                  <c:v>116.83333333333333</c:v>
                </c:pt>
                <c:pt idx="702">
                  <c:v>117</c:v>
                </c:pt>
                <c:pt idx="703">
                  <c:v>117.16666666666667</c:v>
                </c:pt>
                <c:pt idx="704">
                  <c:v>117.33333333333333</c:v>
                </c:pt>
                <c:pt idx="705">
                  <c:v>117.5</c:v>
                </c:pt>
                <c:pt idx="706">
                  <c:v>117.66666666666667</c:v>
                </c:pt>
                <c:pt idx="707">
                  <c:v>117.83333333333333</c:v>
                </c:pt>
                <c:pt idx="708">
                  <c:v>118</c:v>
                </c:pt>
                <c:pt idx="709">
                  <c:v>118.16666666666667</c:v>
                </c:pt>
                <c:pt idx="710">
                  <c:v>118.33333333333333</c:v>
                </c:pt>
                <c:pt idx="711">
                  <c:v>118.5</c:v>
                </c:pt>
                <c:pt idx="712">
                  <c:v>118.66666666666667</c:v>
                </c:pt>
                <c:pt idx="713">
                  <c:v>118.83333333333333</c:v>
                </c:pt>
                <c:pt idx="714">
                  <c:v>119</c:v>
                </c:pt>
                <c:pt idx="715">
                  <c:v>119.16666666666667</c:v>
                </c:pt>
                <c:pt idx="716">
                  <c:v>119.33333333333333</c:v>
                </c:pt>
                <c:pt idx="717">
                  <c:v>119.5</c:v>
                </c:pt>
                <c:pt idx="718">
                  <c:v>119.66666666666667</c:v>
                </c:pt>
                <c:pt idx="719">
                  <c:v>119.83333333333333</c:v>
                </c:pt>
                <c:pt idx="720">
                  <c:v>120</c:v>
                </c:pt>
              </c:numCache>
            </c:numRef>
          </c:xVal>
          <c:yVal>
            <c:numRef>
              <c:f>'Raum2_technische Lüftung'!$E$58:$E$778</c:f>
              <c:numCache>
                <c:formatCode>0.0%</c:formatCode>
                <c:ptCount val="721"/>
                <c:pt idx="0" formatCode="0.00%">
                  <c:v>0</c:v>
                </c:pt>
                <c:pt idx="1">
                  <c:v>1.1111111111111111E-3</c:v>
                </c:pt>
                <c:pt idx="2">
                  <c:v>2.2065862435472318E-3</c:v>
                </c:pt>
                <c:pt idx="3">
                  <c:v>3.2866454327545739E-3</c:v>
                </c:pt>
                <c:pt idx="4">
                  <c:v>4.3515056177567601E-3</c:v>
                </c:pt>
                <c:pt idx="5">
                  <c:v>5.4013806847288594E-3</c:v>
                </c:pt>
                <c:pt idx="6">
                  <c:v>6.4364815099582371E-3</c:v>
                </c:pt>
                <c:pt idx="7">
                  <c:v>7.4570160022008379E-3</c:v>
                </c:pt>
                <c:pt idx="8">
                  <c:v>8.4631891444414201E-3</c:v>
                </c:pt>
                <c:pt idx="9">
                  <c:v>9.4552030350661242E-3</c:v>
                </c:pt>
                <c:pt idx="10">
                  <c:v>1.0433256928455635E-2</c:v>
                </c:pt>
                <c:pt idx="11">
                  <c:v>1.139754727500712E-2</c:v>
                </c:pt>
                <c:pt idx="12">
                  <c:v>1.2348267760592944E-2</c:v>
                </c:pt>
                <c:pt idx="13">
                  <c:v>1.3285609345464121E-2</c:v>
                </c:pt>
                <c:pt idx="14">
                  <c:v>1.4209760302606293E-2</c:v>
                </c:pt>
                <c:pt idx="15">
                  <c:v>1.5120906255555953E-2</c:v>
                </c:pt>
                <c:pt idx="16">
                  <c:v>1.60192302156845E-2</c:v>
                </c:pt>
                <c:pt idx="17">
                  <c:v>1.6904912618957626E-2</c:v>
                </c:pt>
                <c:pt idx="18">
                  <c:v>1.7778131362177398E-2</c:v>
                </c:pt>
                <c:pt idx="19">
                  <c:v>1.8639061838714343E-2</c:v>
                </c:pt>
                <c:pt idx="20">
                  <c:v>1.9487876973736683E-2</c:v>
                </c:pt>
                <c:pt idx="21">
                  <c:v>2.0324747258943825E-2</c:v>
                </c:pt>
                <c:pt idx="22">
                  <c:v>2.114984078681106E-2</c:v>
                </c:pt>
                <c:pt idx="23">
                  <c:v>2.1963323284352351E-2</c:v>
                </c:pt>
                <c:pt idx="24">
                  <c:v>2.276535814640801E-2</c:v>
                </c:pt>
                <c:pt idx="25">
                  <c:v>2.3556106468463938E-2</c:v>
                </c:pt>
                <c:pt idx="26">
                  <c:v>2.4335727079009009E-2</c:v>
                </c:pt>
                <c:pt idx="27">
                  <c:v>2.5104376571437121E-2</c:v>
                </c:pt>
                <c:pt idx="28">
                  <c:v>2.5862209335500302E-2</c:v>
                </c:pt>
                <c:pt idx="29">
                  <c:v>2.6609377588319192E-2</c:v>
                </c:pt>
                <c:pt idx="30">
                  <c:v>2.7346031404957144E-2</c:v>
                </c:pt>
                <c:pt idx="31">
                  <c:v>2.8072318748564078E-2</c:v>
                </c:pt>
                <c:pt idx="32">
                  <c:v>2.878838550009611E-2</c:v>
                </c:pt>
                <c:pt idx="33">
                  <c:v>2.9494375487617002E-2</c:v>
                </c:pt>
                <c:pt idx="34">
                  <c:v>3.0190430515187223E-2</c:v>
                </c:pt>
                <c:pt idx="35">
                  <c:v>3.0876690391346509E-2</c:v>
                </c:pt>
                <c:pt idx="36">
                  <c:v>3.1553292957195576E-2</c:v>
                </c:pt>
                <c:pt idx="37">
                  <c:v>3.2220374114082691E-2</c:v>
                </c:pt>
                <c:pt idx="38">
                  <c:v>3.287806785090059E-2</c:v>
                </c:pt>
                <c:pt idx="39">
                  <c:v>3.3526506270999283E-2</c:v>
                </c:pt>
                <c:pt idx="40">
                  <c:v>3.4165819618720138E-2</c:v>
                </c:pt>
                <c:pt idx="41">
                  <c:v>3.4796136305556558E-2</c:v>
                </c:pt>
                <c:pt idx="42">
                  <c:v>3.5417582935946497E-2</c:v>
                </c:pt>
                <c:pt idx="43">
                  <c:v>3.6030284332702056E-2</c:v>
                </c:pt>
                <c:pt idx="44">
                  <c:v>3.663436356208119E-2</c:v>
                </c:pt>
                <c:pt idx="45">
                  <c:v>3.7229941958506603E-2</c:v>
                </c:pt>
                <c:pt idx="46">
                  <c:v>3.78171391489368E-2</c:v>
                </c:pt>
                <c:pt idx="47">
                  <c:v>3.8396073076894174E-2</c:v>
                </c:pt>
                <c:pt idx="48">
                  <c:v>3.8966860026154959E-2</c:v>
                </c:pt>
                <c:pt idx="49">
                  <c:v>3.9529614644105801E-2</c:v>
                </c:pt>
                <c:pt idx="50">
                  <c:v>4.008444996477166E-2</c:v>
                </c:pt>
                <c:pt idx="51">
                  <c:v>4.0631477431519666E-2</c:v>
                </c:pt>
                <c:pt idx="52">
                  <c:v>4.1170806919443435E-2</c:v>
                </c:pt>
                <c:pt idx="53">
                  <c:v>4.1702546757432429E-2</c:v>
                </c:pt>
                <c:pt idx="54">
                  <c:v>4.2226803749930729E-2</c:v>
                </c:pt>
                <c:pt idx="55">
                  <c:v>4.2743683198389601E-2</c:v>
                </c:pt>
                <c:pt idx="56">
                  <c:v>4.3253288922418198E-2</c:v>
                </c:pt>
                <c:pt idx="57">
                  <c:v>4.3755723280636587E-2</c:v>
                </c:pt>
                <c:pt idx="58">
                  <c:v>4.4251087191235355E-2</c:v>
                </c:pt>
                <c:pt idx="59">
                  <c:v>4.4739480152245895E-2</c:v>
                </c:pt>
                <c:pt idx="60">
                  <c:v>4.5221000261525396E-2</c:v>
                </c:pt>
                <c:pt idx="61">
                  <c:v>4.5695744236460646E-2</c:v>
                </c:pt>
                <c:pt idx="62">
                  <c:v>4.6163807433394551E-2</c:v>
                </c:pt>
                <c:pt idx="63">
                  <c:v>4.6625283866779228E-2</c:v>
                </c:pt>
                <c:pt idx="64">
                  <c:v>4.7080266228059629E-2</c:v>
                </c:pt>
                <c:pt idx="65">
                  <c:v>4.7528845904291406E-2</c:v>
                </c:pt>
                <c:pt idx="66">
                  <c:v>4.7971112996496743E-2</c:v>
                </c:pt>
                <c:pt idx="67">
                  <c:v>4.8407156337761943E-2</c:v>
                </c:pt>
                <c:pt idx="68">
                  <c:v>4.8837063511080289E-2</c:v>
                </c:pt>
                <c:pt idx="69">
                  <c:v>4.9260920866943829E-2</c:v>
                </c:pt>
                <c:pt idx="70">
                  <c:v>4.9678813540687601E-2</c:v>
                </c:pt>
                <c:pt idx="71">
                  <c:v>5.0090825469589789E-2</c:v>
                </c:pt>
                <c:pt idx="72">
                  <c:v>5.0497039409731236E-2</c:v>
                </c:pt>
                <c:pt idx="73">
                  <c:v>5.08975369526177E-2</c:v>
                </c:pt>
                <c:pt idx="74">
                  <c:v>5.1292398541568203E-2</c:v>
                </c:pt>
                <c:pt idx="75">
                  <c:v>5.1681703487872745E-2</c:v>
                </c:pt>
                <c:pt idx="76">
                  <c:v>5.2065529986722647E-2</c:v>
                </c:pt>
                <c:pt idx="77">
                  <c:v>5.2443955132916727E-2</c:v>
                </c:pt>
                <c:pt idx="78">
                  <c:v>5.2817054936346433E-2</c:v>
                </c:pt>
                <c:pt idx="79">
                  <c:v>5.3184904337263077E-2</c:v>
                </c:pt>
                <c:pt idx="80">
                  <c:v>5.3547577221330217E-2</c:v>
                </c:pt>
                <c:pt idx="81">
                  <c:v>5.3905146434464209E-2</c:v>
                </c:pt>
                <c:pt idx="82">
                  <c:v>5.4257683797465948E-2</c:v>
                </c:pt>
                <c:pt idx="83">
                  <c:v>5.4605260120446655E-2</c:v>
                </c:pt>
                <c:pt idx="84">
                  <c:v>5.4947945217050709E-2</c:v>
                </c:pt>
                <c:pt idx="85">
                  <c:v>5.52858079184783E-2</c:v>
                </c:pt>
                <c:pt idx="86">
                  <c:v>5.5618916087310753E-2</c:v>
                </c:pt>
                <c:pt idx="87">
                  <c:v>5.5947336631141313E-2</c:v>
                </c:pt>
                <c:pt idx="88">
                  <c:v>5.6271135516014086E-2</c:v>
                </c:pt>
                <c:pt idx="89">
                  <c:v>5.6590377779673885E-2</c:v>
                </c:pt>
                <c:pt idx="90">
                  <c:v>5.6905127544629619E-2</c:v>
                </c:pt>
                <c:pt idx="91">
                  <c:v>5.721544803103383E-2</c:v>
                </c:pt>
                <c:pt idx="92">
                  <c:v>5.7521401569380994E-2</c:v>
                </c:pt>
                <c:pt idx="93">
                  <c:v>5.7823049613027137E-2</c:v>
                </c:pt>
                <c:pt idx="94">
                  <c:v>5.8120452750533257E-2</c:v>
                </c:pt>
                <c:pt idx="95">
                  <c:v>5.8413670717835049E-2</c:v>
                </c:pt>
                <c:pt idx="96">
                  <c:v>5.8702762410241367E-2</c:v>
                </c:pt>
                <c:pt idx="97">
                  <c:v>5.8987785894263865E-2</c:v>
                </c:pt>
                <c:pt idx="98">
                  <c:v>5.9268798419280122E-2</c:v>
                </c:pt>
                <c:pt idx="99">
                  <c:v>5.9545856429032672E-2</c:v>
                </c:pt>
                <c:pt idx="100">
                  <c:v>5.9819015572966219E-2</c:v>
                </c:pt>
                <c:pt idx="101">
                  <c:v>6.0088330717405283E-2</c:v>
                </c:pt>
                <c:pt idx="102">
                  <c:v>6.0353855956574574E-2</c:v>
                </c:pt>
                <c:pt idx="103">
                  <c:v>6.0615644623464277E-2</c:v>
                </c:pt>
                <c:pt idx="104">
                  <c:v>6.0873749300542422E-2</c:v>
                </c:pt>
                <c:pt idx="105">
                  <c:v>6.1128221830316527E-2</c:v>
                </c:pt>
                <c:pt idx="106">
                  <c:v>6.1379113325746609E-2</c:v>
                </c:pt>
                <c:pt idx="107">
                  <c:v>6.1626474180511634E-2</c:v>
                </c:pt>
                <c:pt idx="108">
                  <c:v>6.1870354079131544E-2</c:v>
                </c:pt>
                <c:pt idx="109">
                  <c:v>6.2110802006946783E-2</c:v>
                </c:pt>
                <c:pt idx="110">
                  <c:v>6.2347866259957432E-2</c:v>
                </c:pt>
                <c:pt idx="111">
                  <c:v>6.2581594454523867E-2</c:v>
                </c:pt>
                <c:pt idx="112">
                  <c:v>6.281203353693092E-2</c:v>
                </c:pt>
                <c:pt idx="113">
                  <c:v>6.3039229792817411E-2</c:v>
                </c:pt>
                <c:pt idx="114">
                  <c:v>6.3263228856473022E-2</c:v>
                </c:pt>
                <c:pt idx="115">
                  <c:v>6.3484075720004363E-2</c:v>
                </c:pt>
                <c:pt idx="116">
                  <c:v>6.3701814742371937E-2</c:v>
                </c:pt>
                <c:pt idx="117">
                  <c:v>6.3916489658300102E-2</c:v>
                </c:pt>
                <c:pt idx="118">
                  <c:v>6.4128143587061509E-2</c:v>
                </c:pt>
                <c:pt idx="119">
                  <c:v>6.4336819041137985E-2</c:v>
                </c:pt>
                <c:pt idx="120">
                  <c:v>6.454255793475952E-2</c:v>
                </c:pt>
                <c:pt idx="121">
                  <c:v>6.4745401592323101E-2</c:v>
                </c:pt>
                <c:pt idx="122">
                  <c:v>6.4945390756693061E-2</c:v>
                </c:pt>
                <c:pt idx="123">
                  <c:v>6.5142565597384641E-2</c:v>
                </c:pt>
                <c:pt idx="124">
                  <c:v>6.5336965718632359E-2</c:v>
                </c:pt>
                <c:pt idx="125">
                  <c:v>6.5528630167344851E-2</c:v>
                </c:pt>
                <c:pt idx="126">
                  <c:v>6.5717597440947809E-2</c:v>
                </c:pt>
                <c:pt idx="127">
                  <c:v>6.590390549511646E-2</c:v>
                </c:pt>
                <c:pt idx="128">
                  <c:v>6.6087591751399347E-2</c:v>
                </c:pt>
                <c:pt idx="129">
                  <c:v>6.6268693104734724E-2</c:v>
                </c:pt>
                <c:pt idx="130">
                  <c:v>6.644724593086121E-2</c:v>
                </c:pt>
                <c:pt idx="131">
                  <c:v>6.6623286093624196E-2</c:v>
                </c:pt>
                <c:pt idx="132">
                  <c:v>6.6796848952179369E-2</c:v>
                </c:pt>
                <c:pt idx="133">
                  <c:v>6.6967969368094918E-2</c:v>
                </c:pt>
                <c:pt idx="134">
                  <c:v>6.7136681712353763E-2</c:v>
                </c:pt>
                <c:pt idx="135">
                  <c:v>6.7303019872257272E-2</c:v>
                </c:pt>
                <c:pt idx="136">
                  <c:v>6.7467017258231801E-2</c:v>
                </c:pt>
                <c:pt idx="137">
                  <c:v>6.7628706810539466E-2</c:v>
                </c:pt>
                <c:pt idx="138">
                  <c:v>6.7788121005894458E-2</c:v>
                </c:pt>
                <c:pt idx="139">
                  <c:v>6.7945291863986304E-2</c:v>
                </c:pt>
                <c:pt idx="140">
                  <c:v>6.8100250953911243E-2</c:v>
                </c:pt>
                <c:pt idx="141">
                  <c:v>6.8253029400513171E-2</c:v>
                </c:pt>
                <c:pt idx="142">
                  <c:v>6.8403657890635336E-2</c:v>
                </c:pt>
                <c:pt idx="143">
                  <c:v>6.8552166679284043E-2</c:v>
                </c:pt>
                <c:pt idx="144">
                  <c:v>6.869858559570563E-2</c:v>
                </c:pt>
                <c:pt idx="145">
                  <c:v>6.8842944049377908E-2</c:v>
                </c:pt>
                <c:pt idx="146">
                  <c:v>6.8985271035917339E-2</c:v>
                </c:pt>
                <c:pt idx="147">
                  <c:v>6.9125595142903007E-2</c:v>
                </c:pt>
                <c:pt idx="148">
                  <c:v>6.9263944555618698E-2</c:v>
                </c:pt>
                <c:pt idx="149">
                  <c:v>6.9400347062714154E-2</c:v>
                </c:pt>
                <c:pt idx="150">
                  <c:v>6.9534830061786665E-2</c:v>
                </c:pt>
                <c:pt idx="151">
                  <c:v>6.9667420564884106E-2</c:v>
                </c:pt>
                <c:pt idx="152">
                  <c:v>6.9798145203930489E-2</c:v>
                </c:pt>
                <c:pt idx="153">
                  <c:v>6.9927030236075299E-2</c:v>
                </c:pt>
                <c:pt idx="154">
                  <c:v>7.0054101548967379E-2</c:v>
                </c:pt>
                <c:pt idx="155">
                  <c:v>7.0179384665954733E-2</c:v>
                </c:pt>
                <c:pt idx="156">
                  <c:v>7.0302904751211093E-2</c:v>
                </c:pt>
                <c:pt idx="157">
                  <c:v>7.0424686614790344E-2</c:v>
                </c:pt>
                <c:pt idx="158">
                  <c:v>7.0544754717609862E-2</c:v>
                </c:pt>
                <c:pt idx="159">
                  <c:v>7.0663133176363677E-2</c:v>
                </c:pt>
                <c:pt idx="160">
                  <c:v>7.0779845768366503E-2</c:v>
                </c:pt>
                <c:pt idx="161">
                  <c:v>7.0894915936329642E-2</c:v>
                </c:pt>
                <c:pt idx="162">
                  <c:v>7.1008366793069613E-2</c:v>
                </c:pt>
                <c:pt idx="163">
                  <c:v>7.1120221126150601E-2</c:v>
                </c:pt>
                <c:pt idx="164">
                  <c:v>7.123050140246151E-2</c:v>
                </c:pt>
                <c:pt idx="165">
                  <c:v>7.1339229772728621E-2</c:v>
                </c:pt>
                <c:pt idx="166">
                  <c:v>7.1446428075964755E-2</c:v>
                </c:pt>
                <c:pt idx="167">
                  <c:v>7.1552117843855831E-2</c:v>
                </c:pt>
                <c:pt idx="168">
                  <c:v>7.1656320305085688E-2</c:v>
                </c:pt>
                <c:pt idx="169">
                  <c:v>7.1759056389600034E-2</c:v>
                </c:pt>
                <c:pt idx="170">
                  <c:v>7.1860346732810429E-2</c:v>
                </c:pt>
                <c:pt idx="171">
                  <c:v>7.1960211679739053E-2</c:v>
                </c:pt>
                <c:pt idx="172">
                  <c:v>7.2058671289105175E-2</c:v>
                </c:pt>
                <c:pt idx="173">
                  <c:v>7.2155745337354138E-2</c:v>
                </c:pt>
                <c:pt idx="174">
                  <c:v>7.2251453322629611E-2</c:v>
                </c:pt>
                <c:pt idx="175">
                  <c:v>7.234581446868997E-2</c:v>
                </c:pt>
                <c:pt idx="176">
                  <c:v>7.2438847728769545E-2</c:v>
                </c:pt>
                <c:pt idx="177">
                  <c:v>7.2530571789385517E-2</c:v>
                </c:pt>
                <c:pt idx="178">
                  <c:v>7.2621005074091291E-2</c:v>
                </c:pt>
                <c:pt idx="179">
                  <c:v>7.2710165747177008E-2</c:v>
                </c:pt>
                <c:pt idx="180">
                  <c:v>7.2798071717318016E-2</c:v>
                </c:pt>
                <c:pt idx="181">
                  <c:v>7.2884740641171938E-2</c:v>
                </c:pt>
                <c:pt idx="182">
                  <c:v>7.2970189926925222E-2</c:v>
                </c:pt>
                <c:pt idx="183">
                  <c:v>7.3054436737789649E-2</c:v>
                </c:pt>
                <c:pt idx="184">
                  <c:v>7.3137497995449774E-2</c:v>
                </c:pt>
                <c:pt idx="185">
                  <c:v>7.3219390383461758E-2</c:v>
                </c:pt>
                <c:pt idx="186">
                  <c:v>7.3300130350604412E-2</c:v>
                </c:pt>
                <c:pt idx="187">
                  <c:v>7.337973411418304E-2</c:v>
                </c:pt>
                <c:pt idx="188">
                  <c:v>7.345821766328689E-2</c:v>
                </c:pt>
                <c:pt idx="189">
                  <c:v>7.3535596762000624E-2</c:v>
                </c:pt>
                <c:pt idx="190">
                  <c:v>7.3611886952570718E-2</c:v>
                </c:pt>
                <c:pt idx="191">
                  <c:v>7.3687103558527228E-2</c:v>
                </c:pt>
                <c:pt idx="192">
                  <c:v>7.3761261687761676E-2</c:v>
                </c:pt>
                <c:pt idx="193">
                  <c:v>7.3834376235561563E-2</c:v>
                </c:pt>
                <c:pt idx="194">
                  <c:v>7.3906461887602248E-2</c:v>
                </c:pt>
                <c:pt idx="195">
                  <c:v>7.3977533122896649E-2</c:v>
                </c:pt>
                <c:pt idx="196">
                  <c:v>7.4047604216703533E-2</c:v>
                </c:pt>
                <c:pt idx="197">
                  <c:v>7.4116689243394776E-2</c:v>
                </c:pt>
                <c:pt idx="198">
                  <c:v>7.4184802079282325E-2</c:v>
                </c:pt>
                <c:pt idx="199">
                  <c:v>7.4251956405405384E-2</c:v>
                </c:pt>
                <c:pt idx="200">
                  <c:v>7.4318165710278369E-2</c:v>
                </c:pt>
                <c:pt idx="201">
                  <c:v>7.4383443292600174E-2</c:v>
                </c:pt>
                <c:pt idx="202">
                  <c:v>7.4447802263925361E-2</c:v>
                </c:pt>
                <c:pt idx="203">
                  <c:v>7.4511255551297673E-2</c:v>
                </c:pt>
                <c:pt idx="204">
                  <c:v>7.4573815899846602E-2</c:v>
                </c:pt>
                <c:pt idx="205">
                  <c:v>7.4635495875347305E-2</c:v>
                </c:pt>
                <c:pt idx="206">
                  <c:v>7.4696307866744555E-2</c:v>
                </c:pt>
                <c:pt idx="207">
                  <c:v>7.4756264088641208E-2</c:v>
                </c:pt>
                <c:pt idx="208">
                  <c:v>7.481537658375155E-2</c:v>
                </c:pt>
                <c:pt idx="209">
                  <c:v>7.4873657225320217E-2</c:v>
                </c:pt>
                <c:pt idx="210">
                  <c:v>7.4931117719507029E-2</c:v>
                </c:pt>
                <c:pt idx="211">
                  <c:v>7.4987769607738258E-2</c:v>
                </c:pt>
                <c:pt idx="212">
                  <c:v>7.5043624269024833E-2</c:v>
                </c:pt>
                <c:pt idx="213">
                  <c:v>7.5098692922247912E-2</c:v>
                </c:pt>
                <c:pt idx="214">
                  <c:v>7.5152986628412272E-2</c:v>
                </c:pt>
                <c:pt idx="215">
                  <c:v>7.5206516292868036E-2</c:v>
                </c:pt>
                <c:pt idx="216">
                  <c:v>7.5259292667501088E-2</c:v>
                </c:pt>
                <c:pt idx="217">
                  <c:v>7.5311326352892657E-2</c:v>
                </c:pt>
                <c:pt idx="218">
                  <c:v>7.5362627800448584E-2</c:v>
                </c:pt>
                <c:pt idx="219">
                  <c:v>7.5413207314498534E-2</c:v>
                </c:pt>
                <c:pt idx="220">
                  <c:v>7.5463075054365711E-2</c:v>
                </c:pt>
                <c:pt idx="221">
                  <c:v>7.5512241036407468E-2</c:v>
                </c:pt>
                <c:pt idx="222">
                  <c:v>7.5560715136027162E-2</c:v>
                </c:pt>
                <c:pt idx="223">
                  <c:v>7.5608507089657703E-2</c:v>
                </c:pt>
                <c:pt idx="224">
                  <c:v>7.5655626496717227E-2</c:v>
                </c:pt>
                <c:pt idx="225">
                  <c:v>7.5702082821537175E-2</c:v>
                </c:pt>
                <c:pt idx="226">
                  <c:v>7.5747885395263351E-2</c:v>
                </c:pt>
                <c:pt idx="227">
                  <c:v>7.5793043417730091E-2</c:v>
                </c:pt>
                <c:pt idx="228">
                  <c:v>7.5837565959308156E-2</c:v>
                </c:pt>
                <c:pt idx="229">
                  <c:v>7.5881461962726618E-2</c:v>
                </c:pt>
                <c:pt idx="230">
                  <c:v>7.5924740244869046E-2</c:v>
                </c:pt>
                <c:pt idx="231">
                  <c:v>7.5967409498544483E-2</c:v>
                </c:pt>
                <c:pt idx="232">
                  <c:v>7.6009478294233421E-2</c:v>
                </c:pt>
                <c:pt idx="233">
                  <c:v>7.6050955081809313E-2</c:v>
                </c:pt>
                <c:pt idx="234">
                  <c:v>7.6091848192235759E-2</c:v>
                </c:pt>
                <c:pt idx="235">
                  <c:v>7.6132165839239888E-2</c:v>
                </c:pt>
                <c:pt idx="236">
                  <c:v>7.6171916120962108E-2</c:v>
                </c:pt>
                <c:pt idx="237">
                  <c:v>7.6211107021582736E-2</c:v>
                </c:pt>
                <c:pt idx="238">
                  <c:v>7.6249746412925631E-2</c:v>
                </c:pt>
                <c:pt idx="239">
                  <c:v>7.628784205603939E-2</c:v>
                </c:pt>
                <c:pt idx="240">
                  <c:v>7.6325401602756138E-2</c:v>
                </c:pt>
                <c:pt idx="241">
                  <c:v>7.6362432597228538E-2</c:v>
                </c:pt>
                <c:pt idx="242">
                  <c:v>7.6398942477445039E-2</c:v>
                </c:pt>
                <c:pt idx="243">
                  <c:v>7.6434938576723899E-2</c:v>
                </c:pt>
                <c:pt idx="244">
                  <c:v>7.6470428125186118E-2</c:v>
                </c:pt>
                <c:pt idx="245">
                  <c:v>7.6505418251207699E-2</c:v>
                </c:pt>
                <c:pt idx="246">
                  <c:v>7.6539915982851398E-2</c:v>
                </c:pt>
                <c:pt idx="247">
                  <c:v>7.6573928249278417E-2</c:v>
                </c:pt>
                <c:pt idx="248">
                  <c:v>7.660746188214014E-2</c:v>
                </c:pt>
                <c:pt idx="249">
                  <c:v>7.6640523616950382E-2</c:v>
                </c:pt>
                <c:pt idx="250">
                  <c:v>7.6673120094438219E-2</c:v>
                </c:pt>
                <c:pt idx="251">
                  <c:v>7.6705257861881856E-2</c:v>
                </c:pt>
                <c:pt idx="252">
                  <c:v>7.673694337442373E-2</c:v>
                </c:pt>
                <c:pt idx="253">
                  <c:v>7.6768182996367035E-2</c:v>
                </c:pt>
                <c:pt idx="254">
                  <c:v>7.6798983002454066E-2</c:v>
                </c:pt>
                <c:pt idx="255">
                  <c:v>7.6829349579126571E-2</c:v>
                </c:pt>
                <c:pt idx="256">
                  <c:v>7.6859288825768313E-2</c:v>
                </c:pt>
                <c:pt idx="257">
                  <c:v>7.6888806755930225E-2</c:v>
                </c:pt>
                <c:pt idx="258">
                  <c:v>7.6917909298538256E-2</c:v>
                </c:pt>
                <c:pt idx="259">
                  <c:v>7.6946602299084232E-2</c:v>
                </c:pt>
                <c:pt idx="260">
                  <c:v>7.6974891520800018E-2</c:v>
                </c:pt>
                <c:pt idx="261">
                  <c:v>7.7002782645815074E-2</c:v>
                </c:pt>
                <c:pt idx="262">
                  <c:v>7.7030281276297768E-2</c:v>
                </c:pt>
                <c:pt idx="263">
                  <c:v>7.7057392935580629E-2</c:v>
                </c:pt>
                <c:pt idx="264">
                  <c:v>7.7084123069269733E-2</c:v>
                </c:pt>
                <c:pt idx="265">
                  <c:v>7.7110477046338527E-2</c:v>
                </c:pt>
                <c:pt idx="266">
                  <c:v>7.7136460160206227E-2</c:v>
                </c:pt>
                <c:pt idx="267">
                  <c:v>7.7162077629801012E-2</c:v>
                </c:pt>
                <c:pt idx="268">
                  <c:v>7.7187334600608337E-2</c:v>
                </c:pt>
                <c:pt idx="269">
                  <c:v>7.721223614570441E-2</c:v>
                </c:pt>
                <c:pt idx="270">
                  <c:v>7.72367872667752E-2</c:v>
                </c:pt>
                <c:pt idx="271">
                  <c:v>7.7260992895121033E-2</c:v>
                </c:pt>
                <c:pt idx="272">
                  <c:v>7.7284857892647094E-2</c:v>
                </c:pt>
                <c:pt idx="273">
                  <c:v>7.7308387052840002E-2</c:v>
                </c:pt>
                <c:pt idx="274">
                  <c:v>7.7331585101730591E-2</c:v>
                </c:pt>
                <c:pt idx="275">
                  <c:v>7.7354456698843208E-2</c:v>
                </c:pt>
                <c:pt idx="276">
                  <c:v>7.7377006438131571E-2</c:v>
                </c:pt>
                <c:pt idx="277">
                  <c:v>7.7399238848901569E-2</c:v>
                </c:pt>
                <c:pt idx="278">
                  <c:v>7.7421158396720938E-2</c:v>
                </c:pt>
                <c:pt idx="279">
                  <c:v>7.7442769484316262E-2</c:v>
                </c:pt>
                <c:pt idx="280">
                  <c:v>7.7464076452457287E-2</c:v>
                </c:pt>
                <c:pt idx="281">
                  <c:v>7.748508358082877E-2</c:v>
                </c:pt>
                <c:pt idx="282">
                  <c:v>7.7505795088890148E-2</c:v>
                </c:pt>
                <c:pt idx="283">
                  <c:v>7.752621513672299E-2</c:v>
                </c:pt>
                <c:pt idx="284">
                  <c:v>7.7546347825866613E-2</c:v>
                </c:pt>
                <c:pt idx="285">
                  <c:v>7.7566197200141934E-2</c:v>
                </c:pt>
                <c:pt idx="286">
                  <c:v>7.7585767246463655E-2</c:v>
                </c:pt>
                <c:pt idx="287">
                  <c:v>7.760506189564112E-2</c:v>
                </c:pt>
                <c:pt idx="288">
                  <c:v>7.762408502316781E-2</c:v>
                </c:pt>
                <c:pt idx="289">
                  <c:v>7.7642840449999792E-2</c:v>
                </c:pt>
                <c:pt idx="290">
                  <c:v>7.7661331943323197E-2</c:v>
                </c:pt>
                <c:pt idx="291">
                  <c:v>7.7679563217310857E-2</c:v>
                </c:pt>
                <c:pt idx="292">
                  <c:v>7.7697537933868355E-2</c:v>
                </c:pt>
                <c:pt idx="293">
                  <c:v>7.7715259703369552E-2</c:v>
                </c:pt>
                <c:pt idx="294">
                  <c:v>7.7732732085381742E-2</c:v>
                </c:pt>
                <c:pt idx="295">
                  <c:v>7.7749958589380636E-2</c:v>
                </c:pt>
                <c:pt idx="296">
                  <c:v>7.7766942675455281E-2</c:v>
                </c:pt>
                <c:pt idx="297">
                  <c:v>7.7783687755003009E-2</c:v>
                </c:pt>
                <c:pt idx="298">
                  <c:v>7.7800197191414691E-2</c:v>
                </c:pt>
                <c:pt idx="299">
                  <c:v>7.7816474300750282E-2</c:v>
                </c:pt>
                <c:pt idx="300">
                  <c:v>7.7832522352404857E-2</c:v>
                </c:pt>
                <c:pt idx="301">
                  <c:v>7.7848344569765318E-2</c:v>
                </c:pt>
                <c:pt idx="302">
                  <c:v>7.7863944130857871E-2</c:v>
                </c:pt>
                <c:pt idx="303">
                  <c:v>7.7879324168986297E-2</c:v>
                </c:pt>
                <c:pt idx="304">
                  <c:v>7.7894487773361346E-2</c:v>
                </c:pt>
                <c:pt idx="305">
                  <c:v>7.790943798972122E-2</c:v>
                </c:pt>
                <c:pt idx="306">
                  <c:v>7.7924177820943324E-2</c:v>
                </c:pt>
                <c:pt idx="307">
                  <c:v>7.7938710227647437E-2</c:v>
                </c:pt>
                <c:pt idx="308">
                  <c:v>7.7953038128790356E-2</c:v>
                </c:pt>
                <c:pt idx="309">
                  <c:v>7.7967164402252223E-2</c:v>
                </c:pt>
                <c:pt idx="310">
                  <c:v>7.7981091885414536E-2</c:v>
                </c:pt>
                <c:pt idx="311">
                  <c:v>7.7994823375730105E-2</c:v>
                </c:pt>
                <c:pt idx="312">
                  <c:v>7.8008361631284898E-2</c:v>
                </c:pt>
                <c:pt idx="313">
                  <c:v>7.8021709371352055E-2</c:v>
                </c:pt>
                <c:pt idx="314">
                  <c:v>7.8034869276938063E-2</c:v>
                </c:pt>
                <c:pt idx="315">
                  <c:v>7.8047843991321281E-2</c:v>
                </c:pt>
                <c:pt idx="316">
                  <c:v>7.8060636120582824E-2</c:v>
                </c:pt>
                <c:pt idx="317">
                  <c:v>7.807324823413006E-2</c:v>
                </c:pt>
                <c:pt idx="318">
                  <c:v>7.8085682865212669E-2</c:v>
                </c:pt>
                <c:pt idx="319">
                  <c:v>7.8097942511431484E-2</c:v>
                </c:pt>
                <c:pt idx="320">
                  <c:v>7.811002963524015E-2</c:v>
                </c:pt>
                <c:pt idx="321">
                  <c:v>7.8121946664439709E-2</c:v>
                </c:pt>
                <c:pt idx="322">
                  <c:v>7.8133695992666272E-2</c:v>
                </c:pt>
                <c:pt idx="323">
                  <c:v>7.8145279979871807E-2</c:v>
                </c:pt>
                <c:pt idx="324">
                  <c:v>7.8156700952798114E-2</c:v>
                </c:pt>
                <c:pt idx="325">
                  <c:v>7.8167961205444211E-2</c:v>
                </c:pt>
                <c:pt idx="326">
                  <c:v>7.817906299952708E-2</c:v>
                </c:pt>
                <c:pt idx="327">
                  <c:v>7.8190008564935964E-2</c:v>
                </c:pt>
                <c:pt idx="328">
                  <c:v>7.8200800100180268E-2</c:v>
                </c:pt>
                <c:pt idx="329">
                  <c:v>7.8211439772831112E-2</c:v>
                </c:pt>
                <c:pt idx="330">
                  <c:v>7.8221929719956756E-2</c:v>
                </c:pt>
                <c:pt idx="331">
                  <c:v>7.8232272048551793E-2</c:v>
                </c:pt>
                <c:pt idx="332">
                  <c:v>7.8242468835960408E-2</c:v>
                </c:pt>
                <c:pt idx="333">
                  <c:v>7.8252522130293586E-2</c:v>
                </c:pt>
                <c:pt idx="334">
                  <c:v>7.8262433950840538E-2</c:v>
                </c:pt>
                <c:pt idx="335">
                  <c:v>7.8272206288474255E-2</c:v>
                </c:pt>
                <c:pt idx="336">
                  <c:v>7.8281841106051422E-2</c:v>
                </c:pt>
                <c:pt idx="337">
                  <c:v>7.8291340338806623E-2</c:v>
                </c:pt>
                <c:pt idx="338">
                  <c:v>7.8300705894741113E-2</c:v>
                </c:pt>
                <c:pt idx="339">
                  <c:v>7.8309939655006031E-2</c:v>
                </c:pt>
                <c:pt idx="340">
                  <c:v>7.8319043474280203E-2</c:v>
                </c:pt>
                <c:pt idx="341">
                  <c:v>7.8328019181142752E-2</c:v>
                </c:pt>
                <c:pt idx="342">
                  <c:v>7.8336868578440313E-2</c:v>
                </c:pt>
                <c:pt idx="343">
                  <c:v>7.8345593443649192E-2</c:v>
                </c:pt>
                <c:pt idx="344">
                  <c:v>7.8354195529232354E-2</c:v>
                </c:pt>
                <c:pt idx="345">
                  <c:v>7.8362676562991451E-2</c:v>
                </c:pt>
                <c:pt idx="346">
                  <c:v>7.8371038248413849E-2</c:v>
                </c:pt>
                <c:pt idx="347">
                  <c:v>7.8379282265014796E-2</c:v>
                </c:pt>
                <c:pt idx="348">
                  <c:v>7.838741026867474E-2</c:v>
                </c:pt>
                <c:pt idx="349">
                  <c:v>7.8395423891971988E-2</c:v>
                </c:pt>
                <c:pt idx="350">
                  <c:v>7.8403324744510547E-2</c:v>
                </c:pt>
                <c:pt idx="351">
                  <c:v>7.8411114413243471E-2</c:v>
                </c:pt>
                <c:pt idx="352">
                  <c:v>7.8418794462791624E-2</c:v>
                </c:pt>
                <c:pt idx="353">
                  <c:v>7.8426366435757913E-2</c:v>
                </c:pt>
                <c:pt idx="354">
                  <c:v>7.8433831853037164E-2</c:v>
                </c:pt>
                <c:pt idx="355">
                  <c:v>7.8441192214121574E-2</c:v>
                </c:pt>
                <c:pt idx="356">
                  <c:v>7.8448448997401915E-2</c:v>
                </c:pt>
                <c:pt idx="357">
                  <c:v>7.8455603660464501E-2</c:v>
                </c:pt>
                <c:pt idx="358">
                  <c:v>7.8462657640383918E-2</c:v>
                </c:pt>
                <c:pt idx="359">
                  <c:v>7.8469612354011703E-2</c:v>
                </c:pt>
                <c:pt idx="360">
                  <c:v>7.8476469198260915E-2</c:v>
                </c:pt>
                <c:pt idx="361">
                  <c:v>7.848322955038671E-2</c:v>
                </c:pt>
                <c:pt idx="362">
                  <c:v>7.8489894768262999E-2</c:v>
                </c:pt>
                <c:pt idx="363">
                  <c:v>7.8496466190655173E-2</c:v>
                </c:pt>
                <c:pt idx="364">
                  <c:v>7.8502945137488997E-2</c:v>
                </c:pt>
                <c:pt idx="365">
                  <c:v>7.8509332910115748E-2</c:v>
                </c:pt>
                <c:pt idx="366">
                  <c:v>7.8515630791573573E-2</c:v>
                </c:pt>
                <c:pt idx="367">
                  <c:v>7.8521840046845245E-2</c:v>
                </c:pt>
                <c:pt idx="368">
                  <c:v>7.8527961923112205E-2</c:v>
                </c:pt>
                <c:pt idx="369">
                  <c:v>7.8533997650005086E-2</c:v>
                </c:pt>
                <c:pt idx="370">
                  <c:v>7.8539948439850668E-2</c:v>
                </c:pt>
                <c:pt idx="371">
                  <c:v>7.8545815487915449E-2</c:v>
                </c:pt>
                <c:pt idx="372">
                  <c:v>7.8551599972645644E-2</c:v>
                </c:pt>
                <c:pt idx="373">
                  <c:v>7.8557303055903943E-2</c:v>
                </c:pt>
                <c:pt idx="374">
                  <c:v>7.856292588320285E-2</c:v>
                </c:pt>
                <c:pt idx="375">
                  <c:v>7.8568469583934791E-2</c:v>
                </c:pt>
                <c:pt idx="376">
                  <c:v>7.8573935271598949E-2</c:v>
                </c:pt>
                <c:pt idx="377">
                  <c:v>7.8579324044024929E-2</c:v>
                </c:pt>
                <c:pt idx="378">
                  <c:v>7.8584636983593234E-2</c:v>
                </c:pt>
                <c:pt idx="379">
                  <c:v>7.8589875157452735E-2</c:v>
                </c:pt>
                <c:pt idx="380">
                  <c:v>7.8595039617734952E-2</c:v>
                </c:pt>
                <c:pt idx="381">
                  <c:v>7.8600131401765402E-2</c:v>
                </c:pt>
                <c:pt idx="382">
                  <c:v>7.8605151532271988E-2</c:v>
                </c:pt>
                <c:pt idx="383">
                  <c:v>7.8610101017590389E-2</c:v>
                </c:pt>
                <c:pt idx="384">
                  <c:v>7.8614980851866592E-2</c:v>
                </c:pt>
                <c:pt idx="385">
                  <c:v>7.8619792015256582E-2</c:v>
                </c:pt>
                <c:pt idx="386">
                  <c:v>7.8624535474123208E-2</c:v>
                </c:pt>
                <c:pt idx="387">
                  <c:v>7.8629212181230326E-2</c:v>
                </c:pt>
                <c:pt idx="388">
                  <c:v>7.8633823075934112E-2</c:v>
                </c:pt>
                <c:pt idx="389">
                  <c:v>7.8638369084371759E-2</c:v>
                </c:pt>
                <c:pt idx="390">
                  <c:v>7.8642851119647514E-2</c:v>
                </c:pt>
                <c:pt idx="391">
                  <c:v>7.864727008201608E-2</c:v>
                </c:pt>
                <c:pt idx="392">
                  <c:v>7.865162685906342E-2</c:v>
                </c:pt>
                <c:pt idx="393">
                  <c:v>7.8655922325885058E-2</c:v>
                </c:pt>
                <c:pt idx="394">
                  <c:v>7.8660157345261841E-2</c:v>
                </c:pt>
                <c:pt idx="395">
                  <c:v>7.8664332767833217E-2</c:v>
                </c:pt>
                <c:pt idx="396">
                  <c:v>7.8668449432268139E-2</c:v>
                </c:pt>
                <c:pt idx="397">
                  <c:v>7.8672508165433475E-2</c:v>
                </c:pt>
                <c:pt idx="398">
                  <c:v>7.867650978256012E-2</c:v>
                </c:pt>
                <c:pt idx="399">
                  <c:v>7.8680455087406703E-2</c:v>
                </c:pt>
                <c:pt idx="400">
                  <c:v>7.8684344872421083E-2</c:v>
                </c:pt>
                <c:pt idx="401">
                  <c:v>7.8688179918899481E-2</c:v>
                </c:pt>
                <c:pt idx="402">
                  <c:v>7.8691960997143429E-2</c:v>
                </c:pt>
                <c:pt idx="403">
                  <c:v>7.869568886661446E-2</c:v>
                </c:pt>
                <c:pt idx="404">
                  <c:v>7.8699364276086689E-2</c:v>
                </c:pt>
                <c:pt idx="405">
                  <c:v>7.8702987963797211E-2</c:v>
                </c:pt>
                <c:pt idx="406">
                  <c:v>7.8706560657594335E-2</c:v>
                </c:pt>
                <c:pt idx="407">
                  <c:v>7.8710083075083842E-2</c:v>
                </c:pt>
                <c:pt idx="408">
                  <c:v>7.8713555923773076E-2</c:v>
                </c:pt>
                <c:pt idx="409">
                  <c:v>7.8716979901213069E-2</c:v>
                </c:pt>
                <c:pt idx="410">
                  <c:v>7.8720355695138647E-2</c:v>
                </c:pt>
                <c:pt idx="411">
                  <c:v>7.8723683983606574E-2</c:v>
                </c:pt>
                <c:pt idx="412">
                  <c:v>7.8726965435131746E-2</c:v>
                </c:pt>
                <c:pt idx="413">
                  <c:v>7.873020070882146E-2</c:v>
                </c:pt>
                <c:pt idx="414">
                  <c:v>7.8733390454507793E-2</c:v>
                </c:pt>
                <c:pt idx="415">
                  <c:v>7.873653531287815E-2</c:v>
                </c:pt>
                <c:pt idx="416">
                  <c:v>7.8739635915603928E-2</c:v>
                </c:pt>
                <c:pt idx="417">
                  <c:v>7.8742692885467425E-2</c:v>
                </c:pt>
                <c:pt idx="418">
                  <c:v>7.8745706836486878E-2</c:v>
                </c:pt>
                <c:pt idx="419">
                  <c:v>7.8748678374039857E-2</c:v>
                </c:pt>
                <c:pt idx="420">
                  <c:v>7.8751608094984799E-2</c:v>
                </c:pt>
                <c:pt idx="421">
                  <c:v>7.8754496587780942E-2</c:v>
                </c:pt>
                <c:pt idx="422">
                  <c:v>7.8757344432606499E-2</c:v>
                </c:pt>
                <c:pt idx="423">
                  <c:v>7.8760152201475198E-2</c:v>
                </c:pt>
                <c:pt idx="424">
                  <c:v>7.8762920458351149E-2</c:v>
                </c:pt>
                <c:pt idx="425">
                  <c:v>7.8765649759262174E-2</c:v>
                </c:pt>
                <c:pt idx="426">
                  <c:v>7.8768340652411437E-2</c:v>
                </c:pt>
                <c:pt idx="427">
                  <c:v>7.877099367828759E-2</c:v>
                </c:pt>
                <c:pt idx="428">
                  <c:v>7.8773609369773331E-2</c:v>
                </c:pt>
                <c:pt idx="429">
                  <c:v>7.877618825225241E-2</c:v>
                </c:pt>
                <c:pt idx="430">
                  <c:v>7.8778730843715186E-2</c:v>
                </c:pt>
                <c:pt idx="431">
                  <c:v>7.8781237654862654E-2</c:v>
                </c:pt>
                <c:pt idx="432">
                  <c:v>7.8783709189209045E-2</c:v>
                </c:pt>
                <c:pt idx="433">
                  <c:v>7.8786145943182936E-2</c:v>
                </c:pt>
                <c:pt idx="434">
                  <c:v>7.8788548406226969E-2</c:v>
                </c:pt>
                <c:pt idx="435">
                  <c:v>7.8790917060896165E-2</c:v>
                </c:pt>
                <c:pt idx="436">
                  <c:v>7.8793252382954856E-2</c:v>
                </c:pt>
                <c:pt idx="437">
                  <c:v>7.8795554841472229E-2</c:v>
                </c:pt>
                <c:pt idx="438">
                  <c:v>7.8797824898916555E-2</c:v>
                </c:pt>
                <c:pt idx="439">
                  <c:v>7.8800063011248075E-2</c:v>
                </c:pt>
                <c:pt idx="440">
                  <c:v>7.8802269628010568E-2</c:v>
                </c:pt>
                <c:pt idx="441">
                  <c:v>7.880444519242169E-2</c:v>
                </c:pt>
                <c:pt idx="442">
                  <c:v>7.8806590141461949E-2</c:v>
                </c:pt>
                <c:pt idx="443">
                  <c:v>7.8808704905962493E-2</c:v>
                </c:pt>
                <c:pt idx="444">
                  <c:v>7.8810789910691667E-2</c:v>
                </c:pt>
                <c:pt idx="445">
                  <c:v>7.8812845574440307E-2</c:v>
                </c:pt>
                <c:pt idx="446">
                  <c:v>7.8814872310105866E-2</c:v>
                </c:pt>
                <c:pt idx="447">
                  <c:v>7.8816870524775345E-2</c:v>
                </c:pt>
                <c:pt idx="448">
                  <c:v>7.8818840619807054E-2</c:v>
                </c:pt>
                <c:pt idx="449">
                  <c:v>7.8820782990911248E-2</c:v>
                </c:pt>
                <c:pt idx="450">
                  <c:v>7.8822698028229596E-2</c:v>
                </c:pt>
                <c:pt idx="451">
                  <c:v>7.8824586116413548E-2</c:v>
                </c:pt>
                <c:pt idx="452">
                  <c:v>7.8826447634701577E-2</c:v>
                </c:pt>
                <c:pt idx="453">
                  <c:v>7.8828282956995371E-2</c:v>
                </c:pt>
                <c:pt idx="454">
                  <c:v>7.8830092451934938E-2</c:v>
                </c:pt>
                <c:pt idx="455">
                  <c:v>7.8831876482972657E-2</c:v>
                </c:pt>
                <c:pt idx="456">
                  <c:v>7.8833635408446234E-2</c:v>
                </c:pt>
                <c:pt idx="457">
                  <c:v>7.883536958165073E-2</c:v>
                </c:pt>
                <c:pt idx="458">
                  <c:v>7.8837079350909514E-2</c:v>
                </c:pt>
                <c:pt idx="459">
                  <c:v>7.8838765059644197E-2</c:v>
                </c:pt>
                <c:pt idx="460">
                  <c:v>7.8840427046443631E-2</c:v>
                </c:pt>
                <c:pt idx="461">
                  <c:v>7.8842065645131923E-2</c:v>
                </c:pt>
                <c:pt idx="462">
                  <c:v>7.8843681184835493E-2</c:v>
                </c:pt>
                <c:pt idx="463">
                  <c:v>7.8845273990049133E-2</c:v>
                </c:pt>
                <c:pt idx="464">
                  <c:v>7.8846844380701261E-2</c:v>
                </c:pt>
                <c:pt idx="465">
                  <c:v>7.8848392672218118E-2</c:v>
                </c:pt>
                <c:pt idx="466">
                  <c:v>7.8849919175587146E-2</c:v>
                </c:pt>
                <c:pt idx="467">
                  <c:v>7.8851424197419459E-2</c:v>
                </c:pt>
                <c:pt idx="468">
                  <c:v>7.8852908040011424E-2</c:v>
                </c:pt>
                <c:pt idx="469">
                  <c:v>7.8854371001405382E-2</c:v>
                </c:pt>
                <c:pt idx="470">
                  <c:v>7.8855813375449488E-2</c:v>
                </c:pt>
                <c:pt idx="471">
                  <c:v>7.8857235451856786E-2</c:v>
                </c:pt>
                <c:pt idx="472">
                  <c:v>7.8858637516263347E-2</c:v>
                </c:pt>
                <c:pt idx="473">
                  <c:v>7.8860019850285651E-2</c:v>
                </c:pt>
                <c:pt idx="474">
                  <c:v>7.8861382731577195E-2</c:v>
                </c:pt>
                <c:pt idx="475">
                  <c:v>7.8862726433884214E-2</c:v>
                </c:pt>
                <c:pt idx="476">
                  <c:v>7.8864051227100676E-2</c:v>
                </c:pt>
                <c:pt idx="477">
                  <c:v>7.8865357377322504E-2</c:v>
                </c:pt>
                <c:pt idx="478">
                  <c:v>7.8866645146901018E-2</c:v>
                </c:pt>
                <c:pt idx="479">
                  <c:v>7.8867914794495633E-2</c:v>
                </c:pt>
                <c:pt idx="480">
                  <c:v>7.8869166575125799E-2</c:v>
                </c:pt>
                <c:pt idx="481">
                  <c:v>7.8870400740222252E-2</c:v>
                </c:pt>
                <c:pt idx="482">
                  <c:v>7.8871617537677491E-2</c:v>
                </c:pt>
                <c:pt idx="483">
                  <c:v>7.8872817211895568E-2</c:v>
                </c:pt>
                <c:pt idx="484">
                  <c:v>7.8874000003841205E-2</c:v>
                </c:pt>
                <c:pt idx="485">
                  <c:v>7.8875166151088166E-2</c:v>
                </c:pt>
                <c:pt idx="486">
                  <c:v>7.8876315887866991E-2</c:v>
                </c:pt>
                <c:pt idx="487">
                  <c:v>7.8877449445112033E-2</c:v>
                </c:pt>
                <c:pt idx="488">
                  <c:v>7.8878567050507858E-2</c:v>
                </c:pt>
                <c:pt idx="489">
                  <c:v>7.8879668928534957E-2</c:v>
                </c:pt>
                <c:pt idx="490">
                  <c:v>7.888075530051486E-2</c:v>
                </c:pt>
                <c:pt idx="491">
                  <c:v>7.888182638465456E-2</c:v>
                </c:pt>
                <c:pt idx="492">
                  <c:v>7.888288239609037E-2</c:v>
                </c:pt>
                <c:pt idx="493">
                  <c:v>7.888392354693112E-2</c:v>
                </c:pt>
                <c:pt idx="494">
                  <c:v>7.8884950046300764E-2</c:v>
                </c:pt>
                <c:pt idx="495">
                  <c:v>7.8885962100380375E-2</c:v>
                </c:pt>
                <c:pt idx="496">
                  <c:v>7.8886959912449581E-2</c:v>
                </c:pt>
                <c:pt idx="497">
                  <c:v>7.8887943682927383E-2</c:v>
                </c:pt>
                <c:pt idx="498">
                  <c:v>7.8888913609412387E-2</c:v>
                </c:pt>
                <c:pt idx="499">
                  <c:v>7.8889869886722544E-2</c:v>
                </c:pt>
                <c:pt idx="500">
                  <c:v>7.8890812706934238E-2</c:v>
                </c:pt>
                <c:pt idx="501">
                  <c:v>7.8891742259420874E-2</c:v>
                </c:pt>
                <c:pt idx="502">
                  <c:v>7.8892658730890936E-2</c:v>
                </c:pt>
                <c:pt idx="503">
                  <c:v>7.8893562305425477E-2</c:v>
                </c:pt>
                <c:pt idx="504">
                  <c:v>7.8894453164515072E-2</c:v>
                </c:pt>
                <c:pt idx="505">
                  <c:v>7.8895331487096321E-2</c:v>
                </c:pt>
                <c:pt idx="506">
                  <c:v>7.8896197449587729E-2</c:v>
                </c:pt>
                <c:pt idx="507">
                  <c:v>7.8897051225925191E-2</c:v>
                </c:pt>
                <c:pt idx="508">
                  <c:v>7.8897892987596904E-2</c:v>
                </c:pt>
                <c:pt idx="509">
                  <c:v>7.8898722903677831E-2</c:v>
                </c:pt>
                <c:pt idx="510">
                  <c:v>7.889954114086363E-2</c:v>
                </c:pt>
                <c:pt idx="511">
                  <c:v>7.8900347863504153E-2</c:v>
                </c:pt>
                <c:pt idx="512">
                  <c:v>7.8901143233636478E-2</c:v>
                </c:pt>
                <c:pt idx="513">
                  <c:v>7.8901927411017411E-2</c:v>
                </c:pt>
                <c:pt idx="514">
                  <c:v>7.8902700553155625E-2</c:v>
                </c:pt>
                <c:pt idx="515">
                  <c:v>7.8903462815343245E-2</c:v>
                </c:pt>
                <c:pt idx="516">
                  <c:v>7.8904214350687091E-2</c:v>
                </c:pt>
                <c:pt idx="517">
                  <c:v>7.8904955310139385E-2</c:v>
                </c:pt>
                <c:pt idx="518">
                  <c:v>7.8905685842528106E-2</c:v>
                </c:pt>
                <c:pt idx="519">
                  <c:v>7.8906406094586864E-2</c:v>
                </c:pt>
                <c:pt idx="520">
                  <c:v>7.8907116210984368E-2</c:v>
                </c:pt>
                <c:pt idx="521">
                  <c:v>7.8907816334353509E-2</c:v>
                </c:pt>
                <c:pt idx="522">
                  <c:v>7.8908506605319992E-2</c:v>
                </c:pt>
                <c:pt idx="523">
                  <c:v>7.8909187162530578E-2</c:v>
                </c:pt>
                <c:pt idx="524">
                  <c:v>7.8909858142680936E-2</c:v>
                </c:pt>
                <c:pt idx="525">
                  <c:v>7.8910519680543093E-2</c:v>
                </c:pt>
                <c:pt idx="526">
                  <c:v>7.8911171908992536E-2</c:v>
                </c:pt>
                <c:pt idx="527">
                  <c:v>7.8911814959034876E-2</c:v>
                </c:pt>
                <c:pt idx="528">
                  <c:v>7.891244895983214E-2</c:v>
                </c:pt>
                <c:pt idx="529">
                  <c:v>7.8913074038728756E-2</c:v>
                </c:pt>
                <c:pt idx="530">
                  <c:v>7.8913690321277097E-2</c:v>
                </c:pt>
                <c:pt idx="531">
                  <c:v>7.8914297931262728E-2</c:v>
                </c:pt>
                <c:pt idx="532">
                  <c:v>7.8914896990729261E-2</c:v>
                </c:pt>
                <c:pt idx="533">
                  <c:v>7.8915487620002861E-2</c:v>
                </c:pt>
                <c:pt idx="534">
                  <c:v>7.891606993771641E-2</c:v>
                </c:pt>
                <c:pt idx="535">
                  <c:v>7.8916644060833332E-2</c:v>
                </c:pt>
                <c:pt idx="536">
                  <c:v>7.8917210104671121E-2</c:v>
                </c:pt>
                <c:pt idx="537">
                  <c:v>7.891776818292448E-2</c:v>
                </c:pt>
                <c:pt idx="538">
                  <c:v>7.8918318407688134E-2</c:v>
                </c:pt>
                <c:pt idx="539">
                  <c:v>7.8918860889479386E-2</c:v>
                </c:pt>
                <c:pt idx="540">
                  <c:v>7.8919395737260284E-2</c:v>
                </c:pt>
                <c:pt idx="541">
                  <c:v>7.8919923058459546E-2</c:v>
                </c:pt>
                <c:pt idx="542">
                  <c:v>7.8920442958994072E-2</c:v>
                </c:pt>
                <c:pt idx="543">
                  <c:v>7.8920955543290303E-2</c:v>
                </c:pt>
                <c:pt idx="544">
                  <c:v>7.8921460914305117E-2</c:v>
                </c:pt>
                <c:pt idx="545">
                  <c:v>7.8921959173546566E-2</c:v>
                </c:pt>
                <c:pt idx="546">
                  <c:v>7.892245042109422E-2</c:v>
                </c:pt>
                <c:pt idx="547">
                  <c:v>7.8922934755619317E-2</c:v>
                </c:pt>
                <c:pt idx="548">
                  <c:v>7.8923412274404539E-2</c:v>
                </c:pt>
                <c:pt idx="549">
                  <c:v>7.8923883073363579E-2</c:v>
                </c:pt>
                <c:pt idx="550">
                  <c:v>7.8924347247060378E-2</c:v>
                </c:pt>
                <c:pt idx="551">
                  <c:v>7.8924804888728148E-2</c:v>
                </c:pt>
                <c:pt idx="552">
                  <c:v>7.8925256090288096E-2</c:v>
                </c:pt>
                <c:pt idx="553">
                  <c:v>7.892570094236788E-2</c:v>
                </c:pt>
                <c:pt idx="554">
                  <c:v>7.8926139534319789E-2</c:v>
                </c:pt>
                <c:pt idx="555">
                  <c:v>7.8926571954238731E-2</c:v>
                </c:pt>
                <c:pt idx="556">
                  <c:v>7.8926998288979908E-2</c:v>
                </c:pt>
                <c:pt idx="557">
                  <c:v>7.8927418624176252E-2</c:v>
                </c:pt>
                <c:pt idx="558">
                  <c:v>7.8927833044255644E-2</c:v>
                </c:pt>
                <c:pt idx="559">
                  <c:v>7.8928241632457874E-2</c:v>
                </c:pt>
                <c:pt idx="560">
                  <c:v>7.8928644470851322E-2</c:v>
                </c:pt>
                <c:pt idx="561">
                  <c:v>7.8929041640349501E-2</c:v>
                </c:pt>
                <c:pt idx="562">
                  <c:v>7.8929433220727249E-2</c:v>
                </c:pt>
                <c:pt idx="563">
                  <c:v>7.8929819290636805E-2</c:v>
                </c:pt>
                <c:pt idx="564">
                  <c:v>7.8930199927623582E-2</c:v>
                </c:pt>
                <c:pt idx="565">
                  <c:v>7.8930575208141729E-2</c:v>
                </c:pt>
                <c:pt idx="566">
                  <c:v>7.8930945207569519E-2</c:v>
                </c:pt>
                <c:pt idx="567">
                  <c:v>7.8931310000224464E-2</c:v>
                </c:pt>
                <c:pt idx="568">
                  <c:v>7.8931669659378242E-2</c:v>
                </c:pt>
                <c:pt idx="569">
                  <c:v>7.8932024257271458E-2</c:v>
                </c:pt>
                <c:pt idx="570">
                  <c:v>7.893237386512808E-2</c:v>
                </c:pt>
                <c:pt idx="571">
                  <c:v>7.8932718553169814E-2</c:v>
                </c:pt>
                <c:pt idx="572">
                  <c:v>7.8933058390630167E-2</c:v>
                </c:pt>
                <c:pt idx="573">
                  <c:v>7.8933393445768357E-2</c:v>
                </c:pt>
                <c:pt idx="574">
                  <c:v>7.893372378588305E-2</c:v>
                </c:pt>
                <c:pt idx="575">
                  <c:v>7.8934049477325852E-2</c:v>
                </c:pt>
                <c:pt idx="576">
                  <c:v>7.8934370585514654E-2</c:v>
                </c:pt>
                <c:pt idx="577">
                  <c:v>7.8934687174946741E-2</c:v>
                </c:pt>
                <c:pt idx="578">
                  <c:v>7.8934999309211773E-2</c:v>
                </c:pt>
                <c:pt idx="579">
                  <c:v>7.8935307051004572E-2</c:v>
                </c:pt>
                <c:pt idx="580">
                  <c:v>7.8935610462137665E-2</c:v>
                </c:pt>
                <c:pt idx="581">
                  <c:v>7.8935909603553761E-2</c:v>
                </c:pt>
                <c:pt idx="582">
                  <c:v>7.8936204535337937E-2</c:v>
                </c:pt>
                <c:pt idx="583">
                  <c:v>7.8936495316729721E-2</c:v>
                </c:pt>
                <c:pt idx="584">
                  <c:v>7.8936782006135034E-2</c:v>
                </c:pt>
                <c:pt idx="585">
                  <c:v>7.8937064661137868E-2</c:v>
                </c:pt>
                <c:pt idx="586">
                  <c:v>7.8937343338511864E-2</c:v>
                </c:pt>
                <c:pt idx="587">
                  <c:v>7.8937618094231721E-2</c:v>
                </c:pt>
                <c:pt idx="588">
                  <c:v>7.8937888983484458E-2</c:v>
                </c:pt>
                <c:pt idx="589">
                  <c:v>7.8938156060680484E-2</c:v>
                </c:pt>
                <c:pt idx="590">
                  <c:v>7.8938419379464497E-2</c:v>
                </c:pt>
                <c:pt idx="591">
                  <c:v>7.8938678992726316E-2</c:v>
                </c:pt>
                <c:pt idx="592">
                  <c:v>7.893893495261145E-2</c:v>
                </c:pt>
                <c:pt idx="593">
                  <c:v>7.8939187310531608E-2</c:v>
                </c:pt>
                <c:pt idx="594">
                  <c:v>7.8939436117175008E-2</c:v>
                </c:pt>
                <c:pt idx="595">
                  <c:v>7.8939681422516575E-2</c:v>
                </c:pt>
                <c:pt idx="596">
                  <c:v>7.8939923275827967E-2</c:v>
                </c:pt>
                <c:pt idx="597">
                  <c:v>7.8940161725687463E-2</c:v>
                </c:pt>
                <c:pt idx="598">
                  <c:v>7.8940396819989725E-2</c:v>
                </c:pt>
                <c:pt idx="599">
                  <c:v>7.8940628605955437E-2</c:v>
                </c:pt>
                <c:pt idx="600">
                  <c:v>7.8940857130140776E-2</c:v>
                </c:pt>
                <c:pt idx="601">
                  <c:v>7.8941082438446761E-2</c:v>
                </c:pt>
                <c:pt idx="602">
                  <c:v>7.8941304576128468E-2</c:v>
                </c:pt>
                <c:pt idx="603">
                  <c:v>7.8941523587804124E-2</c:v>
                </c:pt>
                <c:pt idx="604">
                  <c:v>7.8941739517464068E-2</c:v>
                </c:pt>
                <c:pt idx="605">
                  <c:v>7.8941952408479621E-2</c:v>
                </c:pt>
                <c:pt idx="606">
                  <c:v>7.8942162303611729E-2</c:v>
                </c:pt>
                <c:pt idx="607">
                  <c:v>7.8942369245019614E-2</c:v>
                </c:pt>
                <c:pt idx="608">
                  <c:v>7.8942573274269193E-2</c:v>
                </c:pt>
                <c:pt idx="609">
                  <c:v>7.8942774432341475E-2</c:v>
                </c:pt>
                <c:pt idx="610">
                  <c:v>7.8942972759640767E-2</c:v>
                </c:pt>
                <c:pt idx="611">
                  <c:v>7.8943168296002772E-2</c:v>
                </c:pt>
                <c:pt idx="612">
                  <c:v>7.8943361080702629E-2</c:v>
                </c:pt>
                <c:pt idx="613">
                  <c:v>7.8943551152462779E-2</c:v>
                </c:pt>
                <c:pt idx="614">
                  <c:v>7.894373854946074E-2</c:v>
                </c:pt>
                <c:pt idx="615">
                  <c:v>7.8943923309336791E-2</c:v>
                </c:pt>
                <c:pt idx="616">
                  <c:v>7.8944105469201498E-2</c:v>
                </c:pt>
                <c:pt idx="617">
                  <c:v>7.894428506564323E-2</c:v>
                </c:pt>
                <c:pt idx="618">
                  <c:v>7.8944462134735438E-2</c:v>
                </c:pt>
                <c:pt idx="619">
                  <c:v>7.894463671204395E-2</c:v>
                </c:pt>
                <c:pt idx="620">
                  <c:v>7.8944808832634092E-2</c:v>
                </c:pt>
                <c:pt idx="621">
                  <c:v>7.894497853107775E-2</c:v>
                </c:pt>
                <c:pt idx="622">
                  <c:v>7.8945145841460285E-2</c:v>
                </c:pt>
                <c:pt idx="623">
                  <c:v>7.8945310797387411E-2</c:v>
                </c:pt>
                <c:pt idx="624">
                  <c:v>7.8945473431991903E-2</c:v>
                </c:pt>
                <c:pt idx="625">
                  <c:v>7.8945633777940311E-2</c:v>
                </c:pt>
                <c:pt idx="626">
                  <c:v>7.8945791867439469E-2</c:v>
                </c:pt>
                <c:pt idx="627">
                  <c:v>7.8945947732243005E-2</c:v>
                </c:pt>
                <c:pt idx="628">
                  <c:v>7.8946101403657667E-2</c:v>
                </c:pt>
                <c:pt idx="629">
                  <c:v>7.8946252912549655E-2</c:v>
                </c:pt>
                <c:pt idx="630">
                  <c:v>7.894640228935082E-2</c:v>
                </c:pt>
                <c:pt idx="631">
                  <c:v>7.8946549564064758E-2</c:v>
                </c:pt>
                <c:pt idx="632">
                  <c:v>7.8946694766272835E-2</c:v>
                </c:pt>
                <c:pt idx="633">
                  <c:v>7.8946837925140151E-2</c:v>
                </c:pt>
                <c:pt idx="634">
                  <c:v>7.8946979069421372E-2</c:v>
                </c:pt>
                <c:pt idx="635">
                  <c:v>7.8947118227466515E-2</c:v>
                </c:pt>
                <c:pt idx="636">
                  <c:v>7.8947255427226651E-2</c:v>
                </c:pt>
                <c:pt idx="637">
                  <c:v>7.8947390696259515E-2</c:v>
                </c:pt>
                <c:pt idx="638">
                  <c:v>7.8947524061735039E-2</c:v>
                </c:pt>
                <c:pt idx="639">
                  <c:v>7.894765555044081E-2</c:v>
                </c:pt>
                <c:pt idx="640">
                  <c:v>7.8947785188787437E-2</c:v>
                </c:pt>
                <c:pt idx="641">
                  <c:v>7.8947913002813883E-2</c:v>
                </c:pt>
                <c:pt idx="642">
                  <c:v>7.8948039018192681E-2</c:v>
                </c:pt>
                <c:pt idx="643">
                  <c:v>7.8948163260235085E-2</c:v>
                </c:pt>
                <c:pt idx="644">
                  <c:v>7.8948285753896147E-2</c:v>
                </c:pt>
                <c:pt idx="645">
                  <c:v>7.8948406523779768E-2</c:v>
                </c:pt>
                <c:pt idx="646">
                  <c:v>7.8948525594143601E-2</c:v>
                </c:pt>
                <c:pt idx="647">
                  <c:v>7.894864298890393E-2</c:v>
                </c:pt>
                <c:pt idx="648">
                  <c:v>7.8948758731640478E-2</c:v>
                </c:pt>
                <c:pt idx="649">
                  <c:v>7.8948872845601162E-2</c:v>
                </c:pt>
                <c:pt idx="650">
                  <c:v>7.8948985353706744E-2</c:v>
                </c:pt>
                <c:pt idx="651">
                  <c:v>7.8949096278555411E-2</c:v>
                </c:pt>
                <c:pt idx="652">
                  <c:v>7.894920564242737E-2</c:v>
                </c:pt>
                <c:pt idx="653">
                  <c:v>7.8949313467289284E-2</c:v>
                </c:pt>
                <c:pt idx="654">
                  <c:v>7.8949419774798676E-2</c:v>
                </c:pt>
                <c:pt idx="655">
                  <c:v>7.8949524586308314E-2</c:v>
                </c:pt>
                <c:pt idx="656">
                  <c:v>7.8949627922870469E-2</c:v>
                </c:pt>
                <c:pt idx="657">
                  <c:v>7.8949729805241176E-2</c:v>
                </c:pt>
                <c:pt idx="658">
                  <c:v>7.8949830253884357E-2</c:v>
                </c:pt>
                <c:pt idx="659">
                  <c:v>7.8949929288975984E-2</c:v>
                </c:pt>
                <c:pt idx="660">
                  <c:v>7.895002693040809E-2</c:v>
                </c:pt>
                <c:pt idx="661">
                  <c:v>7.8950123197792779E-2</c:v>
                </c:pt>
                <c:pt idx="662">
                  <c:v>7.895021811046618E-2</c:v>
                </c:pt>
                <c:pt idx="663">
                  <c:v>7.8950311687492294E-2</c:v>
                </c:pt>
                <c:pt idx="664">
                  <c:v>7.8950403947666864E-2</c:v>
                </c:pt>
                <c:pt idx="665">
                  <c:v>7.8950494909521121E-2</c:v>
                </c:pt>
                <c:pt idx="666">
                  <c:v>7.8950584591325521E-2</c:v>
                </c:pt>
                <c:pt idx="667">
                  <c:v>7.8950673011093417E-2</c:v>
                </c:pt>
                <c:pt idx="668">
                  <c:v>7.8950760186584673E-2</c:v>
                </c:pt>
                <c:pt idx="669">
                  <c:v>7.8950846135309213E-2</c:v>
                </c:pt>
                <c:pt idx="670">
                  <c:v>7.8950930874530575E-2</c:v>
                </c:pt>
                <c:pt idx="671">
                  <c:v>7.8951014421269353E-2</c:v>
                </c:pt>
                <c:pt idx="672">
                  <c:v>7.8951096792306594E-2</c:v>
                </c:pt>
                <c:pt idx="673">
                  <c:v>7.8951178004187245E-2</c:v>
                </c:pt>
                <c:pt idx="674">
                  <c:v>7.8951258073223382E-2</c:v>
                </c:pt>
                <c:pt idx="675">
                  <c:v>7.8951337015497544E-2</c:v>
                </c:pt>
                <c:pt idx="676">
                  <c:v>7.8951414846865964E-2</c:v>
                </c:pt>
                <c:pt idx="677">
                  <c:v>7.8951491582961733E-2</c:v>
                </c:pt>
                <c:pt idx="678">
                  <c:v>7.895156723919794E-2</c:v>
                </c:pt>
                <c:pt idx="679">
                  <c:v>7.8951641830770775E-2</c:v>
                </c:pt>
                <c:pt idx="680">
                  <c:v>7.8951715372662601E-2</c:v>
                </c:pt>
                <c:pt idx="681">
                  <c:v>7.8951787879644922E-2</c:v>
                </c:pt>
                <c:pt idx="682">
                  <c:v>7.8951859366281366E-2</c:v>
                </c:pt>
                <c:pt idx="683">
                  <c:v>7.8951929846930641E-2</c:v>
                </c:pt>
                <c:pt idx="684">
                  <c:v>7.8951999335749382E-2</c:v>
                </c:pt>
                <c:pt idx="685">
                  <c:v>7.8952067846695007E-2</c:v>
                </c:pt>
                <c:pt idx="686">
                  <c:v>7.8952135393528508E-2</c:v>
                </c:pt>
                <c:pt idx="687">
                  <c:v>7.8952201989817256E-2</c:v>
                </c:pt>
                <c:pt idx="688">
                  <c:v>7.895226764893766E-2</c:v>
                </c:pt>
                <c:pt idx="689">
                  <c:v>7.8952332384077922E-2</c:v>
                </c:pt>
                <c:pt idx="690">
                  <c:v>7.8952396208240641E-2</c:v>
                </c:pt>
                <c:pt idx="691">
                  <c:v>7.8952459134245437E-2</c:v>
                </c:pt>
                <c:pt idx="692">
                  <c:v>7.8952521174731533E-2</c:v>
                </c:pt>
                <c:pt idx="693">
                  <c:v>7.895258234216028E-2</c:v>
                </c:pt>
                <c:pt idx="694">
                  <c:v>7.895264264881767E-2</c:v>
                </c:pt>
                <c:pt idx="695">
                  <c:v>7.8952702106816819E-2</c:v>
                </c:pt>
                <c:pt idx="696">
                  <c:v>7.8952760728100355E-2</c:v>
                </c:pt>
                <c:pt idx="697">
                  <c:v>7.8952818524442872E-2</c:v>
                </c:pt>
                <c:pt idx="698">
                  <c:v>7.8952875507453252E-2</c:v>
                </c:pt>
                <c:pt idx="699">
                  <c:v>7.8952931688577005E-2</c:v>
                </c:pt>
                <c:pt idx="700">
                  <c:v>7.8952987079098591E-2</c:v>
                </c:pt>
                <c:pt idx="701">
                  <c:v>7.8953041690143666E-2</c:v>
                </c:pt>
                <c:pt idx="702">
                  <c:v>7.8953095532681317E-2</c:v>
                </c:pt>
                <c:pt idx="703">
                  <c:v>7.8953148617526267E-2</c:v>
                </c:pt>
                <c:pt idx="704">
                  <c:v>7.8953200955341071E-2</c:v>
                </c:pt>
                <c:pt idx="705">
                  <c:v>7.8953252556638209E-2</c:v>
                </c:pt>
                <c:pt idx="706">
                  <c:v>7.8953303431782251E-2</c:v>
                </c:pt>
                <c:pt idx="707">
                  <c:v>7.8953353590991884E-2</c:v>
                </c:pt>
                <c:pt idx="708">
                  <c:v>7.8953403044342021E-2</c:v>
                </c:pt>
                <c:pt idx="709">
                  <c:v>7.8953451801765787E-2</c:v>
                </c:pt>
                <c:pt idx="710">
                  <c:v>7.8953499873056512E-2</c:v>
                </c:pt>
                <c:pt idx="711">
                  <c:v>7.8953547267869739E-2</c:v>
                </c:pt>
                <c:pt idx="712">
                  <c:v>7.8953593995725102E-2</c:v>
                </c:pt>
                <c:pt idx="713">
                  <c:v>7.8953640066008288E-2</c:v>
                </c:pt>
                <c:pt idx="714">
                  <c:v>7.8953685487972908E-2</c:v>
                </c:pt>
                <c:pt idx="715">
                  <c:v>7.8953730270742345E-2</c:v>
                </c:pt>
                <c:pt idx="716">
                  <c:v>7.8953774423311598E-2</c:v>
                </c:pt>
                <c:pt idx="717">
                  <c:v>7.8953817954549074E-2</c:v>
                </c:pt>
                <c:pt idx="718">
                  <c:v>7.8953860873198403E-2</c:v>
                </c:pt>
                <c:pt idx="719">
                  <c:v>7.8953903187880162E-2</c:v>
                </c:pt>
                <c:pt idx="720">
                  <c:v>7.8953944907093593E-2</c:v>
                </c:pt>
              </c:numCache>
            </c:numRef>
          </c:yVal>
          <c:smooth val="1"/>
          <c:extLst>
            <c:ext xmlns:c16="http://schemas.microsoft.com/office/drawing/2014/chart" uri="{C3380CC4-5D6E-409C-BE32-E72D297353CC}">
              <c16:uniqueId val="{00000001-C391-E744-91D3-09DDF1520A41}"/>
            </c:ext>
          </c:extLst>
        </c:ser>
        <c:ser>
          <c:idx val="2"/>
          <c:order val="2"/>
          <c:tx>
            <c:strRef>
              <c:f>'Raum2_technische Lüftung'!$I$57</c:f>
              <c:strCache>
                <c:ptCount val="1"/>
                <c:pt idx="0">
                  <c:v>Exp.</c:v>
                </c:pt>
              </c:strCache>
            </c:strRef>
          </c:tx>
          <c:spPr>
            <a:ln w="19050" cap="rnd">
              <a:solidFill>
                <a:schemeClr val="accent3"/>
              </a:solidFill>
              <a:round/>
            </a:ln>
            <a:effectLst/>
          </c:spPr>
          <c:marker>
            <c:symbol val="none"/>
          </c:marker>
          <c:xVal>
            <c:numRef>
              <c:f>'Raum2_technische Lüftung'!$A$58:$A$778</c:f>
              <c:numCache>
                <c:formatCode>0.00</c:formatCode>
                <c:ptCount val="72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pt idx="361">
                  <c:v>60.166666666666664</c:v>
                </c:pt>
                <c:pt idx="362">
                  <c:v>60.333333333333336</c:v>
                </c:pt>
                <c:pt idx="363">
                  <c:v>60.5</c:v>
                </c:pt>
                <c:pt idx="364">
                  <c:v>60.666666666666664</c:v>
                </c:pt>
                <c:pt idx="365">
                  <c:v>60.833333333333336</c:v>
                </c:pt>
                <c:pt idx="366">
                  <c:v>61</c:v>
                </c:pt>
                <c:pt idx="367">
                  <c:v>61.166666666666664</c:v>
                </c:pt>
                <c:pt idx="368">
                  <c:v>61.333333333333336</c:v>
                </c:pt>
                <c:pt idx="369">
                  <c:v>61.5</c:v>
                </c:pt>
                <c:pt idx="370">
                  <c:v>61.666666666666664</c:v>
                </c:pt>
                <c:pt idx="371">
                  <c:v>61.833333333333336</c:v>
                </c:pt>
                <c:pt idx="372">
                  <c:v>62</c:v>
                </c:pt>
                <c:pt idx="373">
                  <c:v>62.166666666666664</c:v>
                </c:pt>
                <c:pt idx="374">
                  <c:v>62.333333333333336</c:v>
                </c:pt>
                <c:pt idx="375">
                  <c:v>62.5</c:v>
                </c:pt>
                <c:pt idx="376">
                  <c:v>62.666666666666664</c:v>
                </c:pt>
                <c:pt idx="377">
                  <c:v>62.833333333333336</c:v>
                </c:pt>
                <c:pt idx="378">
                  <c:v>63</c:v>
                </c:pt>
                <c:pt idx="379">
                  <c:v>63.166666666666664</c:v>
                </c:pt>
                <c:pt idx="380">
                  <c:v>63.333333333333336</c:v>
                </c:pt>
                <c:pt idx="381">
                  <c:v>63.5</c:v>
                </c:pt>
                <c:pt idx="382">
                  <c:v>63.666666666666664</c:v>
                </c:pt>
                <c:pt idx="383">
                  <c:v>63.833333333333336</c:v>
                </c:pt>
                <c:pt idx="384">
                  <c:v>64</c:v>
                </c:pt>
                <c:pt idx="385">
                  <c:v>64.166666666666671</c:v>
                </c:pt>
                <c:pt idx="386">
                  <c:v>64.333333333333329</c:v>
                </c:pt>
                <c:pt idx="387">
                  <c:v>64.5</c:v>
                </c:pt>
                <c:pt idx="388">
                  <c:v>64.666666666666671</c:v>
                </c:pt>
                <c:pt idx="389">
                  <c:v>64.833333333333329</c:v>
                </c:pt>
                <c:pt idx="390">
                  <c:v>65</c:v>
                </c:pt>
                <c:pt idx="391">
                  <c:v>65.166666666666671</c:v>
                </c:pt>
                <c:pt idx="392">
                  <c:v>65.333333333333329</c:v>
                </c:pt>
                <c:pt idx="393">
                  <c:v>65.5</c:v>
                </c:pt>
                <c:pt idx="394">
                  <c:v>65.666666666666671</c:v>
                </c:pt>
                <c:pt idx="395">
                  <c:v>65.833333333333329</c:v>
                </c:pt>
                <c:pt idx="396">
                  <c:v>66</c:v>
                </c:pt>
                <c:pt idx="397">
                  <c:v>66.166666666666671</c:v>
                </c:pt>
                <c:pt idx="398">
                  <c:v>66.333333333333329</c:v>
                </c:pt>
                <c:pt idx="399">
                  <c:v>66.5</c:v>
                </c:pt>
                <c:pt idx="400">
                  <c:v>66.666666666666671</c:v>
                </c:pt>
                <c:pt idx="401">
                  <c:v>66.833333333333329</c:v>
                </c:pt>
                <c:pt idx="402">
                  <c:v>67</c:v>
                </c:pt>
                <c:pt idx="403">
                  <c:v>67.166666666666671</c:v>
                </c:pt>
                <c:pt idx="404">
                  <c:v>67.333333333333329</c:v>
                </c:pt>
                <c:pt idx="405">
                  <c:v>67.5</c:v>
                </c:pt>
                <c:pt idx="406">
                  <c:v>67.666666666666671</c:v>
                </c:pt>
                <c:pt idx="407">
                  <c:v>67.833333333333329</c:v>
                </c:pt>
                <c:pt idx="408">
                  <c:v>68</c:v>
                </c:pt>
                <c:pt idx="409">
                  <c:v>68.166666666666671</c:v>
                </c:pt>
                <c:pt idx="410">
                  <c:v>68.333333333333329</c:v>
                </c:pt>
                <c:pt idx="411">
                  <c:v>68.5</c:v>
                </c:pt>
                <c:pt idx="412">
                  <c:v>68.666666666666671</c:v>
                </c:pt>
                <c:pt idx="413">
                  <c:v>68.833333333333329</c:v>
                </c:pt>
                <c:pt idx="414">
                  <c:v>69</c:v>
                </c:pt>
                <c:pt idx="415">
                  <c:v>69.166666666666671</c:v>
                </c:pt>
                <c:pt idx="416">
                  <c:v>69.333333333333329</c:v>
                </c:pt>
                <c:pt idx="417">
                  <c:v>69.5</c:v>
                </c:pt>
                <c:pt idx="418">
                  <c:v>69.666666666666671</c:v>
                </c:pt>
                <c:pt idx="419">
                  <c:v>69.833333333333329</c:v>
                </c:pt>
                <c:pt idx="420">
                  <c:v>70</c:v>
                </c:pt>
                <c:pt idx="421">
                  <c:v>70.166666666666671</c:v>
                </c:pt>
                <c:pt idx="422">
                  <c:v>70.333333333333329</c:v>
                </c:pt>
                <c:pt idx="423">
                  <c:v>70.5</c:v>
                </c:pt>
                <c:pt idx="424">
                  <c:v>70.666666666666671</c:v>
                </c:pt>
                <c:pt idx="425">
                  <c:v>70.833333333333329</c:v>
                </c:pt>
                <c:pt idx="426">
                  <c:v>71</c:v>
                </c:pt>
                <c:pt idx="427">
                  <c:v>71.166666666666671</c:v>
                </c:pt>
                <c:pt idx="428">
                  <c:v>71.333333333333329</c:v>
                </c:pt>
                <c:pt idx="429">
                  <c:v>71.5</c:v>
                </c:pt>
                <c:pt idx="430">
                  <c:v>71.666666666666671</c:v>
                </c:pt>
                <c:pt idx="431">
                  <c:v>71.833333333333329</c:v>
                </c:pt>
                <c:pt idx="432">
                  <c:v>72</c:v>
                </c:pt>
                <c:pt idx="433">
                  <c:v>72.166666666666671</c:v>
                </c:pt>
                <c:pt idx="434">
                  <c:v>72.333333333333329</c:v>
                </c:pt>
                <c:pt idx="435">
                  <c:v>72.5</c:v>
                </c:pt>
                <c:pt idx="436">
                  <c:v>72.666666666666671</c:v>
                </c:pt>
                <c:pt idx="437">
                  <c:v>72.833333333333329</c:v>
                </c:pt>
                <c:pt idx="438">
                  <c:v>73</c:v>
                </c:pt>
                <c:pt idx="439">
                  <c:v>73.166666666666671</c:v>
                </c:pt>
                <c:pt idx="440">
                  <c:v>73.333333333333329</c:v>
                </c:pt>
                <c:pt idx="441">
                  <c:v>73.5</c:v>
                </c:pt>
                <c:pt idx="442">
                  <c:v>73.666666666666671</c:v>
                </c:pt>
                <c:pt idx="443">
                  <c:v>73.833333333333329</c:v>
                </c:pt>
                <c:pt idx="444">
                  <c:v>74</c:v>
                </c:pt>
                <c:pt idx="445">
                  <c:v>74.166666666666671</c:v>
                </c:pt>
                <c:pt idx="446">
                  <c:v>74.333333333333329</c:v>
                </c:pt>
                <c:pt idx="447">
                  <c:v>74.5</c:v>
                </c:pt>
                <c:pt idx="448">
                  <c:v>74.666666666666671</c:v>
                </c:pt>
                <c:pt idx="449">
                  <c:v>74.833333333333329</c:v>
                </c:pt>
                <c:pt idx="450">
                  <c:v>75</c:v>
                </c:pt>
                <c:pt idx="451">
                  <c:v>75.166666666666671</c:v>
                </c:pt>
                <c:pt idx="452">
                  <c:v>75.333333333333329</c:v>
                </c:pt>
                <c:pt idx="453">
                  <c:v>75.5</c:v>
                </c:pt>
                <c:pt idx="454">
                  <c:v>75.666666666666671</c:v>
                </c:pt>
                <c:pt idx="455">
                  <c:v>75.833333333333329</c:v>
                </c:pt>
                <c:pt idx="456">
                  <c:v>76</c:v>
                </c:pt>
                <c:pt idx="457">
                  <c:v>76.166666666666671</c:v>
                </c:pt>
                <c:pt idx="458">
                  <c:v>76.333333333333329</c:v>
                </c:pt>
                <c:pt idx="459">
                  <c:v>76.5</c:v>
                </c:pt>
                <c:pt idx="460">
                  <c:v>76.666666666666671</c:v>
                </c:pt>
                <c:pt idx="461">
                  <c:v>76.833333333333329</c:v>
                </c:pt>
                <c:pt idx="462">
                  <c:v>77</c:v>
                </c:pt>
                <c:pt idx="463">
                  <c:v>77.166666666666671</c:v>
                </c:pt>
                <c:pt idx="464">
                  <c:v>77.333333333333329</c:v>
                </c:pt>
                <c:pt idx="465">
                  <c:v>77.5</c:v>
                </c:pt>
                <c:pt idx="466">
                  <c:v>77.666666666666671</c:v>
                </c:pt>
                <c:pt idx="467">
                  <c:v>77.833333333333329</c:v>
                </c:pt>
                <c:pt idx="468">
                  <c:v>78</c:v>
                </c:pt>
                <c:pt idx="469">
                  <c:v>78.166666666666671</c:v>
                </c:pt>
                <c:pt idx="470">
                  <c:v>78.333333333333329</c:v>
                </c:pt>
                <c:pt idx="471">
                  <c:v>78.5</c:v>
                </c:pt>
                <c:pt idx="472">
                  <c:v>78.666666666666671</c:v>
                </c:pt>
                <c:pt idx="473">
                  <c:v>78.833333333333329</c:v>
                </c:pt>
                <c:pt idx="474">
                  <c:v>79</c:v>
                </c:pt>
                <c:pt idx="475">
                  <c:v>79.166666666666671</c:v>
                </c:pt>
                <c:pt idx="476">
                  <c:v>79.333333333333329</c:v>
                </c:pt>
                <c:pt idx="477">
                  <c:v>79.5</c:v>
                </c:pt>
                <c:pt idx="478">
                  <c:v>79.666666666666671</c:v>
                </c:pt>
                <c:pt idx="479">
                  <c:v>79.833333333333329</c:v>
                </c:pt>
                <c:pt idx="480">
                  <c:v>80</c:v>
                </c:pt>
                <c:pt idx="481">
                  <c:v>80.166666666666671</c:v>
                </c:pt>
                <c:pt idx="482">
                  <c:v>80.333333333333329</c:v>
                </c:pt>
                <c:pt idx="483">
                  <c:v>80.5</c:v>
                </c:pt>
                <c:pt idx="484">
                  <c:v>80.666666666666671</c:v>
                </c:pt>
                <c:pt idx="485">
                  <c:v>80.833333333333329</c:v>
                </c:pt>
                <c:pt idx="486">
                  <c:v>81</c:v>
                </c:pt>
                <c:pt idx="487">
                  <c:v>81.166666666666671</c:v>
                </c:pt>
                <c:pt idx="488">
                  <c:v>81.333333333333329</c:v>
                </c:pt>
                <c:pt idx="489">
                  <c:v>81.5</c:v>
                </c:pt>
                <c:pt idx="490">
                  <c:v>81.666666666666671</c:v>
                </c:pt>
                <c:pt idx="491">
                  <c:v>81.833333333333329</c:v>
                </c:pt>
                <c:pt idx="492">
                  <c:v>82</c:v>
                </c:pt>
                <c:pt idx="493">
                  <c:v>82.166666666666671</c:v>
                </c:pt>
                <c:pt idx="494">
                  <c:v>82.333333333333329</c:v>
                </c:pt>
                <c:pt idx="495">
                  <c:v>82.5</c:v>
                </c:pt>
                <c:pt idx="496">
                  <c:v>82.666666666666671</c:v>
                </c:pt>
                <c:pt idx="497">
                  <c:v>82.833333333333329</c:v>
                </c:pt>
                <c:pt idx="498">
                  <c:v>83</c:v>
                </c:pt>
                <c:pt idx="499">
                  <c:v>83.166666666666671</c:v>
                </c:pt>
                <c:pt idx="500">
                  <c:v>83.333333333333329</c:v>
                </c:pt>
                <c:pt idx="501">
                  <c:v>83.5</c:v>
                </c:pt>
                <c:pt idx="502">
                  <c:v>83.666666666666671</c:v>
                </c:pt>
                <c:pt idx="503">
                  <c:v>83.833333333333329</c:v>
                </c:pt>
                <c:pt idx="504">
                  <c:v>84</c:v>
                </c:pt>
                <c:pt idx="505">
                  <c:v>84.166666666666671</c:v>
                </c:pt>
                <c:pt idx="506">
                  <c:v>84.333333333333329</c:v>
                </c:pt>
                <c:pt idx="507">
                  <c:v>84.5</c:v>
                </c:pt>
                <c:pt idx="508">
                  <c:v>84.666666666666671</c:v>
                </c:pt>
                <c:pt idx="509">
                  <c:v>84.833333333333329</c:v>
                </c:pt>
                <c:pt idx="510">
                  <c:v>85</c:v>
                </c:pt>
                <c:pt idx="511">
                  <c:v>85.166666666666671</c:v>
                </c:pt>
                <c:pt idx="512">
                  <c:v>85.333333333333329</c:v>
                </c:pt>
                <c:pt idx="513">
                  <c:v>85.5</c:v>
                </c:pt>
                <c:pt idx="514">
                  <c:v>85.666666666666671</c:v>
                </c:pt>
                <c:pt idx="515">
                  <c:v>85.833333333333329</c:v>
                </c:pt>
                <c:pt idx="516">
                  <c:v>86</c:v>
                </c:pt>
                <c:pt idx="517">
                  <c:v>86.166666666666671</c:v>
                </c:pt>
                <c:pt idx="518">
                  <c:v>86.333333333333329</c:v>
                </c:pt>
                <c:pt idx="519">
                  <c:v>86.5</c:v>
                </c:pt>
                <c:pt idx="520">
                  <c:v>86.666666666666671</c:v>
                </c:pt>
                <c:pt idx="521">
                  <c:v>86.833333333333329</c:v>
                </c:pt>
                <c:pt idx="522">
                  <c:v>87</c:v>
                </c:pt>
                <c:pt idx="523">
                  <c:v>87.166666666666671</c:v>
                </c:pt>
                <c:pt idx="524">
                  <c:v>87.333333333333329</c:v>
                </c:pt>
                <c:pt idx="525">
                  <c:v>87.5</c:v>
                </c:pt>
                <c:pt idx="526">
                  <c:v>87.666666666666671</c:v>
                </c:pt>
                <c:pt idx="527">
                  <c:v>87.833333333333329</c:v>
                </c:pt>
                <c:pt idx="528">
                  <c:v>88</c:v>
                </c:pt>
                <c:pt idx="529">
                  <c:v>88.166666666666671</c:v>
                </c:pt>
                <c:pt idx="530">
                  <c:v>88.333333333333329</c:v>
                </c:pt>
                <c:pt idx="531">
                  <c:v>88.5</c:v>
                </c:pt>
                <c:pt idx="532">
                  <c:v>88.666666666666671</c:v>
                </c:pt>
                <c:pt idx="533">
                  <c:v>88.833333333333329</c:v>
                </c:pt>
                <c:pt idx="534">
                  <c:v>89</c:v>
                </c:pt>
                <c:pt idx="535">
                  <c:v>89.166666666666671</c:v>
                </c:pt>
                <c:pt idx="536">
                  <c:v>89.333333333333329</c:v>
                </c:pt>
                <c:pt idx="537">
                  <c:v>89.5</c:v>
                </c:pt>
                <c:pt idx="538">
                  <c:v>89.666666666666671</c:v>
                </c:pt>
                <c:pt idx="539">
                  <c:v>89.833333333333329</c:v>
                </c:pt>
                <c:pt idx="540">
                  <c:v>90</c:v>
                </c:pt>
                <c:pt idx="541">
                  <c:v>90.166666666666671</c:v>
                </c:pt>
                <c:pt idx="542">
                  <c:v>90.333333333333329</c:v>
                </c:pt>
                <c:pt idx="543">
                  <c:v>90.5</c:v>
                </c:pt>
                <c:pt idx="544">
                  <c:v>90.666666666666671</c:v>
                </c:pt>
                <c:pt idx="545">
                  <c:v>90.833333333333329</c:v>
                </c:pt>
                <c:pt idx="546">
                  <c:v>91</c:v>
                </c:pt>
                <c:pt idx="547">
                  <c:v>91.166666666666671</c:v>
                </c:pt>
                <c:pt idx="548">
                  <c:v>91.333333333333329</c:v>
                </c:pt>
                <c:pt idx="549">
                  <c:v>91.5</c:v>
                </c:pt>
                <c:pt idx="550">
                  <c:v>91.666666666666671</c:v>
                </c:pt>
                <c:pt idx="551">
                  <c:v>91.833333333333329</c:v>
                </c:pt>
                <c:pt idx="552">
                  <c:v>92</c:v>
                </c:pt>
                <c:pt idx="553">
                  <c:v>92.166666666666671</c:v>
                </c:pt>
                <c:pt idx="554">
                  <c:v>92.333333333333329</c:v>
                </c:pt>
                <c:pt idx="555">
                  <c:v>92.5</c:v>
                </c:pt>
                <c:pt idx="556">
                  <c:v>92.666666666666671</c:v>
                </c:pt>
                <c:pt idx="557">
                  <c:v>92.833333333333329</c:v>
                </c:pt>
                <c:pt idx="558">
                  <c:v>93</c:v>
                </c:pt>
                <c:pt idx="559">
                  <c:v>93.166666666666671</c:v>
                </c:pt>
                <c:pt idx="560">
                  <c:v>93.333333333333329</c:v>
                </c:pt>
                <c:pt idx="561">
                  <c:v>93.5</c:v>
                </c:pt>
                <c:pt idx="562">
                  <c:v>93.666666666666671</c:v>
                </c:pt>
                <c:pt idx="563">
                  <c:v>93.833333333333329</c:v>
                </c:pt>
                <c:pt idx="564">
                  <c:v>94</c:v>
                </c:pt>
                <c:pt idx="565">
                  <c:v>94.166666666666671</c:v>
                </c:pt>
                <c:pt idx="566">
                  <c:v>94.333333333333329</c:v>
                </c:pt>
                <c:pt idx="567">
                  <c:v>94.5</c:v>
                </c:pt>
                <c:pt idx="568">
                  <c:v>94.666666666666671</c:v>
                </c:pt>
                <c:pt idx="569">
                  <c:v>94.833333333333329</c:v>
                </c:pt>
                <c:pt idx="570">
                  <c:v>95</c:v>
                </c:pt>
                <c:pt idx="571">
                  <c:v>95.166666666666671</c:v>
                </c:pt>
                <c:pt idx="572">
                  <c:v>95.333333333333329</c:v>
                </c:pt>
                <c:pt idx="573">
                  <c:v>95.5</c:v>
                </c:pt>
                <c:pt idx="574">
                  <c:v>95.666666666666671</c:v>
                </c:pt>
                <c:pt idx="575">
                  <c:v>95.833333333333329</c:v>
                </c:pt>
                <c:pt idx="576">
                  <c:v>96</c:v>
                </c:pt>
                <c:pt idx="577">
                  <c:v>96.166666666666671</c:v>
                </c:pt>
                <c:pt idx="578">
                  <c:v>96.333333333333329</c:v>
                </c:pt>
                <c:pt idx="579">
                  <c:v>96.5</c:v>
                </c:pt>
                <c:pt idx="580">
                  <c:v>96.666666666666671</c:v>
                </c:pt>
                <c:pt idx="581">
                  <c:v>96.833333333333329</c:v>
                </c:pt>
                <c:pt idx="582">
                  <c:v>97</c:v>
                </c:pt>
                <c:pt idx="583">
                  <c:v>97.166666666666671</c:v>
                </c:pt>
                <c:pt idx="584">
                  <c:v>97.333333333333329</c:v>
                </c:pt>
                <c:pt idx="585">
                  <c:v>97.5</c:v>
                </c:pt>
                <c:pt idx="586">
                  <c:v>97.666666666666671</c:v>
                </c:pt>
                <c:pt idx="587">
                  <c:v>97.833333333333329</c:v>
                </c:pt>
                <c:pt idx="588">
                  <c:v>98</c:v>
                </c:pt>
                <c:pt idx="589">
                  <c:v>98.166666666666671</c:v>
                </c:pt>
                <c:pt idx="590">
                  <c:v>98.333333333333329</c:v>
                </c:pt>
                <c:pt idx="591">
                  <c:v>98.5</c:v>
                </c:pt>
                <c:pt idx="592">
                  <c:v>98.666666666666671</c:v>
                </c:pt>
                <c:pt idx="593">
                  <c:v>98.833333333333329</c:v>
                </c:pt>
                <c:pt idx="594">
                  <c:v>99</c:v>
                </c:pt>
                <c:pt idx="595">
                  <c:v>99.166666666666671</c:v>
                </c:pt>
                <c:pt idx="596">
                  <c:v>99.333333333333329</c:v>
                </c:pt>
                <c:pt idx="597">
                  <c:v>99.5</c:v>
                </c:pt>
                <c:pt idx="598">
                  <c:v>99.666666666666671</c:v>
                </c:pt>
                <c:pt idx="599">
                  <c:v>99.833333333333329</c:v>
                </c:pt>
                <c:pt idx="600">
                  <c:v>100</c:v>
                </c:pt>
                <c:pt idx="601">
                  <c:v>100.16666666666667</c:v>
                </c:pt>
                <c:pt idx="602">
                  <c:v>100.33333333333333</c:v>
                </c:pt>
                <c:pt idx="603">
                  <c:v>100.5</c:v>
                </c:pt>
                <c:pt idx="604">
                  <c:v>100.66666666666667</c:v>
                </c:pt>
                <c:pt idx="605">
                  <c:v>100.83333333333333</c:v>
                </c:pt>
                <c:pt idx="606">
                  <c:v>101</c:v>
                </c:pt>
                <c:pt idx="607">
                  <c:v>101.16666666666667</c:v>
                </c:pt>
                <c:pt idx="608">
                  <c:v>101.33333333333333</c:v>
                </c:pt>
                <c:pt idx="609">
                  <c:v>101.5</c:v>
                </c:pt>
                <c:pt idx="610">
                  <c:v>101.66666666666667</c:v>
                </c:pt>
                <c:pt idx="611">
                  <c:v>101.83333333333333</c:v>
                </c:pt>
                <c:pt idx="612">
                  <c:v>102</c:v>
                </c:pt>
                <c:pt idx="613">
                  <c:v>102.16666666666667</c:v>
                </c:pt>
                <c:pt idx="614">
                  <c:v>102.33333333333333</c:v>
                </c:pt>
                <c:pt idx="615">
                  <c:v>102.5</c:v>
                </c:pt>
                <c:pt idx="616">
                  <c:v>102.66666666666667</c:v>
                </c:pt>
                <c:pt idx="617">
                  <c:v>102.83333333333333</c:v>
                </c:pt>
                <c:pt idx="618">
                  <c:v>103</c:v>
                </c:pt>
                <c:pt idx="619">
                  <c:v>103.16666666666667</c:v>
                </c:pt>
                <c:pt idx="620">
                  <c:v>103.33333333333333</c:v>
                </c:pt>
                <c:pt idx="621">
                  <c:v>103.5</c:v>
                </c:pt>
                <c:pt idx="622">
                  <c:v>103.66666666666667</c:v>
                </c:pt>
                <c:pt idx="623">
                  <c:v>103.83333333333333</c:v>
                </c:pt>
                <c:pt idx="624">
                  <c:v>104</c:v>
                </c:pt>
                <c:pt idx="625">
                  <c:v>104.16666666666667</c:v>
                </c:pt>
                <c:pt idx="626">
                  <c:v>104.33333333333333</c:v>
                </c:pt>
                <c:pt idx="627">
                  <c:v>104.5</c:v>
                </c:pt>
                <c:pt idx="628">
                  <c:v>104.66666666666667</c:v>
                </c:pt>
                <c:pt idx="629">
                  <c:v>104.83333333333333</c:v>
                </c:pt>
                <c:pt idx="630">
                  <c:v>105</c:v>
                </c:pt>
                <c:pt idx="631">
                  <c:v>105.16666666666667</c:v>
                </c:pt>
                <c:pt idx="632">
                  <c:v>105.33333333333333</c:v>
                </c:pt>
                <c:pt idx="633">
                  <c:v>105.5</c:v>
                </c:pt>
                <c:pt idx="634">
                  <c:v>105.66666666666667</c:v>
                </c:pt>
                <c:pt idx="635">
                  <c:v>105.83333333333333</c:v>
                </c:pt>
                <c:pt idx="636">
                  <c:v>106</c:v>
                </c:pt>
                <c:pt idx="637">
                  <c:v>106.16666666666667</c:v>
                </c:pt>
                <c:pt idx="638">
                  <c:v>106.33333333333333</c:v>
                </c:pt>
                <c:pt idx="639">
                  <c:v>106.5</c:v>
                </c:pt>
                <c:pt idx="640">
                  <c:v>106.66666666666667</c:v>
                </c:pt>
                <c:pt idx="641">
                  <c:v>106.83333333333333</c:v>
                </c:pt>
                <c:pt idx="642">
                  <c:v>107</c:v>
                </c:pt>
                <c:pt idx="643">
                  <c:v>107.16666666666667</c:v>
                </c:pt>
                <c:pt idx="644">
                  <c:v>107.33333333333333</c:v>
                </c:pt>
                <c:pt idx="645">
                  <c:v>107.5</c:v>
                </c:pt>
                <c:pt idx="646">
                  <c:v>107.66666666666667</c:v>
                </c:pt>
                <c:pt idx="647">
                  <c:v>107.83333333333333</c:v>
                </c:pt>
                <c:pt idx="648">
                  <c:v>108</c:v>
                </c:pt>
                <c:pt idx="649">
                  <c:v>108.16666666666667</c:v>
                </c:pt>
                <c:pt idx="650">
                  <c:v>108.33333333333333</c:v>
                </c:pt>
                <c:pt idx="651">
                  <c:v>108.5</c:v>
                </c:pt>
                <c:pt idx="652">
                  <c:v>108.66666666666667</c:v>
                </c:pt>
                <c:pt idx="653">
                  <c:v>108.83333333333333</c:v>
                </c:pt>
                <c:pt idx="654">
                  <c:v>109</c:v>
                </c:pt>
                <c:pt idx="655">
                  <c:v>109.16666666666667</c:v>
                </c:pt>
                <c:pt idx="656">
                  <c:v>109.33333333333333</c:v>
                </c:pt>
                <c:pt idx="657">
                  <c:v>109.5</c:v>
                </c:pt>
                <c:pt idx="658">
                  <c:v>109.66666666666667</c:v>
                </c:pt>
                <c:pt idx="659">
                  <c:v>109.83333333333333</c:v>
                </c:pt>
                <c:pt idx="660">
                  <c:v>110</c:v>
                </c:pt>
                <c:pt idx="661">
                  <c:v>110.16666666666667</c:v>
                </c:pt>
                <c:pt idx="662">
                  <c:v>110.33333333333333</c:v>
                </c:pt>
                <c:pt idx="663">
                  <c:v>110.5</c:v>
                </c:pt>
                <c:pt idx="664">
                  <c:v>110.66666666666667</c:v>
                </c:pt>
                <c:pt idx="665">
                  <c:v>110.83333333333333</c:v>
                </c:pt>
                <c:pt idx="666">
                  <c:v>111</c:v>
                </c:pt>
                <c:pt idx="667">
                  <c:v>111.16666666666667</c:v>
                </c:pt>
                <c:pt idx="668">
                  <c:v>111.33333333333333</c:v>
                </c:pt>
                <c:pt idx="669">
                  <c:v>111.5</c:v>
                </c:pt>
                <c:pt idx="670">
                  <c:v>111.66666666666667</c:v>
                </c:pt>
                <c:pt idx="671">
                  <c:v>111.83333333333333</c:v>
                </c:pt>
                <c:pt idx="672">
                  <c:v>112</c:v>
                </c:pt>
                <c:pt idx="673">
                  <c:v>112.16666666666667</c:v>
                </c:pt>
                <c:pt idx="674">
                  <c:v>112.33333333333333</c:v>
                </c:pt>
                <c:pt idx="675">
                  <c:v>112.5</c:v>
                </c:pt>
                <c:pt idx="676">
                  <c:v>112.66666666666667</c:v>
                </c:pt>
                <c:pt idx="677">
                  <c:v>112.83333333333333</c:v>
                </c:pt>
                <c:pt idx="678">
                  <c:v>113</c:v>
                </c:pt>
                <c:pt idx="679">
                  <c:v>113.16666666666667</c:v>
                </c:pt>
                <c:pt idx="680">
                  <c:v>113.33333333333333</c:v>
                </c:pt>
                <c:pt idx="681">
                  <c:v>113.5</c:v>
                </c:pt>
                <c:pt idx="682">
                  <c:v>113.66666666666667</c:v>
                </c:pt>
                <c:pt idx="683">
                  <c:v>113.83333333333333</c:v>
                </c:pt>
                <c:pt idx="684">
                  <c:v>114</c:v>
                </c:pt>
                <c:pt idx="685">
                  <c:v>114.16666666666667</c:v>
                </c:pt>
                <c:pt idx="686">
                  <c:v>114.33333333333333</c:v>
                </c:pt>
                <c:pt idx="687">
                  <c:v>114.5</c:v>
                </c:pt>
                <c:pt idx="688">
                  <c:v>114.66666666666667</c:v>
                </c:pt>
                <c:pt idx="689">
                  <c:v>114.83333333333333</c:v>
                </c:pt>
                <c:pt idx="690">
                  <c:v>115</c:v>
                </c:pt>
                <c:pt idx="691">
                  <c:v>115.16666666666667</c:v>
                </c:pt>
                <c:pt idx="692">
                  <c:v>115.33333333333333</c:v>
                </c:pt>
                <c:pt idx="693">
                  <c:v>115.5</c:v>
                </c:pt>
                <c:pt idx="694">
                  <c:v>115.66666666666667</c:v>
                </c:pt>
                <c:pt idx="695">
                  <c:v>115.83333333333333</c:v>
                </c:pt>
                <c:pt idx="696">
                  <c:v>116</c:v>
                </c:pt>
                <c:pt idx="697">
                  <c:v>116.16666666666667</c:v>
                </c:pt>
                <c:pt idx="698">
                  <c:v>116.33333333333333</c:v>
                </c:pt>
                <c:pt idx="699">
                  <c:v>116.5</c:v>
                </c:pt>
                <c:pt idx="700">
                  <c:v>116.66666666666667</c:v>
                </c:pt>
                <c:pt idx="701">
                  <c:v>116.83333333333333</c:v>
                </c:pt>
                <c:pt idx="702">
                  <c:v>117</c:v>
                </c:pt>
                <c:pt idx="703">
                  <c:v>117.16666666666667</c:v>
                </c:pt>
                <c:pt idx="704">
                  <c:v>117.33333333333333</c:v>
                </c:pt>
                <c:pt idx="705">
                  <c:v>117.5</c:v>
                </c:pt>
                <c:pt idx="706">
                  <c:v>117.66666666666667</c:v>
                </c:pt>
                <c:pt idx="707">
                  <c:v>117.83333333333333</c:v>
                </c:pt>
                <c:pt idx="708">
                  <c:v>118</c:v>
                </c:pt>
                <c:pt idx="709">
                  <c:v>118.16666666666667</c:v>
                </c:pt>
                <c:pt idx="710">
                  <c:v>118.33333333333333</c:v>
                </c:pt>
                <c:pt idx="711">
                  <c:v>118.5</c:v>
                </c:pt>
                <c:pt idx="712">
                  <c:v>118.66666666666667</c:v>
                </c:pt>
                <c:pt idx="713">
                  <c:v>118.83333333333333</c:v>
                </c:pt>
                <c:pt idx="714">
                  <c:v>119</c:v>
                </c:pt>
                <c:pt idx="715">
                  <c:v>119.16666666666667</c:v>
                </c:pt>
                <c:pt idx="716">
                  <c:v>119.33333333333333</c:v>
                </c:pt>
                <c:pt idx="717">
                  <c:v>119.5</c:v>
                </c:pt>
                <c:pt idx="718">
                  <c:v>119.66666666666667</c:v>
                </c:pt>
                <c:pt idx="719">
                  <c:v>119.83333333333333</c:v>
                </c:pt>
                <c:pt idx="720">
                  <c:v>120</c:v>
                </c:pt>
              </c:numCache>
            </c:numRef>
          </c:xVal>
          <c:yVal>
            <c:numRef>
              <c:f>'Raum2_technische Lüftung'!$I$58:$I$778</c:f>
              <c:numCache>
                <c:formatCode>0.00%</c:formatCode>
                <c:ptCount val="721"/>
                <c:pt idx="0">
                  <c:v>0</c:v>
                </c:pt>
                <c:pt idx="1">
                  <c:v>1.1111111111111111E-3</c:v>
                </c:pt>
                <c:pt idx="2">
                  <c:v>2.2222222222222222E-3</c:v>
                </c:pt>
                <c:pt idx="3">
                  <c:v>3.3333333333333331E-3</c:v>
                </c:pt>
                <c:pt idx="4">
                  <c:v>4.4444444444444444E-3</c:v>
                </c:pt>
                <c:pt idx="5">
                  <c:v>5.5555555555555558E-3</c:v>
                </c:pt>
                <c:pt idx="6">
                  <c:v>6.6666666666666671E-3</c:v>
                </c:pt>
                <c:pt idx="7">
                  <c:v>7.7777777777777784E-3</c:v>
                </c:pt>
                <c:pt idx="8">
                  <c:v>8.8888888888888889E-3</c:v>
                </c:pt>
                <c:pt idx="9">
                  <c:v>0.01</c:v>
                </c:pt>
                <c:pt idx="10">
                  <c:v>1.1111111111111112E-2</c:v>
                </c:pt>
                <c:pt idx="11">
                  <c:v>1.2222222222222223E-2</c:v>
                </c:pt>
                <c:pt idx="12">
                  <c:v>1.3333333333333334E-2</c:v>
                </c:pt>
                <c:pt idx="13">
                  <c:v>1.4444444444444446E-2</c:v>
                </c:pt>
                <c:pt idx="14">
                  <c:v>1.5555555555555557E-2</c:v>
                </c:pt>
                <c:pt idx="15">
                  <c:v>1.6666666666666666E-2</c:v>
                </c:pt>
                <c:pt idx="16">
                  <c:v>1.7777777777777778E-2</c:v>
                </c:pt>
                <c:pt idx="17">
                  <c:v>1.8888888888888889E-2</c:v>
                </c:pt>
                <c:pt idx="18">
                  <c:v>0.02</c:v>
                </c:pt>
                <c:pt idx="19">
                  <c:v>2.1111111111111112E-2</c:v>
                </c:pt>
                <c:pt idx="20">
                  <c:v>2.2222222222222223E-2</c:v>
                </c:pt>
                <c:pt idx="21">
                  <c:v>2.3333333333333334E-2</c:v>
                </c:pt>
                <c:pt idx="22">
                  <c:v>2.4444444444444446E-2</c:v>
                </c:pt>
                <c:pt idx="23">
                  <c:v>2.5555555555555557E-2</c:v>
                </c:pt>
                <c:pt idx="24">
                  <c:v>2.6666666666666668E-2</c:v>
                </c:pt>
                <c:pt idx="25">
                  <c:v>2.777777777777778E-2</c:v>
                </c:pt>
                <c:pt idx="26">
                  <c:v>2.8888888888888891E-2</c:v>
                </c:pt>
                <c:pt idx="27">
                  <c:v>3.0000000000000002E-2</c:v>
                </c:pt>
                <c:pt idx="28">
                  <c:v>3.1111111111111114E-2</c:v>
                </c:pt>
                <c:pt idx="29">
                  <c:v>3.2222222222222222E-2</c:v>
                </c:pt>
                <c:pt idx="30">
                  <c:v>3.3333333333333333E-2</c:v>
                </c:pt>
                <c:pt idx="31">
                  <c:v>3.4444444444444444E-2</c:v>
                </c:pt>
                <c:pt idx="32">
                  <c:v>3.5555555555555556E-2</c:v>
                </c:pt>
                <c:pt idx="33">
                  <c:v>3.6666666666666667E-2</c:v>
                </c:pt>
                <c:pt idx="34">
                  <c:v>3.7777777777777778E-2</c:v>
                </c:pt>
                <c:pt idx="35">
                  <c:v>3.888888888888889E-2</c:v>
                </c:pt>
                <c:pt idx="36">
                  <c:v>0.04</c:v>
                </c:pt>
                <c:pt idx="37">
                  <c:v>4.1111111111111112E-2</c:v>
                </c:pt>
                <c:pt idx="38">
                  <c:v>4.2222222222222223E-2</c:v>
                </c:pt>
                <c:pt idx="39">
                  <c:v>4.3333333333333335E-2</c:v>
                </c:pt>
                <c:pt idx="40">
                  <c:v>4.4444444444444446E-2</c:v>
                </c:pt>
                <c:pt idx="41">
                  <c:v>4.5555555555555557E-2</c:v>
                </c:pt>
                <c:pt idx="42">
                  <c:v>4.6666666666666669E-2</c:v>
                </c:pt>
                <c:pt idx="43">
                  <c:v>4.777777777777778E-2</c:v>
                </c:pt>
                <c:pt idx="44">
                  <c:v>4.8888888888888891E-2</c:v>
                </c:pt>
                <c:pt idx="45">
                  <c:v>0.05</c:v>
                </c:pt>
                <c:pt idx="46">
                  <c:v>5.1111111111111114E-2</c:v>
                </c:pt>
                <c:pt idx="47">
                  <c:v>5.2222222222222225E-2</c:v>
                </c:pt>
                <c:pt idx="48">
                  <c:v>5.3333333333333337E-2</c:v>
                </c:pt>
                <c:pt idx="49">
                  <c:v>5.4444444444444448E-2</c:v>
                </c:pt>
                <c:pt idx="50">
                  <c:v>5.5555555555555559E-2</c:v>
                </c:pt>
                <c:pt idx="51">
                  <c:v>5.6666666666666671E-2</c:v>
                </c:pt>
                <c:pt idx="52">
                  <c:v>5.7777777777777782E-2</c:v>
                </c:pt>
                <c:pt idx="53">
                  <c:v>5.8888888888888893E-2</c:v>
                </c:pt>
                <c:pt idx="54">
                  <c:v>6.0000000000000005E-2</c:v>
                </c:pt>
                <c:pt idx="55">
                  <c:v>6.1111111111111116E-2</c:v>
                </c:pt>
                <c:pt idx="56">
                  <c:v>6.2222222222222227E-2</c:v>
                </c:pt>
                <c:pt idx="57">
                  <c:v>6.3333333333333339E-2</c:v>
                </c:pt>
                <c:pt idx="58">
                  <c:v>6.4444444444444443E-2</c:v>
                </c:pt>
                <c:pt idx="59">
                  <c:v>6.5555555555555547E-2</c:v>
                </c:pt>
                <c:pt idx="60">
                  <c:v>6.6666666666666652E-2</c:v>
                </c:pt>
                <c:pt idx="61">
                  <c:v>6.7777777777777756E-2</c:v>
                </c:pt>
                <c:pt idx="62">
                  <c:v>6.8888888888888861E-2</c:v>
                </c:pt>
                <c:pt idx="63">
                  <c:v>6.9999999999999965E-2</c:v>
                </c:pt>
                <c:pt idx="64">
                  <c:v>7.1111111111111069E-2</c:v>
                </c:pt>
                <c:pt idx="65">
                  <c:v>7.2222222222222174E-2</c:v>
                </c:pt>
                <c:pt idx="66">
                  <c:v>7.3333333333333278E-2</c:v>
                </c:pt>
                <c:pt idx="67">
                  <c:v>7.4444444444444383E-2</c:v>
                </c:pt>
                <c:pt idx="68">
                  <c:v>7.5555555555555487E-2</c:v>
                </c:pt>
                <c:pt idx="69">
                  <c:v>7.6666666666666591E-2</c:v>
                </c:pt>
                <c:pt idx="70">
                  <c:v>7.7777777777777696E-2</c:v>
                </c:pt>
                <c:pt idx="71">
                  <c:v>7.88888888888888E-2</c:v>
                </c:pt>
                <c:pt idx="72">
                  <c:v>7.9999999999999905E-2</c:v>
                </c:pt>
                <c:pt idx="73">
                  <c:v>8.1111111111111009E-2</c:v>
                </c:pt>
                <c:pt idx="74">
                  <c:v>8.2222222222222113E-2</c:v>
                </c:pt>
                <c:pt idx="75">
                  <c:v>8.3333333333333218E-2</c:v>
                </c:pt>
                <c:pt idx="76">
                  <c:v>8.4444444444444322E-2</c:v>
                </c:pt>
                <c:pt idx="77">
                  <c:v>8.5555555555555426E-2</c:v>
                </c:pt>
                <c:pt idx="78">
                  <c:v>8.6666666666666531E-2</c:v>
                </c:pt>
                <c:pt idx="79">
                  <c:v>8.7777777777777635E-2</c:v>
                </c:pt>
                <c:pt idx="80">
                  <c:v>8.888888888888874E-2</c:v>
                </c:pt>
                <c:pt idx="81">
                  <c:v>8.9999999999999844E-2</c:v>
                </c:pt>
                <c:pt idx="82">
                  <c:v>9.1111111111110948E-2</c:v>
                </c:pt>
                <c:pt idx="83">
                  <c:v>9.2222222222222053E-2</c:v>
                </c:pt>
                <c:pt idx="84">
                  <c:v>9.3333333333333157E-2</c:v>
                </c:pt>
                <c:pt idx="85">
                  <c:v>9.4444444444444262E-2</c:v>
                </c:pt>
                <c:pt idx="86">
                  <c:v>9.5555555555555366E-2</c:v>
                </c:pt>
                <c:pt idx="87">
                  <c:v>9.666666666666647E-2</c:v>
                </c:pt>
                <c:pt idx="88">
                  <c:v>9.7777777777777575E-2</c:v>
                </c:pt>
                <c:pt idx="89">
                  <c:v>9.8888888888888679E-2</c:v>
                </c:pt>
                <c:pt idx="90">
                  <c:v>9.9999999999999784E-2</c:v>
                </c:pt>
                <c:pt idx="91">
                  <c:v>0.10111111111111089</c:v>
                </c:pt>
                <c:pt idx="92">
                  <c:v>0.10222222222222199</c:v>
                </c:pt>
                <c:pt idx="93">
                  <c:v>0.1033333333333331</c:v>
                </c:pt>
                <c:pt idx="94">
                  <c:v>0.1044444444444442</c:v>
                </c:pt>
                <c:pt idx="95">
                  <c:v>0.10555555555555531</c:v>
                </c:pt>
                <c:pt idx="96">
                  <c:v>0.10666666666666641</c:v>
                </c:pt>
                <c:pt idx="97">
                  <c:v>0.10777777777777751</c:v>
                </c:pt>
                <c:pt idx="98">
                  <c:v>0.10888888888888862</c:v>
                </c:pt>
                <c:pt idx="99">
                  <c:v>0.10999999999999972</c:v>
                </c:pt>
                <c:pt idx="100">
                  <c:v>0.11111111111111083</c:v>
                </c:pt>
                <c:pt idx="101">
                  <c:v>0.11222222222222193</c:v>
                </c:pt>
                <c:pt idx="102">
                  <c:v>0.11333333333333304</c:v>
                </c:pt>
                <c:pt idx="103">
                  <c:v>0.11444444444444414</c:v>
                </c:pt>
                <c:pt idx="104">
                  <c:v>0.11555555555555524</c:v>
                </c:pt>
                <c:pt idx="105">
                  <c:v>0.11666666666666635</c:v>
                </c:pt>
                <c:pt idx="106">
                  <c:v>0.11777777777777745</c:v>
                </c:pt>
                <c:pt idx="107">
                  <c:v>0.11888888888888856</c:v>
                </c:pt>
                <c:pt idx="108">
                  <c:v>0.11999999999999966</c:v>
                </c:pt>
                <c:pt idx="109">
                  <c:v>0.12111111111111077</c:v>
                </c:pt>
                <c:pt idx="110">
                  <c:v>0.12222222222222187</c:v>
                </c:pt>
                <c:pt idx="111">
                  <c:v>0.12333333333333298</c:v>
                </c:pt>
                <c:pt idx="112">
                  <c:v>0.12444444444444408</c:v>
                </c:pt>
                <c:pt idx="113">
                  <c:v>0.1255555555555552</c:v>
                </c:pt>
                <c:pt idx="114">
                  <c:v>0.12666666666666632</c:v>
                </c:pt>
                <c:pt idx="115">
                  <c:v>0.12777777777777743</c:v>
                </c:pt>
                <c:pt idx="116">
                  <c:v>0.12888888888888855</c:v>
                </c:pt>
                <c:pt idx="117">
                  <c:v>0.12999999999999967</c:v>
                </c:pt>
                <c:pt idx="118">
                  <c:v>0.13111111111111079</c:v>
                </c:pt>
                <c:pt idx="119">
                  <c:v>0.13222222222222191</c:v>
                </c:pt>
                <c:pt idx="120">
                  <c:v>0.13333333333333303</c:v>
                </c:pt>
                <c:pt idx="121">
                  <c:v>0.13444444444444414</c:v>
                </c:pt>
                <c:pt idx="122">
                  <c:v>0.13555555555555526</c:v>
                </c:pt>
                <c:pt idx="123">
                  <c:v>0.13666666666666638</c:v>
                </c:pt>
                <c:pt idx="124">
                  <c:v>0.1377777777777775</c:v>
                </c:pt>
                <c:pt idx="125">
                  <c:v>0.13888888888888862</c:v>
                </c:pt>
                <c:pt idx="126">
                  <c:v>0.13999999999999974</c:v>
                </c:pt>
                <c:pt idx="127">
                  <c:v>0.14111111111111085</c:v>
                </c:pt>
                <c:pt idx="128">
                  <c:v>0.14222222222222197</c:v>
                </c:pt>
                <c:pt idx="129">
                  <c:v>0.14333333333333309</c:v>
                </c:pt>
                <c:pt idx="130">
                  <c:v>0.14444444444444421</c:v>
                </c:pt>
                <c:pt idx="131">
                  <c:v>0.14555555555555533</c:v>
                </c:pt>
                <c:pt idx="132">
                  <c:v>0.14666666666666645</c:v>
                </c:pt>
                <c:pt idx="133">
                  <c:v>0.14777777777777756</c:v>
                </c:pt>
                <c:pt idx="134">
                  <c:v>0.14888888888888868</c:v>
                </c:pt>
                <c:pt idx="135">
                  <c:v>0.1499999999999998</c:v>
                </c:pt>
                <c:pt idx="136">
                  <c:v>0.15111111111111092</c:v>
                </c:pt>
                <c:pt idx="137">
                  <c:v>0.15222222222222204</c:v>
                </c:pt>
                <c:pt idx="138">
                  <c:v>0.15333333333333315</c:v>
                </c:pt>
                <c:pt idx="139">
                  <c:v>0.15444444444444427</c:v>
                </c:pt>
                <c:pt idx="140">
                  <c:v>0.15555555555555539</c:v>
                </c:pt>
                <c:pt idx="141">
                  <c:v>0.15666666666666651</c:v>
                </c:pt>
                <c:pt idx="142">
                  <c:v>0.15777777777777763</c:v>
                </c:pt>
                <c:pt idx="143">
                  <c:v>0.15888888888888875</c:v>
                </c:pt>
                <c:pt idx="144">
                  <c:v>0.15999999999999986</c:v>
                </c:pt>
                <c:pt idx="145">
                  <c:v>0.16111111111111098</c:v>
                </c:pt>
                <c:pt idx="146">
                  <c:v>0.1622222222222221</c:v>
                </c:pt>
                <c:pt idx="147">
                  <c:v>0.16333333333333322</c:v>
                </c:pt>
                <c:pt idx="148">
                  <c:v>0.16444444444444434</c:v>
                </c:pt>
                <c:pt idx="149">
                  <c:v>0.16555555555555546</c:v>
                </c:pt>
                <c:pt idx="150">
                  <c:v>0.16666666666666657</c:v>
                </c:pt>
                <c:pt idx="151">
                  <c:v>0.16777777777777769</c:v>
                </c:pt>
                <c:pt idx="152">
                  <c:v>0.16888888888888881</c:v>
                </c:pt>
                <c:pt idx="153">
                  <c:v>0.16999999999999993</c:v>
                </c:pt>
                <c:pt idx="154">
                  <c:v>0.17111111111111105</c:v>
                </c:pt>
                <c:pt idx="155">
                  <c:v>0.17222222222222217</c:v>
                </c:pt>
                <c:pt idx="156">
                  <c:v>0.17333333333333328</c:v>
                </c:pt>
                <c:pt idx="157">
                  <c:v>0.1744444444444444</c:v>
                </c:pt>
                <c:pt idx="158">
                  <c:v>0.17555555555555552</c:v>
                </c:pt>
                <c:pt idx="159">
                  <c:v>0.17666666666666664</c:v>
                </c:pt>
                <c:pt idx="160">
                  <c:v>0.17777777777777776</c:v>
                </c:pt>
                <c:pt idx="161">
                  <c:v>0.17888888888888888</c:v>
                </c:pt>
                <c:pt idx="162">
                  <c:v>0.18</c:v>
                </c:pt>
                <c:pt idx="163">
                  <c:v>0.18111111111111111</c:v>
                </c:pt>
                <c:pt idx="164">
                  <c:v>0.18222222222222223</c:v>
                </c:pt>
                <c:pt idx="165">
                  <c:v>0.18333333333333335</c:v>
                </c:pt>
                <c:pt idx="166">
                  <c:v>0.18444444444444447</c:v>
                </c:pt>
                <c:pt idx="167">
                  <c:v>0.18555555555555558</c:v>
                </c:pt>
                <c:pt idx="168">
                  <c:v>0.1866666666666667</c:v>
                </c:pt>
                <c:pt idx="169">
                  <c:v>0.18777777777777782</c:v>
                </c:pt>
                <c:pt idx="170">
                  <c:v>0.18888888888888894</c:v>
                </c:pt>
                <c:pt idx="171">
                  <c:v>0.19000000000000006</c:v>
                </c:pt>
                <c:pt idx="172">
                  <c:v>0.19111111111111118</c:v>
                </c:pt>
                <c:pt idx="173">
                  <c:v>0.19222222222222229</c:v>
                </c:pt>
                <c:pt idx="174">
                  <c:v>0.19333333333333341</c:v>
                </c:pt>
                <c:pt idx="175">
                  <c:v>0.19444444444444453</c:v>
                </c:pt>
                <c:pt idx="176">
                  <c:v>0.19555555555555565</c:v>
                </c:pt>
                <c:pt idx="177">
                  <c:v>0.19666666666666677</c:v>
                </c:pt>
                <c:pt idx="178">
                  <c:v>0.19777777777777789</c:v>
                </c:pt>
                <c:pt idx="179">
                  <c:v>0.198888888888889</c:v>
                </c:pt>
                <c:pt idx="180">
                  <c:v>0.20000000000000012</c:v>
                </c:pt>
                <c:pt idx="181">
                  <c:v>0.20111111111111124</c:v>
                </c:pt>
                <c:pt idx="182">
                  <c:v>0.20222222222222236</c:v>
                </c:pt>
                <c:pt idx="183">
                  <c:v>0.20333333333333348</c:v>
                </c:pt>
                <c:pt idx="184">
                  <c:v>0.2044444444444446</c:v>
                </c:pt>
                <c:pt idx="185">
                  <c:v>0.20555555555555571</c:v>
                </c:pt>
                <c:pt idx="186">
                  <c:v>0.20666666666666683</c:v>
                </c:pt>
                <c:pt idx="187">
                  <c:v>0.20777777777777795</c:v>
                </c:pt>
                <c:pt idx="188">
                  <c:v>0.20888888888888907</c:v>
                </c:pt>
                <c:pt idx="189">
                  <c:v>0.21000000000000019</c:v>
                </c:pt>
                <c:pt idx="190">
                  <c:v>0.2111111111111113</c:v>
                </c:pt>
                <c:pt idx="191">
                  <c:v>0.21222222222222242</c:v>
                </c:pt>
                <c:pt idx="192">
                  <c:v>0.21333333333333354</c:v>
                </c:pt>
                <c:pt idx="193">
                  <c:v>0.21444444444444466</c:v>
                </c:pt>
                <c:pt idx="194">
                  <c:v>0.21555555555555578</c:v>
                </c:pt>
                <c:pt idx="195">
                  <c:v>0.2166666666666669</c:v>
                </c:pt>
                <c:pt idx="196">
                  <c:v>0.21777777777777801</c:v>
                </c:pt>
                <c:pt idx="197">
                  <c:v>0.21888888888888913</c:v>
                </c:pt>
                <c:pt idx="198">
                  <c:v>0.22000000000000025</c:v>
                </c:pt>
                <c:pt idx="199">
                  <c:v>0.22111111111111137</c:v>
                </c:pt>
                <c:pt idx="200">
                  <c:v>0.22222222222222249</c:v>
                </c:pt>
                <c:pt idx="201">
                  <c:v>0.22333333333333361</c:v>
                </c:pt>
                <c:pt idx="202">
                  <c:v>0.22444444444444472</c:v>
                </c:pt>
                <c:pt idx="203">
                  <c:v>0.22555555555555584</c:v>
                </c:pt>
                <c:pt idx="204">
                  <c:v>0.22666666666666696</c:v>
                </c:pt>
                <c:pt idx="205">
                  <c:v>0.22777777777777808</c:v>
                </c:pt>
                <c:pt idx="206">
                  <c:v>0.2288888888888892</c:v>
                </c:pt>
                <c:pt idx="207">
                  <c:v>0.23000000000000032</c:v>
                </c:pt>
                <c:pt idx="208">
                  <c:v>0.23111111111111143</c:v>
                </c:pt>
                <c:pt idx="209">
                  <c:v>0.23222222222222255</c:v>
                </c:pt>
                <c:pt idx="210">
                  <c:v>0.23333333333333367</c:v>
                </c:pt>
                <c:pt idx="211">
                  <c:v>0.23444444444444479</c:v>
                </c:pt>
                <c:pt idx="212">
                  <c:v>0.23555555555555591</c:v>
                </c:pt>
                <c:pt idx="213">
                  <c:v>0.23666666666666702</c:v>
                </c:pt>
                <c:pt idx="214">
                  <c:v>0.23777777777777814</c:v>
                </c:pt>
                <c:pt idx="215">
                  <c:v>0.23888888888888926</c:v>
                </c:pt>
                <c:pt idx="216">
                  <c:v>0.24000000000000038</c:v>
                </c:pt>
                <c:pt idx="217">
                  <c:v>0.2411111111111115</c:v>
                </c:pt>
                <c:pt idx="218">
                  <c:v>0.24222222222222262</c:v>
                </c:pt>
                <c:pt idx="219">
                  <c:v>0.24333333333333373</c:v>
                </c:pt>
                <c:pt idx="220">
                  <c:v>0.24444444444444485</c:v>
                </c:pt>
                <c:pt idx="221">
                  <c:v>0.24555555555555597</c:v>
                </c:pt>
                <c:pt idx="222">
                  <c:v>0.24666666666666709</c:v>
                </c:pt>
                <c:pt idx="223">
                  <c:v>0.24777777777777821</c:v>
                </c:pt>
                <c:pt idx="224">
                  <c:v>0.24888888888888933</c:v>
                </c:pt>
                <c:pt idx="225">
                  <c:v>0.25000000000000044</c:v>
                </c:pt>
                <c:pt idx="226">
                  <c:v>0.25111111111111156</c:v>
                </c:pt>
                <c:pt idx="227">
                  <c:v>0.25222222222222268</c:v>
                </c:pt>
                <c:pt idx="228">
                  <c:v>0.2533333333333338</c:v>
                </c:pt>
                <c:pt idx="229">
                  <c:v>0.25444444444444492</c:v>
                </c:pt>
                <c:pt idx="230">
                  <c:v>0.25555555555555604</c:v>
                </c:pt>
                <c:pt idx="231">
                  <c:v>0.25666666666666715</c:v>
                </c:pt>
                <c:pt idx="232">
                  <c:v>0.25777777777777827</c:v>
                </c:pt>
                <c:pt idx="233">
                  <c:v>0.25888888888888939</c:v>
                </c:pt>
                <c:pt idx="234">
                  <c:v>0.26000000000000051</c:v>
                </c:pt>
                <c:pt idx="235">
                  <c:v>0.26111111111111163</c:v>
                </c:pt>
                <c:pt idx="236">
                  <c:v>0.26222222222222275</c:v>
                </c:pt>
                <c:pt idx="237">
                  <c:v>0.26333333333333386</c:v>
                </c:pt>
                <c:pt idx="238">
                  <c:v>0.26444444444444498</c:v>
                </c:pt>
                <c:pt idx="239">
                  <c:v>0.2655555555555561</c:v>
                </c:pt>
                <c:pt idx="240">
                  <c:v>0.26666666666666722</c:v>
                </c:pt>
                <c:pt idx="241">
                  <c:v>0.26777777777777834</c:v>
                </c:pt>
                <c:pt idx="242">
                  <c:v>0.26888888888888945</c:v>
                </c:pt>
                <c:pt idx="243">
                  <c:v>0.27000000000000057</c:v>
                </c:pt>
                <c:pt idx="244">
                  <c:v>0.27111111111111169</c:v>
                </c:pt>
                <c:pt idx="245">
                  <c:v>0.27222222222222281</c:v>
                </c:pt>
                <c:pt idx="246">
                  <c:v>0.27333333333333393</c:v>
                </c:pt>
                <c:pt idx="247">
                  <c:v>0.27444444444444505</c:v>
                </c:pt>
                <c:pt idx="248">
                  <c:v>0.27555555555555616</c:v>
                </c:pt>
                <c:pt idx="249">
                  <c:v>0.27666666666666728</c:v>
                </c:pt>
                <c:pt idx="250">
                  <c:v>0.2777777777777784</c:v>
                </c:pt>
                <c:pt idx="251">
                  <c:v>0.27888888888888952</c:v>
                </c:pt>
                <c:pt idx="252">
                  <c:v>0.28000000000000064</c:v>
                </c:pt>
                <c:pt idx="253">
                  <c:v>0.28111111111111176</c:v>
                </c:pt>
                <c:pt idx="254">
                  <c:v>0.28222222222222287</c:v>
                </c:pt>
                <c:pt idx="255">
                  <c:v>0.28333333333333399</c:v>
                </c:pt>
                <c:pt idx="256">
                  <c:v>0.28444444444444511</c:v>
                </c:pt>
                <c:pt idx="257">
                  <c:v>0.28555555555555623</c:v>
                </c:pt>
                <c:pt idx="258">
                  <c:v>0.28666666666666735</c:v>
                </c:pt>
                <c:pt idx="259">
                  <c:v>0.28777777777777847</c:v>
                </c:pt>
                <c:pt idx="260">
                  <c:v>0.28888888888888958</c:v>
                </c:pt>
                <c:pt idx="261">
                  <c:v>0.2900000000000007</c:v>
                </c:pt>
                <c:pt idx="262">
                  <c:v>0.29111111111111182</c:v>
                </c:pt>
                <c:pt idx="263">
                  <c:v>0.29222222222222294</c:v>
                </c:pt>
                <c:pt idx="264">
                  <c:v>0.29333333333333406</c:v>
                </c:pt>
                <c:pt idx="265">
                  <c:v>0.29444444444444517</c:v>
                </c:pt>
                <c:pt idx="266">
                  <c:v>0.29555555555555629</c:v>
                </c:pt>
                <c:pt idx="267">
                  <c:v>0.29666666666666741</c:v>
                </c:pt>
                <c:pt idx="268">
                  <c:v>0.29777777777777853</c:v>
                </c:pt>
                <c:pt idx="269">
                  <c:v>0.29888888888888965</c:v>
                </c:pt>
                <c:pt idx="270">
                  <c:v>0.30000000000000077</c:v>
                </c:pt>
                <c:pt idx="271">
                  <c:v>0.30111111111111188</c:v>
                </c:pt>
                <c:pt idx="272">
                  <c:v>0.302222222222223</c:v>
                </c:pt>
                <c:pt idx="273">
                  <c:v>0.30333333333333412</c:v>
                </c:pt>
                <c:pt idx="274">
                  <c:v>0.30444444444444524</c:v>
                </c:pt>
                <c:pt idx="275">
                  <c:v>0.30555555555555636</c:v>
                </c:pt>
                <c:pt idx="276">
                  <c:v>0.30666666666666748</c:v>
                </c:pt>
                <c:pt idx="277">
                  <c:v>0.30777777777777859</c:v>
                </c:pt>
                <c:pt idx="278">
                  <c:v>0.30888888888888971</c:v>
                </c:pt>
                <c:pt idx="279">
                  <c:v>0.31000000000000083</c:v>
                </c:pt>
                <c:pt idx="280">
                  <c:v>0.31111111111111195</c:v>
                </c:pt>
                <c:pt idx="281">
                  <c:v>0.31222222222222307</c:v>
                </c:pt>
                <c:pt idx="282">
                  <c:v>0.31333333333333419</c:v>
                </c:pt>
                <c:pt idx="283">
                  <c:v>0.3144444444444453</c:v>
                </c:pt>
                <c:pt idx="284">
                  <c:v>0.31555555555555642</c:v>
                </c:pt>
                <c:pt idx="285">
                  <c:v>0.31666666666666754</c:v>
                </c:pt>
                <c:pt idx="286">
                  <c:v>0.31777777777777866</c:v>
                </c:pt>
                <c:pt idx="287">
                  <c:v>0.31888888888888978</c:v>
                </c:pt>
                <c:pt idx="288">
                  <c:v>0.32000000000000089</c:v>
                </c:pt>
                <c:pt idx="289">
                  <c:v>0.32111111111111201</c:v>
                </c:pt>
                <c:pt idx="290">
                  <c:v>0.32222222222222313</c:v>
                </c:pt>
                <c:pt idx="291">
                  <c:v>0.32333333333333425</c:v>
                </c:pt>
                <c:pt idx="292">
                  <c:v>0.32444444444444537</c:v>
                </c:pt>
                <c:pt idx="293">
                  <c:v>0.32555555555555649</c:v>
                </c:pt>
                <c:pt idx="294">
                  <c:v>0.3266666666666676</c:v>
                </c:pt>
                <c:pt idx="295">
                  <c:v>0.32777777777777872</c:v>
                </c:pt>
                <c:pt idx="296">
                  <c:v>0.32888888888888984</c:v>
                </c:pt>
                <c:pt idx="297">
                  <c:v>0.33000000000000096</c:v>
                </c:pt>
                <c:pt idx="298">
                  <c:v>0.33111111111111208</c:v>
                </c:pt>
                <c:pt idx="299">
                  <c:v>0.3322222222222232</c:v>
                </c:pt>
                <c:pt idx="300">
                  <c:v>0.33333333333333431</c:v>
                </c:pt>
                <c:pt idx="301">
                  <c:v>0.33444444444444543</c:v>
                </c:pt>
                <c:pt idx="302">
                  <c:v>0.33555555555555655</c:v>
                </c:pt>
                <c:pt idx="303">
                  <c:v>0.33666666666666767</c:v>
                </c:pt>
                <c:pt idx="304">
                  <c:v>0.33777777777777879</c:v>
                </c:pt>
                <c:pt idx="305">
                  <c:v>0.33888888888888991</c:v>
                </c:pt>
                <c:pt idx="306">
                  <c:v>0.34000000000000102</c:v>
                </c:pt>
                <c:pt idx="307">
                  <c:v>0.34111111111111214</c:v>
                </c:pt>
                <c:pt idx="308">
                  <c:v>0.34222222222222326</c:v>
                </c:pt>
                <c:pt idx="309">
                  <c:v>0.34333333333333438</c:v>
                </c:pt>
                <c:pt idx="310">
                  <c:v>0.3444444444444455</c:v>
                </c:pt>
                <c:pt idx="311">
                  <c:v>0.34555555555555661</c:v>
                </c:pt>
                <c:pt idx="312">
                  <c:v>0.34666666666666773</c:v>
                </c:pt>
                <c:pt idx="313">
                  <c:v>0.34777777777777885</c:v>
                </c:pt>
                <c:pt idx="314">
                  <c:v>0.34888888888888997</c:v>
                </c:pt>
                <c:pt idx="315">
                  <c:v>0.35000000000000109</c:v>
                </c:pt>
                <c:pt idx="316">
                  <c:v>0.35111111111111221</c:v>
                </c:pt>
                <c:pt idx="317">
                  <c:v>0.35222222222222332</c:v>
                </c:pt>
                <c:pt idx="318">
                  <c:v>0.35333333333333444</c:v>
                </c:pt>
                <c:pt idx="319">
                  <c:v>0.35444444444444556</c:v>
                </c:pt>
                <c:pt idx="320">
                  <c:v>0.35555555555555668</c:v>
                </c:pt>
                <c:pt idx="321">
                  <c:v>0.3566666666666678</c:v>
                </c:pt>
                <c:pt idx="322">
                  <c:v>0.35777777777777892</c:v>
                </c:pt>
                <c:pt idx="323">
                  <c:v>0.35888888888889003</c:v>
                </c:pt>
                <c:pt idx="324">
                  <c:v>0.36000000000000115</c:v>
                </c:pt>
                <c:pt idx="325">
                  <c:v>0.36111111111111227</c:v>
                </c:pt>
                <c:pt idx="326">
                  <c:v>0.36222222222222339</c:v>
                </c:pt>
                <c:pt idx="327">
                  <c:v>0.36333333333333451</c:v>
                </c:pt>
                <c:pt idx="328">
                  <c:v>0.36444444444444563</c:v>
                </c:pt>
                <c:pt idx="329">
                  <c:v>0.36555555555555674</c:v>
                </c:pt>
                <c:pt idx="330">
                  <c:v>0.36666666666666786</c:v>
                </c:pt>
                <c:pt idx="331">
                  <c:v>0.36777777777777898</c:v>
                </c:pt>
                <c:pt idx="332">
                  <c:v>0.3688888888888901</c:v>
                </c:pt>
                <c:pt idx="333">
                  <c:v>0.37000000000000122</c:v>
                </c:pt>
                <c:pt idx="334">
                  <c:v>0.37111111111111234</c:v>
                </c:pt>
                <c:pt idx="335">
                  <c:v>0.37222222222222345</c:v>
                </c:pt>
                <c:pt idx="336">
                  <c:v>0.37333333333333457</c:v>
                </c:pt>
                <c:pt idx="337">
                  <c:v>0.37444444444444569</c:v>
                </c:pt>
                <c:pt idx="338">
                  <c:v>0.37555555555555681</c:v>
                </c:pt>
                <c:pt idx="339">
                  <c:v>0.37666666666666793</c:v>
                </c:pt>
                <c:pt idx="340">
                  <c:v>0.37777777777777904</c:v>
                </c:pt>
                <c:pt idx="341">
                  <c:v>0.37888888888889016</c:v>
                </c:pt>
                <c:pt idx="342">
                  <c:v>0.38000000000000128</c:v>
                </c:pt>
                <c:pt idx="343">
                  <c:v>0.3811111111111124</c:v>
                </c:pt>
                <c:pt idx="344">
                  <c:v>0.38222222222222352</c:v>
                </c:pt>
                <c:pt idx="345">
                  <c:v>0.38333333333333464</c:v>
                </c:pt>
                <c:pt idx="346">
                  <c:v>0.38444444444444575</c:v>
                </c:pt>
                <c:pt idx="347">
                  <c:v>0.38555555555555687</c:v>
                </c:pt>
                <c:pt idx="348">
                  <c:v>0.38666666666666799</c:v>
                </c:pt>
                <c:pt idx="349">
                  <c:v>0.38777777777777911</c:v>
                </c:pt>
                <c:pt idx="350">
                  <c:v>0.38888888888889023</c:v>
                </c:pt>
                <c:pt idx="351">
                  <c:v>0.39000000000000135</c:v>
                </c:pt>
                <c:pt idx="352">
                  <c:v>0.39111111111111246</c:v>
                </c:pt>
                <c:pt idx="353">
                  <c:v>0.39222222222222358</c:v>
                </c:pt>
                <c:pt idx="354">
                  <c:v>0.3933333333333347</c:v>
                </c:pt>
                <c:pt idx="355">
                  <c:v>0.39444444444444582</c:v>
                </c:pt>
                <c:pt idx="356">
                  <c:v>0.39555555555555694</c:v>
                </c:pt>
                <c:pt idx="357">
                  <c:v>0.39666666666666806</c:v>
                </c:pt>
                <c:pt idx="358">
                  <c:v>0.39777777777777917</c:v>
                </c:pt>
                <c:pt idx="359">
                  <c:v>0.39888888888889029</c:v>
                </c:pt>
                <c:pt idx="360">
                  <c:v>0.40000000000000141</c:v>
                </c:pt>
                <c:pt idx="361">
                  <c:v>0.40111111111111253</c:v>
                </c:pt>
                <c:pt idx="362">
                  <c:v>0.40222222222222365</c:v>
                </c:pt>
                <c:pt idx="363">
                  <c:v>0.40333333333333476</c:v>
                </c:pt>
                <c:pt idx="364">
                  <c:v>0.40444444444444588</c:v>
                </c:pt>
                <c:pt idx="365">
                  <c:v>0.405555555555557</c:v>
                </c:pt>
                <c:pt idx="366">
                  <c:v>0.40666666666666812</c:v>
                </c:pt>
                <c:pt idx="367">
                  <c:v>0.40777777777777924</c:v>
                </c:pt>
                <c:pt idx="368">
                  <c:v>0.40888888888889036</c:v>
                </c:pt>
                <c:pt idx="369">
                  <c:v>0.41000000000000147</c:v>
                </c:pt>
                <c:pt idx="370">
                  <c:v>0.41111111111111259</c:v>
                </c:pt>
                <c:pt idx="371">
                  <c:v>0.41222222222222371</c:v>
                </c:pt>
                <c:pt idx="372">
                  <c:v>0.41333333333333483</c:v>
                </c:pt>
                <c:pt idx="373">
                  <c:v>0.41444444444444595</c:v>
                </c:pt>
                <c:pt idx="374">
                  <c:v>0.41555555555555707</c:v>
                </c:pt>
                <c:pt idx="375">
                  <c:v>0.41666666666666818</c:v>
                </c:pt>
                <c:pt idx="376">
                  <c:v>0.4177777777777793</c:v>
                </c:pt>
                <c:pt idx="377">
                  <c:v>0.41888888888889042</c:v>
                </c:pt>
                <c:pt idx="378">
                  <c:v>0.42000000000000154</c:v>
                </c:pt>
                <c:pt idx="379">
                  <c:v>0.42111111111111266</c:v>
                </c:pt>
                <c:pt idx="380">
                  <c:v>0.42222222222222378</c:v>
                </c:pt>
                <c:pt idx="381">
                  <c:v>0.42333333333333489</c:v>
                </c:pt>
                <c:pt idx="382">
                  <c:v>0.42444444444444601</c:v>
                </c:pt>
                <c:pt idx="383">
                  <c:v>0.42555555555555713</c:v>
                </c:pt>
                <c:pt idx="384">
                  <c:v>0.42666666666666825</c:v>
                </c:pt>
                <c:pt idx="385">
                  <c:v>0.42777777777777937</c:v>
                </c:pt>
                <c:pt idx="386">
                  <c:v>0.42888888888889048</c:v>
                </c:pt>
                <c:pt idx="387">
                  <c:v>0.4300000000000016</c:v>
                </c:pt>
                <c:pt idx="388">
                  <c:v>0.43111111111111272</c:v>
                </c:pt>
                <c:pt idx="389">
                  <c:v>0.43222222222222384</c:v>
                </c:pt>
                <c:pt idx="390">
                  <c:v>0.43333333333333496</c:v>
                </c:pt>
                <c:pt idx="391">
                  <c:v>0.43444444444444608</c:v>
                </c:pt>
                <c:pt idx="392">
                  <c:v>0.43555555555555719</c:v>
                </c:pt>
                <c:pt idx="393">
                  <c:v>0.43666666666666831</c:v>
                </c:pt>
                <c:pt idx="394">
                  <c:v>0.43777777777777943</c:v>
                </c:pt>
                <c:pt idx="395">
                  <c:v>0.43888888888889055</c:v>
                </c:pt>
                <c:pt idx="396">
                  <c:v>0.44000000000000167</c:v>
                </c:pt>
                <c:pt idx="397">
                  <c:v>0.44111111111111279</c:v>
                </c:pt>
                <c:pt idx="398">
                  <c:v>0.4422222222222239</c:v>
                </c:pt>
                <c:pt idx="399">
                  <c:v>0.44333333333333502</c:v>
                </c:pt>
                <c:pt idx="400">
                  <c:v>0.44444444444444614</c:v>
                </c:pt>
                <c:pt idx="401">
                  <c:v>0.44555555555555726</c:v>
                </c:pt>
                <c:pt idx="402">
                  <c:v>0.44666666666666838</c:v>
                </c:pt>
                <c:pt idx="403">
                  <c:v>0.4477777777777795</c:v>
                </c:pt>
                <c:pt idx="404">
                  <c:v>0.44888888888889061</c:v>
                </c:pt>
                <c:pt idx="405">
                  <c:v>0.45000000000000173</c:v>
                </c:pt>
                <c:pt idx="406">
                  <c:v>0.45111111111111285</c:v>
                </c:pt>
                <c:pt idx="407">
                  <c:v>0.45222222222222397</c:v>
                </c:pt>
                <c:pt idx="408">
                  <c:v>0.45333333333333509</c:v>
                </c:pt>
                <c:pt idx="409">
                  <c:v>0.45444444444444621</c:v>
                </c:pt>
                <c:pt idx="410">
                  <c:v>0.45555555555555732</c:v>
                </c:pt>
                <c:pt idx="411">
                  <c:v>0.45666666666666844</c:v>
                </c:pt>
                <c:pt idx="412">
                  <c:v>0.45777777777777956</c:v>
                </c:pt>
                <c:pt idx="413">
                  <c:v>0.45888888888889068</c:v>
                </c:pt>
                <c:pt idx="414">
                  <c:v>0.4600000000000018</c:v>
                </c:pt>
                <c:pt idx="415">
                  <c:v>0.46111111111111291</c:v>
                </c:pt>
                <c:pt idx="416">
                  <c:v>0.46222222222222403</c:v>
                </c:pt>
                <c:pt idx="417">
                  <c:v>0.46333333333333515</c:v>
                </c:pt>
                <c:pt idx="418">
                  <c:v>0.46444444444444627</c:v>
                </c:pt>
                <c:pt idx="419">
                  <c:v>0.46555555555555739</c:v>
                </c:pt>
                <c:pt idx="420">
                  <c:v>0.46666666666666851</c:v>
                </c:pt>
                <c:pt idx="421">
                  <c:v>0.46777777777777962</c:v>
                </c:pt>
                <c:pt idx="422">
                  <c:v>0.46888888888889074</c:v>
                </c:pt>
                <c:pt idx="423">
                  <c:v>0.47000000000000186</c:v>
                </c:pt>
                <c:pt idx="424">
                  <c:v>0.47111111111111298</c:v>
                </c:pt>
                <c:pt idx="425">
                  <c:v>0.4722222222222241</c:v>
                </c:pt>
                <c:pt idx="426">
                  <c:v>0.47333333333333522</c:v>
                </c:pt>
                <c:pt idx="427">
                  <c:v>0.47444444444444633</c:v>
                </c:pt>
                <c:pt idx="428">
                  <c:v>0.47555555555555745</c:v>
                </c:pt>
                <c:pt idx="429">
                  <c:v>0.47666666666666857</c:v>
                </c:pt>
                <c:pt idx="430">
                  <c:v>0.47777777777777969</c:v>
                </c:pt>
                <c:pt idx="431">
                  <c:v>0.47888888888889081</c:v>
                </c:pt>
                <c:pt idx="432">
                  <c:v>0.48000000000000193</c:v>
                </c:pt>
                <c:pt idx="433">
                  <c:v>0.48111111111111304</c:v>
                </c:pt>
                <c:pt idx="434">
                  <c:v>0.48222222222222416</c:v>
                </c:pt>
                <c:pt idx="435">
                  <c:v>0.48333333333333528</c:v>
                </c:pt>
                <c:pt idx="436">
                  <c:v>0.4844444444444464</c:v>
                </c:pt>
                <c:pt idx="437">
                  <c:v>0.48555555555555752</c:v>
                </c:pt>
                <c:pt idx="438">
                  <c:v>0.48666666666666863</c:v>
                </c:pt>
                <c:pt idx="439">
                  <c:v>0.48777777777777975</c:v>
                </c:pt>
                <c:pt idx="440">
                  <c:v>0.48888888888889087</c:v>
                </c:pt>
                <c:pt idx="441">
                  <c:v>0.49000000000000199</c:v>
                </c:pt>
                <c:pt idx="442">
                  <c:v>0.49111111111111311</c:v>
                </c:pt>
                <c:pt idx="443">
                  <c:v>0.49222222222222423</c:v>
                </c:pt>
                <c:pt idx="444">
                  <c:v>0.49333333333333534</c:v>
                </c:pt>
                <c:pt idx="445">
                  <c:v>0.49444444444444646</c:v>
                </c:pt>
                <c:pt idx="446">
                  <c:v>0.49555555555555758</c:v>
                </c:pt>
                <c:pt idx="447">
                  <c:v>0.4966666666666687</c:v>
                </c:pt>
                <c:pt idx="448">
                  <c:v>0.49777777777777982</c:v>
                </c:pt>
                <c:pt idx="449">
                  <c:v>0.49888888888889094</c:v>
                </c:pt>
                <c:pt idx="450">
                  <c:v>0.500000000000002</c:v>
                </c:pt>
                <c:pt idx="451">
                  <c:v>0.50111111111111306</c:v>
                </c:pt>
                <c:pt idx="452">
                  <c:v>0.50222222222222412</c:v>
                </c:pt>
                <c:pt idx="453">
                  <c:v>0.50333333333333519</c:v>
                </c:pt>
                <c:pt idx="454">
                  <c:v>0.50444444444444625</c:v>
                </c:pt>
                <c:pt idx="455">
                  <c:v>0.50555555555555731</c:v>
                </c:pt>
                <c:pt idx="456">
                  <c:v>0.50666666666666837</c:v>
                </c:pt>
                <c:pt idx="457">
                  <c:v>0.50777777777777944</c:v>
                </c:pt>
                <c:pt idx="458">
                  <c:v>0.5088888888888905</c:v>
                </c:pt>
                <c:pt idx="459">
                  <c:v>0.51000000000000156</c:v>
                </c:pt>
                <c:pt idx="460">
                  <c:v>0.51111111111111263</c:v>
                </c:pt>
                <c:pt idx="461">
                  <c:v>0.51222222222222369</c:v>
                </c:pt>
                <c:pt idx="462">
                  <c:v>0.51333333333333475</c:v>
                </c:pt>
                <c:pt idx="463">
                  <c:v>0.51444444444444581</c:v>
                </c:pt>
                <c:pt idx="464">
                  <c:v>0.51555555555555688</c:v>
                </c:pt>
                <c:pt idx="465">
                  <c:v>0.51666666666666794</c:v>
                </c:pt>
                <c:pt idx="466">
                  <c:v>0.517777777777779</c:v>
                </c:pt>
                <c:pt idx="467">
                  <c:v>0.51888888888889007</c:v>
                </c:pt>
                <c:pt idx="468">
                  <c:v>0.52000000000000113</c:v>
                </c:pt>
                <c:pt idx="469">
                  <c:v>0.52111111111111219</c:v>
                </c:pt>
                <c:pt idx="470">
                  <c:v>0.52222222222222325</c:v>
                </c:pt>
                <c:pt idx="471">
                  <c:v>0.52333333333333432</c:v>
                </c:pt>
                <c:pt idx="472">
                  <c:v>0.52444444444444538</c:v>
                </c:pt>
                <c:pt idx="473">
                  <c:v>0.52555555555555644</c:v>
                </c:pt>
                <c:pt idx="474">
                  <c:v>0.5266666666666675</c:v>
                </c:pt>
                <c:pt idx="475">
                  <c:v>0.52777777777777857</c:v>
                </c:pt>
                <c:pt idx="476">
                  <c:v>0.52888888888888963</c:v>
                </c:pt>
                <c:pt idx="477">
                  <c:v>0.53000000000000069</c:v>
                </c:pt>
                <c:pt idx="478">
                  <c:v>0.53111111111111176</c:v>
                </c:pt>
                <c:pt idx="479">
                  <c:v>0.53222222222222282</c:v>
                </c:pt>
                <c:pt idx="480">
                  <c:v>0.53333333333333388</c:v>
                </c:pt>
                <c:pt idx="481">
                  <c:v>0.53444444444444494</c:v>
                </c:pt>
                <c:pt idx="482">
                  <c:v>0.53555555555555601</c:v>
                </c:pt>
                <c:pt idx="483">
                  <c:v>0.53666666666666707</c:v>
                </c:pt>
                <c:pt idx="484">
                  <c:v>0.53777777777777813</c:v>
                </c:pt>
                <c:pt idx="485">
                  <c:v>0.53888888888888919</c:v>
                </c:pt>
                <c:pt idx="486">
                  <c:v>0.54000000000000026</c:v>
                </c:pt>
                <c:pt idx="487">
                  <c:v>0.54111111111111132</c:v>
                </c:pt>
                <c:pt idx="488">
                  <c:v>0.54222222222222238</c:v>
                </c:pt>
                <c:pt idx="489">
                  <c:v>0.54333333333333345</c:v>
                </c:pt>
                <c:pt idx="490">
                  <c:v>0.54444444444444451</c:v>
                </c:pt>
                <c:pt idx="491">
                  <c:v>0.54555555555555557</c:v>
                </c:pt>
                <c:pt idx="492">
                  <c:v>0.54666666666666663</c:v>
                </c:pt>
                <c:pt idx="493">
                  <c:v>0.5477777777777777</c:v>
                </c:pt>
                <c:pt idx="494">
                  <c:v>0.54888888888888876</c:v>
                </c:pt>
                <c:pt idx="495">
                  <c:v>0.54999999999999982</c:v>
                </c:pt>
                <c:pt idx="496">
                  <c:v>0.55111111111111089</c:v>
                </c:pt>
                <c:pt idx="497">
                  <c:v>0.55222222222222195</c:v>
                </c:pt>
                <c:pt idx="498">
                  <c:v>0.55333333333333301</c:v>
                </c:pt>
                <c:pt idx="499">
                  <c:v>0.55444444444444407</c:v>
                </c:pt>
                <c:pt idx="500">
                  <c:v>0.55555555555555514</c:v>
                </c:pt>
                <c:pt idx="501">
                  <c:v>0.5566666666666662</c:v>
                </c:pt>
                <c:pt idx="502">
                  <c:v>0.55777777777777726</c:v>
                </c:pt>
                <c:pt idx="503">
                  <c:v>0.55888888888888832</c:v>
                </c:pt>
                <c:pt idx="504">
                  <c:v>0.55999999999999939</c:v>
                </c:pt>
                <c:pt idx="505">
                  <c:v>0.56111111111111045</c:v>
                </c:pt>
                <c:pt idx="506">
                  <c:v>0.56222222222222151</c:v>
                </c:pt>
                <c:pt idx="507">
                  <c:v>0.56333333333333258</c:v>
                </c:pt>
                <c:pt idx="508">
                  <c:v>0.56444444444444364</c:v>
                </c:pt>
                <c:pt idx="509">
                  <c:v>0.5655555555555547</c:v>
                </c:pt>
                <c:pt idx="510">
                  <c:v>0.56666666666666576</c:v>
                </c:pt>
                <c:pt idx="511">
                  <c:v>0.56777777777777683</c:v>
                </c:pt>
                <c:pt idx="512">
                  <c:v>0.56888888888888789</c:v>
                </c:pt>
                <c:pt idx="513">
                  <c:v>0.56999999999999895</c:v>
                </c:pt>
                <c:pt idx="514">
                  <c:v>0.57111111111111001</c:v>
                </c:pt>
                <c:pt idx="515">
                  <c:v>0.57222222222222108</c:v>
                </c:pt>
                <c:pt idx="516">
                  <c:v>0.57333333333333214</c:v>
                </c:pt>
                <c:pt idx="517">
                  <c:v>0.5744444444444432</c:v>
                </c:pt>
                <c:pt idx="518">
                  <c:v>0.57555555555555427</c:v>
                </c:pt>
                <c:pt idx="519">
                  <c:v>0.57666666666666533</c:v>
                </c:pt>
                <c:pt idx="520">
                  <c:v>0.57777777777777639</c:v>
                </c:pt>
                <c:pt idx="521">
                  <c:v>0.57888888888888745</c:v>
                </c:pt>
                <c:pt idx="522">
                  <c:v>0.57999999999999852</c:v>
                </c:pt>
                <c:pt idx="523">
                  <c:v>0.58111111111110958</c:v>
                </c:pt>
                <c:pt idx="524">
                  <c:v>0.58222222222222064</c:v>
                </c:pt>
                <c:pt idx="525">
                  <c:v>0.58333333333333171</c:v>
                </c:pt>
                <c:pt idx="526">
                  <c:v>0.58444444444444277</c:v>
                </c:pt>
                <c:pt idx="527">
                  <c:v>0.58555555555555383</c:v>
                </c:pt>
                <c:pt idx="528">
                  <c:v>0.58666666666666489</c:v>
                </c:pt>
                <c:pt idx="529">
                  <c:v>0.58777777777777596</c:v>
                </c:pt>
                <c:pt idx="530">
                  <c:v>0.58888888888888702</c:v>
                </c:pt>
                <c:pt idx="531">
                  <c:v>0.58999999999999808</c:v>
                </c:pt>
                <c:pt idx="532">
                  <c:v>0.59111111111110914</c:v>
                </c:pt>
                <c:pt idx="533">
                  <c:v>0.59222222222222021</c:v>
                </c:pt>
                <c:pt idx="534">
                  <c:v>0.59333333333333127</c:v>
                </c:pt>
                <c:pt idx="535">
                  <c:v>0.59444444444444233</c:v>
                </c:pt>
                <c:pt idx="536">
                  <c:v>0.5955555555555534</c:v>
                </c:pt>
                <c:pt idx="537">
                  <c:v>0.59666666666666446</c:v>
                </c:pt>
                <c:pt idx="538">
                  <c:v>0.59777777777777552</c:v>
                </c:pt>
                <c:pt idx="539">
                  <c:v>0.59888888888888658</c:v>
                </c:pt>
                <c:pt idx="540">
                  <c:v>0.59999999999999765</c:v>
                </c:pt>
                <c:pt idx="541">
                  <c:v>0.60111111111110871</c:v>
                </c:pt>
                <c:pt idx="542">
                  <c:v>0.60222222222221977</c:v>
                </c:pt>
                <c:pt idx="543">
                  <c:v>0.60333333333333083</c:v>
                </c:pt>
                <c:pt idx="544">
                  <c:v>0.6044444444444419</c:v>
                </c:pt>
                <c:pt idx="545">
                  <c:v>0.60555555555555296</c:v>
                </c:pt>
                <c:pt idx="546">
                  <c:v>0.60666666666666402</c:v>
                </c:pt>
                <c:pt idx="547">
                  <c:v>0.60777777777777509</c:v>
                </c:pt>
                <c:pt idx="548">
                  <c:v>0.60888888888888615</c:v>
                </c:pt>
                <c:pt idx="549">
                  <c:v>0.60999999999999721</c:v>
                </c:pt>
                <c:pt idx="550">
                  <c:v>0.61111111111110827</c:v>
                </c:pt>
                <c:pt idx="551">
                  <c:v>0.61222222222221934</c:v>
                </c:pt>
                <c:pt idx="552">
                  <c:v>0.6133333333333304</c:v>
                </c:pt>
                <c:pt idx="553">
                  <c:v>0.61444444444444146</c:v>
                </c:pt>
                <c:pt idx="554">
                  <c:v>0.61555555555555252</c:v>
                </c:pt>
                <c:pt idx="555">
                  <c:v>0.61666666666666359</c:v>
                </c:pt>
                <c:pt idx="556">
                  <c:v>0.61777777777777465</c:v>
                </c:pt>
                <c:pt idx="557">
                  <c:v>0.61888888888888571</c:v>
                </c:pt>
                <c:pt idx="558">
                  <c:v>0.61999999999999678</c:v>
                </c:pt>
                <c:pt idx="559">
                  <c:v>0.62111111111110784</c:v>
                </c:pt>
                <c:pt idx="560">
                  <c:v>0.6222222222222189</c:v>
                </c:pt>
                <c:pt idx="561">
                  <c:v>0.62333333333332996</c:v>
                </c:pt>
                <c:pt idx="562">
                  <c:v>0.62444444444444103</c:v>
                </c:pt>
                <c:pt idx="563">
                  <c:v>0.62555555555555209</c:v>
                </c:pt>
                <c:pt idx="564">
                  <c:v>0.62666666666666315</c:v>
                </c:pt>
                <c:pt idx="565">
                  <c:v>0.62777777777777422</c:v>
                </c:pt>
                <c:pt idx="566">
                  <c:v>0.62888888888888528</c:v>
                </c:pt>
                <c:pt idx="567">
                  <c:v>0.62999999999999634</c:v>
                </c:pt>
                <c:pt idx="568">
                  <c:v>0.6311111111111074</c:v>
                </c:pt>
                <c:pt idx="569">
                  <c:v>0.63222222222221847</c:v>
                </c:pt>
                <c:pt idx="570">
                  <c:v>0.63333333333332953</c:v>
                </c:pt>
                <c:pt idx="571">
                  <c:v>0.63444444444444059</c:v>
                </c:pt>
                <c:pt idx="572">
                  <c:v>0.63555555555555165</c:v>
                </c:pt>
                <c:pt idx="573">
                  <c:v>0.63666666666666272</c:v>
                </c:pt>
                <c:pt idx="574">
                  <c:v>0.63777777777777378</c:v>
                </c:pt>
                <c:pt idx="575">
                  <c:v>0.63888888888888484</c:v>
                </c:pt>
                <c:pt idx="576">
                  <c:v>0.63999999999999591</c:v>
                </c:pt>
                <c:pt idx="577">
                  <c:v>0.64111111111110697</c:v>
                </c:pt>
                <c:pt idx="578">
                  <c:v>0.64222222222221803</c:v>
                </c:pt>
                <c:pt idx="579">
                  <c:v>0.64333333333332909</c:v>
                </c:pt>
                <c:pt idx="580">
                  <c:v>0.64444444444444016</c:v>
                </c:pt>
                <c:pt idx="581">
                  <c:v>0.64555555555555122</c:v>
                </c:pt>
                <c:pt idx="582">
                  <c:v>0.64666666666666228</c:v>
                </c:pt>
                <c:pt idx="583">
                  <c:v>0.64777777777777334</c:v>
                </c:pt>
                <c:pt idx="584">
                  <c:v>0.64888888888888441</c:v>
                </c:pt>
                <c:pt idx="585">
                  <c:v>0.64999999999999547</c:v>
                </c:pt>
                <c:pt idx="586">
                  <c:v>0.65111111111110653</c:v>
                </c:pt>
                <c:pt idx="587">
                  <c:v>0.6522222222222176</c:v>
                </c:pt>
                <c:pt idx="588">
                  <c:v>0.65333333333332866</c:v>
                </c:pt>
                <c:pt idx="589">
                  <c:v>0.65444444444443972</c:v>
                </c:pt>
                <c:pt idx="590">
                  <c:v>0.65555555555555078</c:v>
                </c:pt>
                <c:pt idx="591">
                  <c:v>0.65666666666666185</c:v>
                </c:pt>
                <c:pt idx="592">
                  <c:v>0.65777777777777291</c:v>
                </c:pt>
                <c:pt idx="593">
                  <c:v>0.65888888888888397</c:v>
                </c:pt>
                <c:pt idx="594">
                  <c:v>0.65999999999999504</c:v>
                </c:pt>
                <c:pt idx="595">
                  <c:v>0.6611111111111061</c:v>
                </c:pt>
                <c:pt idx="596">
                  <c:v>0.66222222222221716</c:v>
                </c:pt>
                <c:pt idx="597">
                  <c:v>0.66333333333332822</c:v>
                </c:pt>
                <c:pt idx="598">
                  <c:v>0.66444444444443929</c:v>
                </c:pt>
                <c:pt idx="599">
                  <c:v>0.66555555555555035</c:v>
                </c:pt>
                <c:pt idx="600">
                  <c:v>0.66666666666666141</c:v>
                </c:pt>
                <c:pt idx="601">
                  <c:v>0.66777777777777247</c:v>
                </c:pt>
                <c:pt idx="602">
                  <c:v>0.66888888888888354</c:v>
                </c:pt>
                <c:pt idx="603">
                  <c:v>0.6699999999999946</c:v>
                </c:pt>
                <c:pt idx="604">
                  <c:v>0.67111111111110566</c:v>
                </c:pt>
                <c:pt idx="605">
                  <c:v>0.67222222222221673</c:v>
                </c:pt>
                <c:pt idx="606">
                  <c:v>0.67333333333332779</c:v>
                </c:pt>
                <c:pt idx="607">
                  <c:v>0.67444444444443885</c:v>
                </c:pt>
                <c:pt idx="608">
                  <c:v>0.67555555555554991</c:v>
                </c:pt>
                <c:pt idx="609">
                  <c:v>0.67666666666666098</c:v>
                </c:pt>
                <c:pt idx="610">
                  <c:v>0.67777777777777204</c:v>
                </c:pt>
                <c:pt idx="611">
                  <c:v>0.6788888888888831</c:v>
                </c:pt>
                <c:pt idx="612">
                  <c:v>0.67999999999999416</c:v>
                </c:pt>
                <c:pt idx="613">
                  <c:v>0.68111111111110523</c:v>
                </c:pt>
                <c:pt idx="614">
                  <c:v>0.68222222222221629</c:v>
                </c:pt>
                <c:pt idx="615">
                  <c:v>0.68333333333332735</c:v>
                </c:pt>
                <c:pt idx="616">
                  <c:v>0.68444444444443842</c:v>
                </c:pt>
                <c:pt idx="617">
                  <c:v>0.68555555555554948</c:v>
                </c:pt>
                <c:pt idx="618">
                  <c:v>0.68666666666666054</c:v>
                </c:pt>
                <c:pt idx="619">
                  <c:v>0.6877777777777716</c:v>
                </c:pt>
                <c:pt idx="620">
                  <c:v>0.68888888888888267</c:v>
                </c:pt>
                <c:pt idx="621">
                  <c:v>0.68999999999999373</c:v>
                </c:pt>
                <c:pt idx="622">
                  <c:v>0.69111111111110479</c:v>
                </c:pt>
                <c:pt idx="623">
                  <c:v>0.69222222222221585</c:v>
                </c:pt>
                <c:pt idx="624">
                  <c:v>0.69333333333332692</c:v>
                </c:pt>
                <c:pt idx="625">
                  <c:v>0.69444444444443798</c:v>
                </c:pt>
                <c:pt idx="626">
                  <c:v>0.69555555555554904</c:v>
                </c:pt>
                <c:pt idx="627">
                  <c:v>0.69666666666666011</c:v>
                </c:pt>
                <c:pt idx="628">
                  <c:v>0.69777777777777117</c:v>
                </c:pt>
                <c:pt idx="629">
                  <c:v>0.69888888888888223</c:v>
                </c:pt>
                <c:pt idx="630">
                  <c:v>0.69999999999999329</c:v>
                </c:pt>
                <c:pt idx="631">
                  <c:v>0.70111111111110436</c:v>
                </c:pt>
                <c:pt idx="632">
                  <c:v>0.70222222222221542</c:v>
                </c:pt>
                <c:pt idx="633">
                  <c:v>0.70333333333332648</c:v>
                </c:pt>
                <c:pt idx="634">
                  <c:v>0.70444444444443755</c:v>
                </c:pt>
                <c:pt idx="635">
                  <c:v>0.70555555555554861</c:v>
                </c:pt>
                <c:pt idx="636">
                  <c:v>0.70666666666665967</c:v>
                </c:pt>
                <c:pt idx="637">
                  <c:v>0.70777777777777073</c:v>
                </c:pt>
                <c:pt idx="638">
                  <c:v>0.7088888888888818</c:v>
                </c:pt>
                <c:pt idx="639">
                  <c:v>0.70999999999999286</c:v>
                </c:pt>
                <c:pt idx="640">
                  <c:v>0.71111111111110392</c:v>
                </c:pt>
                <c:pt idx="641">
                  <c:v>0.71222222222221498</c:v>
                </c:pt>
                <c:pt idx="642">
                  <c:v>0.71333333333332605</c:v>
                </c:pt>
                <c:pt idx="643">
                  <c:v>0.71444444444443711</c:v>
                </c:pt>
                <c:pt idx="644">
                  <c:v>0.71555555555554817</c:v>
                </c:pt>
                <c:pt idx="645">
                  <c:v>0.71666666666665924</c:v>
                </c:pt>
                <c:pt idx="646">
                  <c:v>0.7177777777777703</c:v>
                </c:pt>
                <c:pt idx="647">
                  <c:v>0.71888888888888136</c:v>
                </c:pt>
                <c:pt idx="648">
                  <c:v>0.71999999999999242</c:v>
                </c:pt>
                <c:pt idx="649">
                  <c:v>0.72111111111110349</c:v>
                </c:pt>
                <c:pt idx="650">
                  <c:v>0.72222222222221455</c:v>
                </c:pt>
                <c:pt idx="651">
                  <c:v>0.72333333333332561</c:v>
                </c:pt>
                <c:pt idx="652">
                  <c:v>0.72444444444443667</c:v>
                </c:pt>
                <c:pt idx="653">
                  <c:v>0.72555555555554774</c:v>
                </c:pt>
                <c:pt idx="654">
                  <c:v>0.7266666666666588</c:v>
                </c:pt>
                <c:pt idx="655">
                  <c:v>0.72777777777776986</c:v>
                </c:pt>
                <c:pt idx="656">
                  <c:v>0.72888888888888093</c:v>
                </c:pt>
                <c:pt idx="657">
                  <c:v>0.72999999999999199</c:v>
                </c:pt>
                <c:pt idx="658">
                  <c:v>0.73111111111110305</c:v>
                </c:pt>
                <c:pt idx="659">
                  <c:v>0.73222222222221411</c:v>
                </c:pt>
                <c:pt idx="660">
                  <c:v>0.73333333333332518</c:v>
                </c:pt>
                <c:pt idx="661">
                  <c:v>0.73444444444443624</c:v>
                </c:pt>
                <c:pt idx="662">
                  <c:v>0.7355555555555473</c:v>
                </c:pt>
                <c:pt idx="663">
                  <c:v>0.73666666666665837</c:v>
                </c:pt>
                <c:pt idx="664">
                  <c:v>0.73777777777776943</c:v>
                </c:pt>
                <c:pt idx="665">
                  <c:v>0.73888888888888049</c:v>
                </c:pt>
                <c:pt idx="666">
                  <c:v>0.73999999999999155</c:v>
                </c:pt>
                <c:pt idx="667">
                  <c:v>0.74111111111110262</c:v>
                </c:pt>
                <c:pt idx="668">
                  <c:v>0.74222222222221368</c:v>
                </c:pt>
                <c:pt idx="669">
                  <c:v>0.74333333333332474</c:v>
                </c:pt>
                <c:pt idx="670">
                  <c:v>0.7444444444444358</c:v>
                </c:pt>
                <c:pt idx="671">
                  <c:v>0.74555555555554687</c:v>
                </c:pt>
                <c:pt idx="672">
                  <c:v>0.74666666666665793</c:v>
                </c:pt>
                <c:pt idx="673">
                  <c:v>0.74777777777776899</c:v>
                </c:pt>
                <c:pt idx="674">
                  <c:v>0.74888888888888006</c:v>
                </c:pt>
                <c:pt idx="675">
                  <c:v>0.74999999999999112</c:v>
                </c:pt>
                <c:pt idx="676">
                  <c:v>0.75111111111110218</c:v>
                </c:pt>
                <c:pt idx="677">
                  <c:v>0.75222222222221324</c:v>
                </c:pt>
                <c:pt idx="678">
                  <c:v>0.75333333333332431</c:v>
                </c:pt>
                <c:pt idx="679">
                  <c:v>0.75444444444443537</c:v>
                </c:pt>
                <c:pt idx="680">
                  <c:v>0.75555555555554643</c:v>
                </c:pt>
                <c:pt idx="681">
                  <c:v>0.75666666666665749</c:v>
                </c:pt>
                <c:pt idx="682">
                  <c:v>0.75777777777776856</c:v>
                </c:pt>
                <c:pt idx="683">
                  <c:v>0.75888888888887962</c:v>
                </c:pt>
                <c:pt idx="684">
                  <c:v>0.75999999999999068</c:v>
                </c:pt>
                <c:pt idx="685">
                  <c:v>0.76111111111110175</c:v>
                </c:pt>
                <c:pt idx="686">
                  <c:v>0.76222222222221281</c:v>
                </c:pt>
                <c:pt idx="687">
                  <c:v>0.76333333333332387</c:v>
                </c:pt>
                <c:pt idx="688">
                  <c:v>0.76444444444443493</c:v>
                </c:pt>
                <c:pt idx="689">
                  <c:v>0.765555555555546</c:v>
                </c:pt>
                <c:pt idx="690">
                  <c:v>0.76666666666665706</c:v>
                </c:pt>
                <c:pt idx="691">
                  <c:v>0.76777777777776812</c:v>
                </c:pt>
                <c:pt idx="692">
                  <c:v>0.76888888888887919</c:v>
                </c:pt>
                <c:pt idx="693">
                  <c:v>0.76999999999999025</c:v>
                </c:pt>
                <c:pt idx="694">
                  <c:v>0.77111111111110131</c:v>
                </c:pt>
                <c:pt idx="695">
                  <c:v>0.77222222222221237</c:v>
                </c:pt>
                <c:pt idx="696">
                  <c:v>0.77333333333332344</c:v>
                </c:pt>
                <c:pt idx="697">
                  <c:v>0.7744444444444345</c:v>
                </c:pt>
                <c:pt idx="698">
                  <c:v>0.77555555555554556</c:v>
                </c:pt>
                <c:pt idx="699">
                  <c:v>0.77666666666665662</c:v>
                </c:pt>
                <c:pt idx="700">
                  <c:v>0.77777777777776769</c:v>
                </c:pt>
                <c:pt idx="701">
                  <c:v>0.77888888888887875</c:v>
                </c:pt>
                <c:pt idx="702">
                  <c:v>0.77999999999998981</c:v>
                </c:pt>
                <c:pt idx="703">
                  <c:v>0.78111111111110088</c:v>
                </c:pt>
                <c:pt idx="704">
                  <c:v>0.78222222222221194</c:v>
                </c:pt>
                <c:pt idx="705">
                  <c:v>0.783333333333323</c:v>
                </c:pt>
                <c:pt idx="706">
                  <c:v>0.78444444444443406</c:v>
                </c:pt>
                <c:pt idx="707">
                  <c:v>0.78555555555554513</c:v>
                </c:pt>
                <c:pt idx="708">
                  <c:v>0.78666666666665619</c:v>
                </c:pt>
                <c:pt idx="709">
                  <c:v>0.78777777777776725</c:v>
                </c:pt>
                <c:pt idx="710">
                  <c:v>0.78888888888887831</c:v>
                </c:pt>
                <c:pt idx="711">
                  <c:v>0.78999999999998938</c:v>
                </c:pt>
                <c:pt idx="712">
                  <c:v>0.79111111111110044</c:v>
                </c:pt>
                <c:pt idx="713">
                  <c:v>0.7922222222222115</c:v>
                </c:pt>
                <c:pt idx="714">
                  <c:v>0.79333333333332257</c:v>
                </c:pt>
                <c:pt idx="715">
                  <c:v>0.79444444444443363</c:v>
                </c:pt>
                <c:pt idx="716">
                  <c:v>0.79555555555554469</c:v>
                </c:pt>
                <c:pt idx="717">
                  <c:v>0.79666666666665575</c:v>
                </c:pt>
                <c:pt idx="718">
                  <c:v>0.79777777777776682</c:v>
                </c:pt>
                <c:pt idx="719">
                  <c:v>0.79888888888887788</c:v>
                </c:pt>
                <c:pt idx="720">
                  <c:v>0.79999999999998894</c:v>
                </c:pt>
              </c:numCache>
            </c:numRef>
          </c:yVal>
          <c:smooth val="1"/>
          <c:extLst>
            <c:ext xmlns:c16="http://schemas.microsoft.com/office/drawing/2014/chart" uri="{C3380CC4-5D6E-409C-BE32-E72D297353CC}">
              <c16:uniqueId val="{00000002-C391-E744-91D3-09DDF1520A41}"/>
            </c:ext>
          </c:extLst>
        </c:ser>
        <c:ser>
          <c:idx val="5"/>
          <c:order val="3"/>
          <c:tx>
            <c:strRef>
              <c:f>'Raum2_technische Lüftung'!$H$57</c:f>
              <c:strCache>
                <c:ptCount val="1"/>
                <c:pt idx="0">
                  <c:v>Filter2+Exp.</c:v>
                </c:pt>
              </c:strCache>
            </c:strRef>
          </c:tx>
          <c:spPr>
            <a:ln w="19050" cap="rnd">
              <a:solidFill>
                <a:srgbClr val="FFFF00"/>
              </a:solidFill>
              <a:round/>
            </a:ln>
            <a:effectLst/>
          </c:spPr>
          <c:marker>
            <c:symbol val="none"/>
          </c:marker>
          <c:xVal>
            <c:numRef>
              <c:f>'Raum2_technische Lüftung'!$A$58:$A$778</c:f>
              <c:numCache>
                <c:formatCode>0.00</c:formatCode>
                <c:ptCount val="72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pt idx="361">
                  <c:v>60.166666666666664</c:v>
                </c:pt>
                <c:pt idx="362">
                  <c:v>60.333333333333336</c:v>
                </c:pt>
                <c:pt idx="363">
                  <c:v>60.5</c:v>
                </c:pt>
                <c:pt idx="364">
                  <c:v>60.666666666666664</c:v>
                </c:pt>
                <c:pt idx="365">
                  <c:v>60.833333333333336</c:v>
                </c:pt>
                <c:pt idx="366">
                  <c:v>61</c:v>
                </c:pt>
                <c:pt idx="367">
                  <c:v>61.166666666666664</c:v>
                </c:pt>
                <c:pt idx="368">
                  <c:v>61.333333333333336</c:v>
                </c:pt>
                <c:pt idx="369">
                  <c:v>61.5</c:v>
                </c:pt>
                <c:pt idx="370">
                  <c:v>61.666666666666664</c:v>
                </c:pt>
                <c:pt idx="371">
                  <c:v>61.833333333333336</c:v>
                </c:pt>
                <c:pt idx="372">
                  <c:v>62</c:v>
                </c:pt>
                <c:pt idx="373">
                  <c:v>62.166666666666664</c:v>
                </c:pt>
                <c:pt idx="374">
                  <c:v>62.333333333333336</c:v>
                </c:pt>
                <c:pt idx="375">
                  <c:v>62.5</c:v>
                </c:pt>
                <c:pt idx="376">
                  <c:v>62.666666666666664</c:v>
                </c:pt>
                <c:pt idx="377">
                  <c:v>62.833333333333336</c:v>
                </c:pt>
                <c:pt idx="378">
                  <c:v>63</c:v>
                </c:pt>
                <c:pt idx="379">
                  <c:v>63.166666666666664</c:v>
                </c:pt>
                <c:pt idx="380">
                  <c:v>63.333333333333336</c:v>
                </c:pt>
                <c:pt idx="381">
                  <c:v>63.5</c:v>
                </c:pt>
                <c:pt idx="382">
                  <c:v>63.666666666666664</c:v>
                </c:pt>
                <c:pt idx="383">
                  <c:v>63.833333333333336</c:v>
                </c:pt>
                <c:pt idx="384">
                  <c:v>64</c:v>
                </c:pt>
                <c:pt idx="385">
                  <c:v>64.166666666666671</c:v>
                </c:pt>
                <c:pt idx="386">
                  <c:v>64.333333333333329</c:v>
                </c:pt>
                <c:pt idx="387">
                  <c:v>64.5</c:v>
                </c:pt>
                <c:pt idx="388">
                  <c:v>64.666666666666671</c:v>
                </c:pt>
                <c:pt idx="389">
                  <c:v>64.833333333333329</c:v>
                </c:pt>
                <c:pt idx="390">
                  <c:v>65</c:v>
                </c:pt>
                <c:pt idx="391">
                  <c:v>65.166666666666671</c:v>
                </c:pt>
                <c:pt idx="392">
                  <c:v>65.333333333333329</c:v>
                </c:pt>
                <c:pt idx="393">
                  <c:v>65.5</c:v>
                </c:pt>
                <c:pt idx="394">
                  <c:v>65.666666666666671</c:v>
                </c:pt>
                <c:pt idx="395">
                  <c:v>65.833333333333329</c:v>
                </c:pt>
                <c:pt idx="396">
                  <c:v>66</c:v>
                </c:pt>
                <c:pt idx="397">
                  <c:v>66.166666666666671</c:v>
                </c:pt>
                <c:pt idx="398">
                  <c:v>66.333333333333329</c:v>
                </c:pt>
                <c:pt idx="399">
                  <c:v>66.5</c:v>
                </c:pt>
                <c:pt idx="400">
                  <c:v>66.666666666666671</c:v>
                </c:pt>
                <c:pt idx="401">
                  <c:v>66.833333333333329</c:v>
                </c:pt>
                <c:pt idx="402">
                  <c:v>67</c:v>
                </c:pt>
                <c:pt idx="403">
                  <c:v>67.166666666666671</c:v>
                </c:pt>
                <c:pt idx="404">
                  <c:v>67.333333333333329</c:v>
                </c:pt>
                <c:pt idx="405">
                  <c:v>67.5</c:v>
                </c:pt>
                <c:pt idx="406">
                  <c:v>67.666666666666671</c:v>
                </c:pt>
                <c:pt idx="407">
                  <c:v>67.833333333333329</c:v>
                </c:pt>
                <c:pt idx="408">
                  <c:v>68</c:v>
                </c:pt>
                <c:pt idx="409">
                  <c:v>68.166666666666671</c:v>
                </c:pt>
                <c:pt idx="410">
                  <c:v>68.333333333333329</c:v>
                </c:pt>
                <c:pt idx="411">
                  <c:v>68.5</c:v>
                </c:pt>
                <c:pt idx="412">
                  <c:v>68.666666666666671</c:v>
                </c:pt>
                <c:pt idx="413">
                  <c:v>68.833333333333329</c:v>
                </c:pt>
                <c:pt idx="414">
                  <c:v>69</c:v>
                </c:pt>
                <c:pt idx="415">
                  <c:v>69.166666666666671</c:v>
                </c:pt>
                <c:pt idx="416">
                  <c:v>69.333333333333329</c:v>
                </c:pt>
                <c:pt idx="417">
                  <c:v>69.5</c:v>
                </c:pt>
                <c:pt idx="418">
                  <c:v>69.666666666666671</c:v>
                </c:pt>
                <c:pt idx="419">
                  <c:v>69.833333333333329</c:v>
                </c:pt>
                <c:pt idx="420">
                  <c:v>70</c:v>
                </c:pt>
                <c:pt idx="421">
                  <c:v>70.166666666666671</c:v>
                </c:pt>
                <c:pt idx="422">
                  <c:v>70.333333333333329</c:v>
                </c:pt>
                <c:pt idx="423">
                  <c:v>70.5</c:v>
                </c:pt>
                <c:pt idx="424">
                  <c:v>70.666666666666671</c:v>
                </c:pt>
                <c:pt idx="425">
                  <c:v>70.833333333333329</c:v>
                </c:pt>
                <c:pt idx="426">
                  <c:v>71</c:v>
                </c:pt>
                <c:pt idx="427">
                  <c:v>71.166666666666671</c:v>
                </c:pt>
                <c:pt idx="428">
                  <c:v>71.333333333333329</c:v>
                </c:pt>
                <c:pt idx="429">
                  <c:v>71.5</c:v>
                </c:pt>
                <c:pt idx="430">
                  <c:v>71.666666666666671</c:v>
                </c:pt>
                <c:pt idx="431">
                  <c:v>71.833333333333329</c:v>
                </c:pt>
                <c:pt idx="432">
                  <c:v>72</c:v>
                </c:pt>
                <c:pt idx="433">
                  <c:v>72.166666666666671</c:v>
                </c:pt>
                <c:pt idx="434">
                  <c:v>72.333333333333329</c:v>
                </c:pt>
                <c:pt idx="435">
                  <c:v>72.5</c:v>
                </c:pt>
                <c:pt idx="436">
                  <c:v>72.666666666666671</c:v>
                </c:pt>
                <c:pt idx="437">
                  <c:v>72.833333333333329</c:v>
                </c:pt>
                <c:pt idx="438">
                  <c:v>73</c:v>
                </c:pt>
                <c:pt idx="439">
                  <c:v>73.166666666666671</c:v>
                </c:pt>
                <c:pt idx="440">
                  <c:v>73.333333333333329</c:v>
                </c:pt>
                <c:pt idx="441">
                  <c:v>73.5</c:v>
                </c:pt>
                <c:pt idx="442">
                  <c:v>73.666666666666671</c:v>
                </c:pt>
                <c:pt idx="443">
                  <c:v>73.833333333333329</c:v>
                </c:pt>
                <c:pt idx="444">
                  <c:v>74</c:v>
                </c:pt>
                <c:pt idx="445">
                  <c:v>74.166666666666671</c:v>
                </c:pt>
                <c:pt idx="446">
                  <c:v>74.333333333333329</c:v>
                </c:pt>
                <c:pt idx="447">
                  <c:v>74.5</c:v>
                </c:pt>
                <c:pt idx="448">
                  <c:v>74.666666666666671</c:v>
                </c:pt>
                <c:pt idx="449">
                  <c:v>74.833333333333329</c:v>
                </c:pt>
                <c:pt idx="450">
                  <c:v>75</c:v>
                </c:pt>
                <c:pt idx="451">
                  <c:v>75.166666666666671</c:v>
                </c:pt>
                <c:pt idx="452">
                  <c:v>75.333333333333329</c:v>
                </c:pt>
                <c:pt idx="453">
                  <c:v>75.5</c:v>
                </c:pt>
                <c:pt idx="454">
                  <c:v>75.666666666666671</c:v>
                </c:pt>
                <c:pt idx="455">
                  <c:v>75.833333333333329</c:v>
                </c:pt>
                <c:pt idx="456">
                  <c:v>76</c:v>
                </c:pt>
                <c:pt idx="457">
                  <c:v>76.166666666666671</c:v>
                </c:pt>
                <c:pt idx="458">
                  <c:v>76.333333333333329</c:v>
                </c:pt>
                <c:pt idx="459">
                  <c:v>76.5</c:v>
                </c:pt>
                <c:pt idx="460">
                  <c:v>76.666666666666671</c:v>
                </c:pt>
                <c:pt idx="461">
                  <c:v>76.833333333333329</c:v>
                </c:pt>
                <c:pt idx="462">
                  <c:v>77</c:v>
                </c:pt>
                <c:pt idx="463">
                  <c:v>77.166666666666671</c:v>
                </c:pt>
                <c:pt idx="464">
                  <c:v>77.333333333333329</c:v>
                </c:pt>
                <c:pt idx="465">
                  <c:v>77.5</c:v>
                </c:pt>
                <c:pt idx="466">
                  <c:v>77.666666666666671</c:v>
                </c:pt>
                <c:pt idx="467">
                  <c:v>77.833333333333329</c:v>
                </c:pt>
                <c:pt idx="468">
                  <c:v>78</c:v>
                </c:pt>
                <c:pt idx="469">
                  <c:v>78.166666666666671</c:v>
                </c:pt>
                <c:pt idx="470">
                  <c:v>78.333333333333329</c:v>
                </c:pt>
                <c:pt idx="471">
                  <c:v>78.5</c:v>
                </c:pt>
                <c:pt idx="472">
                  <c:v>78.666666666666671</c:v>
                </c:pt>
                <c:pt idx="473">
                  <c:v>78.833333333333329</c:v>
                </c:pt>
                <c:pt idx="474">
                  <c:v>79</c:v>
                </c:pt>
                <c:pt idx="475">
                  <c:v>79.166666666666671</c:v>
                </c:pt>
                <c:pt idx="476">
                  <c:v>79.333333333333329</c:v>
                </c:pt>
                <c:pt idx="477">
                  <c:v>79.5</c:v>
                </c:pt>
                <c:pt idx="478">
                  <c:v>79.666666666666671</c:v>
                </c:pt>
                <c:pt idx="479">
                  <c:v>79.833333333333329</c:v>
                </c:pt>
                <c:pt idx="480">
                  <c:v>80</c:v>
                </c:pt>
                <c:pt idx="481">
                  <c:v>80.166666666666671</c:v>
                </c:pt>
                <c:pt idx="482">
                  <c:v>80.333333333333329</c:v>
                </c:pt>
                <c:pt idx="483">
                  <c:v>80.5</c:v>
                </c:pt>
                <c:pt idx="484">
                  <c:v>80.666666666666671</c:v>
                </c:pt>
                <c:pt idx="485">
                  <c:v>80.833333333333329</c:v>
                </c:pt>
                <c:pt idx="486">
                  <c:v>81</c:v>
                </c:pt>
                <c:pt idx="487">
                  <c:v>81.166666666666671</c:v>
                </c:pt>
                <c:pt idx="488">
                  <c:v>81.333333333333329</c:v>
                </c:pt>
                <c:pt idx="489">
                  <c:v>81.5</c:v>
                </c:pt>
                <c:pt idx="490">
                  <c:v>81.666666666666671</c:v>
                </c:pt>
                <c:pt idx="491">
                  <c:v>81.833333333333329</c:v>
                </c:pt>
                <c:pt idx="492">
                  <c:v>82</c:v>
                </c:pt>
                <c:pt idx="493">
                  <c:v>82.166666666666671</c:v>
                </c:pt>
                <c:pt idx="494">
                  <c:v>82.333333333333329</c:v>
                </c:pt>
                <c:pt idx="495">
                  <c:v>82.5</c:v>
                </c:pt>
                <c:pt idx="496">
                  <c:v>82.666666666666671</c:v>
                </c:pt>
                <c:pt idx="497">
                  <c:v>82.833333333333329</c:v>
                </c:pt>
                <c:pt idx="498">
                  <c:v>83</c:v>
                </c:pt>
                <c:pt idx="499">
                  <c:v>83.166666666666671</c:v>
                </c:pt>
                <c:pt idx="500">
                  <c:v>83.333333333333329</c:v>
                </c:pt>
                <c:pt idx="501">
                  <c:v>83.5</c:v>
                </c:pt>
                <c:pt idx="502">
                  <c:v>83.666666666666671</c:v>
                </c:pt>
                <c:pt idx="503">
                  <c:v>83.833333333333329</c:v>
                </c:pt>
                <c:pt idx="504">
                  <c:v>84</c:v>
                </c:pt>
                <c:pt idx="505">
                  <c:v>84.166666666666671</c:v>
                </c:pt>
                <c:pt idx="506">
                  <c:v>84.333333333333329</c:v>
                </c:pt>
                <c:pt idx="507">
                  <c:v>84.5</c:v>
                </c:pt>
                <c:pt idx="508">
                  <c:v>84.666666666666671</c:v>
                </c:pt>
                <c:pt idx="509">
                  <c:v>84.833333333333329</c:v>
                </c:pt>
                <c:pt idx="510">
                  <c:v>85</c:v>
                </c:pt>
                <c:pt idx="511">
                  <c:v>85.166666666666671</c:v>
                </c:pt>
                <c:pt idx="512">
                  <c:v>85.333333333333329</c:v>
                </c:pt>
                <c:pt idx="513">
                  <c:v>85.5</c:v>
                </c:pt>
                <c:pt idx="514">
                  <c:v>85.666666666666671</c:v>
                </c:pt>
                <c:pt idx="515">
                  <c:v>85.833333333333329</c:v>
                </c:pt>
                <c:pt idx="516">
                  <c:v>86</c:v>
                </c:pt>
                <c:pt idx="517">
                  <c:v>86.166666666666671</c:v>
                </c:pt>
                <c:pt idx="518">
                  <c:v>86.333333333333329</c:v>
                </c:pt>
                <c:pt idx="519">
                  <c:v>86.5</c:v>
                </c:pt>
                <c:pt idx="520">
                  <c:v>86.666666666666671</c:v>
                </c:pt>
                <c:pt idx="521">
                  <c:v>86.833333333333329</c:v>
                </c:pt>
                <c:pt idx="522">
                  <c:v>87</c:v>
                </c:pt>
                <c:pt idx="523">
                  <c:v>87.166666666666671</c:v>
                </c:pt>
                <c:pt idx="524">
                  <c:v>87.333333333333329</c:v>
                </c:pt>
                <c:pt idx="525">
                  <c:v>87.5</c:v>
                </c:pt>
                <c:pt idx="526">
                  <c:v>87.666666666666671</c:v>
                </c:pt>
                <c:pt idx="527">
                  <c:v>87.833333333333329</c:v>
                </c:pt>
                <c:pt idx="528">
                  <c:v>88</c:v>
                </c:pt>
                <c:pt idx="529">
                  <c:v>88.166666666666671</c:v>
                </c:pt>
                <c:pt idx="530">
                  <c:v>88.333333333333329</c:v>
                </c:pt>
                <c:pt idx="531">
                  <c:v>88.5</c:v>
                </c:pt>
                <c:pt idx="532">
                  <c:v>88.666666666666671</c:v>
                </c:pt>
                <c:pt idx="533">
                  <c:v>88.833333333333329</c:v>
                </c:pt>
                <c:pt idx="534">
                  <c:v>89</c:v>
                </c:pt>
                <c:pt idx="535">
                  <c:v>89.166666666666671</c:v>
                </c:pt>
                <c:pt idx="536">
                  <c:v>89.333333333333329</c:v>
                </c:pt>
                <c:pt idx="537">
                  <c:v>89.5</c:v>
                </c:pt>
                <c:pt idx="538">
                  <c:v>89.666666666666671</c:v>
                </c:pt>
                <c:pt idx="539">
                  <c:v>89.833333333333329</c:v>
                </c:pt>
                <c:pt idx="540">
                  <c:v>90</c:v>
                </c:pt>
                <c:pt idx="541">
                  <c:v>90.166666666666671</c:v>
                </c:pt>
                <c:pt idx="542">
                  <c:v>90.333333333333329</c:v>
                </c:pt>
                <c:pt idx="543">
                  <c:v>90.5</c:v>
                </c:pt>
                <c:pt idx="544">
                  <c:v>90.666666666666671</c:v>
                </c:pt>
                <c:pt idx="545">
                  <c:v>90.833333333333329</c:v>
                </c:pt>
                <c:pt idx="546">
                  <c:v>91</c:v>
                </c:pt>
                <c:pt idx="547">
                  <c:v>91.166666666666671</c:v>
                </c:pt>
                <c:pt idx="548">
                  <c:v>91.333333333333329</c:v>
                </c:pt>
                <c:pt idx="549">
                  <c:v>91.5</c:v>
                </c:pt>
                <c:pt idx="550">
                  <c:v>91.666666666666671</c:v>
                </c:pt>
                <c:pt idx="551">
                  <c:v>91.833333333333329</c:v>
                </c:pt>
                <c:pt idx="552">
                  <c:v>92</c:v>
                </c:pt>
                <c:pt idx="553">
                  <c:v>92.166666666666671</c:v>
                </c:pt>
                <c:pt idx="554">
                  <c:v>92.333333333333329</c:v>
                </c:pt>
                <c:pt idx="555">
                  <c:v>92.5</c:v>
                </c:pt>
                <c:pt idx="556">
                  <c:v>92.666666666666671</c:v>
                </c:pt>
                <c:pt idx="557">
                  <c:v>92.833333333333329</c:v>
                </c:pt>
                <c:pt idx="558">
                  <c:v>93</c:v>
                </c:pt>
                <c:pt idx="559">
                  <c:v>93.166666666666671</c:v>
                </c:pt>
                <c:pt idx="560">
                  <c:v>93.333333333333329</c:v>
                </c:pt>
                <c:pt idx="561">
                  <c:v>93.5</c:v>
                </c:pt>
                <c:pt idx="562">
                  <c:v>93.666666666666671</c:v>
                </c:pt>
                <c:pt idx="563">
                  <c:v>93.833333333333329</c:v>
                </c:pt>
                <c:pt idx="564">
                  <c:v>94</c:v>
                </c:pt>
                <c:pt idx="565">
                  <c:v>94.166666666666671</c:v>
                </c:pt>
                <c:pt idx="566">
                  <c:v>94.333333333333329</c:v>
                </c:pt>
                <c:pt idx="567">
                  <c:v>94.5</c:v>
                </c:pt>
                <c:pt idx="568">
                  <c:v>94.666666666666671</c:v>
                </c:pt>
                <c:pt idx="569">
                  <c:v>94.833333333333329</c:v>
                </c:pt>
                <c:pt idx="570">
                  <c:v>95</c:v>
                </c:pt>
                <c:pt idx="571">
                  <c:v>95.166666666666671</c:v>
                </c:pt>
                <c:pt idx="572">
                  <c:v>95.333333333333329</c:v>
                </c:pt>
                <c:pt idx="573">
                  <c:v>95.5</c:v>
                </c:pt>
                <c:pt idx="574">
                  <c:v>95.666666666666671</c:v>
                </c:pt>
                <c:pt idx="575">
                  <c:v>95.833333333333329</c:v>
                </c:pt>
                <c:pt idx="576">
                  <c:v>96</c:v>
                </c:pt>
                <c:pt idx="577">
                  <c:v>96.166666666666671</c:v>
                </c:pt>
                <c:pt idx="578">
                  <c:v>96.333333333333329</c:v>
                </c:pt>
                <c:pt idx="579">
                  <c:v>96.5</c:v>
                </c:pt>
                <c:pt idx="580">
                  <c:v>96.666666666666671</c:v>
                </c:pt>
                <c:pt idx="581">
                  <c:v>96.833333333333329</c:v>
                </c:pt>
                <c:pt idx="582">
                  <c:v>97</c:v>
                </c:pt>
                <c:pt idx="583">
                  <c:v>97.166666666666671</c:v>
                </c:pt>
                <c:pt idx="584">
                  <c:v>97.333333333333329</c:v>
                </c:pt>
                <c:pt idx="585">
                  <c:v>97.5</c:v>
                </c:pt>
                <c:pt idx="586">
                  <c:v>97.666666666666671</c:v>
                </c:pt>
                <c:pt idx="587">
                  <c:v>97.833333333333329</c:v>
                </c:pt>
                <c:pt idx="588">
                  <c:v>98</c:v>
                </c:pt>
                <c:pt idx="589">
                  <c:v>98.166666666666671</c:v>
                </c:pt>
                <c:pt idx="590">
                  <c:v>98.333333333333329</c:v>
                </c:pt>
                <c:pt idx="591">
                  <c:v>98.5</c:v>
                </c:pt>
                <c:pt idx="592">
                  <c:v>98.666666666666671</c:v>
                </c:pt>
                <c:pt idx="593">
                  <c:v>98.833333333333329</c:v>
                </c:pt>
                <c:pt idx="594">
                  <c:v>99</c:v>
                </c:pt>
                <c:pt idx="595">
                  <c:v>99.166666666666671</c:v>
                </c:pt>
                <c:pt idx="596">
                  <c:v>99.333333333333329</c:v>
                </c:pt>
                <c:pt idx="597">
                  <c:v>99.5</c:v>
                </c:pt>
                <c:pt idx="598">
                  <c:v>99.666666666666671</c:v>
                </c:pt>
                <c:pt idx="599">
                  <c:v>99.833333333333329</c:v>
                </c:pt>
                <c:pt idx="600">
                  <c:v>100</c:v>
                </c:pt>
                <c:pt idx="601">
                  <c:v>100.16666666666667</c:v>
                </c:pt>
                <c:pt idx="602">
                  <c:v>100.33333333333333</c:v>
                </c:pt>
                <c:pt idx="603">
                  <c:v>100.5</c:v>
                </c:pt>
                <c:pt idx="604">
                  <c:v>100.66666666666667</c:v>
                </c:pt>
                <c:pt idx="605">
                  <c:v>100.83333333333333</c:v>
                </c:pt>
                <c:pt idx="606">
                  <c:v>101</c:v>
                </c:pt>
                <c:pt idx="607">
                  <c:v>101.16666666666667</c:v>
                </c:pt>
                <c:pt idx="608">
                  <c:v>101.33333333333333</c:v>
                </c:pt>
                <c:pt idx="609">
                  <c:v>101.5</c:v>
                </c:pt>
                <c:pt idx="610">
                  <c:v>101.66666666666667</c:v>
                </c:pt>
                <c:pt idx="611">
                  <c:v>101.83333333333333</c:v>
                </c:pt>
                <c:pt idx="612">
                  <c:v>102</c:v>
                </c:pt>
                <c:pt idx="613">
                  <c:v>102.16666666666667</c:v>
                </c:pt>
                <c:pt idx="614">
                  <c:v>102.33333333333333</c:v>
                </c:pt>
                <c:pt idx="615">
                  <c:v>102.5</c:v>
                </c:pt>
                <c:pt idx="616">
                  <c:v>102.66666666666667</c:v>
                </c:pt>
                <c:pt idx="617">
                  <c:v>102.83333333333333</c:v>
                </c:pt>
                <c:pt idx="618">
                  <c:v>103</c:v>
                </c:pt>
                <c:pt idx="619">
                  <c:v>103.16666666666667</c:v>
                </c:pt>
                <c:pt idx="620">
                  <c:v>103.33333333333333</c:v>
                </c:pt>
                <c:pt idx="621">
                  <c:v>103.5</c:v>
                </c:pt>
                <c:pt idx="622">
                  <c:v>103.66666666666667</c:v>
                </c:pt>
                <c:pt idx="623">
                  <c:v>103.83333333333333</c:v>
                </c:pt>
                <c:pt idx="624">
                  <c:v>104</c:v>
                </c:pt>
                <c:pt idx="625">
                  <c:v>104.16666666666667</c:v>
                </c:pt>
                <c:pt idx="626">
                  <c:v>104.33333333333333</c:v>
                </c:pt>
                <c:pt idx="627">
                  <c:v>104.5</c:v>
                </c:pt>
                <c:pt idx="628">
                  <c:v>104.66666666666667</c:v>
                </c:pt>
                <c:pt idx="629">
                  <c:v>104.83333333333333</c:v>
                </c:pt>
                <c:pt idx="630">
                  <c:v>105</c:v>
                </c:pt>
                <c:pt idx="631">
                  <c:v>105.16666666666667</c:v>
                </c:pt>
                <c:pt idx="632">
                  <c:v>105.33333333333333</c:v>
                </c:pt>
                <c:pt idx="633">
                  <c:v>105.5</c:v>
                </c:pt>
                <c:pt idx="634">
                  <c:v>105.66666666666667</c:v>
                </c:pt>
                <c:pt idx="635">
                  <c:v>105.83333333333333</c:v>
                </c:pt>
                <c:pt idx="636">
                  <c:v>106</c:v>
                </c:pt>
                <c:pt idx="637">
                  <c:v>106.16666666666667</c:v>
                </c:pt>
                <c:pt idx="638">
                  <c:v>106.33333333333333</c:v>
                </c:pt>
                <c:pt idx="639">
                  <c:v>106.5</c:v>
                </c:pt>
                <c:pt idx="640">
                  <c:v>106.66666666666667</c:v>
                </c:pt>
                <c:pt idx="641">
                  <c:v>106.83333333333333</c:v>
                </c:pt>
                <c:pt idx="642">
                  <c:v>107</c:v>
                </c:pt>
                <c:pt idx="643">
                  <c:v>107.16666666666667</c:v>
                </c:pt>
                <c:pt idx="644">
                  <c:v>107.33333333333333</c:v>
                </c:pt>
                <c:pt idx="645">
                  <c:v>107.5</c:v>
                </c:pt>
                <c:pt idx="646">
                  <c:v>107.66666666666667</c:v>
                </c:pt>
                <c:pt idx="647">
                  <c:v>107.83333333333333</c:v>
                </c:pt>
                <c:pt idx="648">
                  <c:v>108</c:v>
                </c:pt>
                <c:pt idx="649">
                  <c:v>108.16666666666667</c:v>
                </c:pt>
                <c:pt idx="650">
                  <c:v>108.33333333333333</c:v>
                </c:pt>
                <c:pt idx="651">
                  <c:v>108.5</c:v>
                </c:pt>
                <c:pt idx="652">
                  <c:v>108.66666666666667</c:v>
                </c:pt>
                <c:pt idx="653">
                  <c:v>108.83333333333333</c:v>
                </c:pt>
                <c:pt idx="654">
                  <c:v>109</c:v>
                </c:pt>
                <c:pt idx="655">
                  <c:v>109.16666666666667</c:v>
                </c:pt>
                <c:pt idx="656">
                  <c:v>109.33333333333333</c:v>
                </c:pt>
                <c:pt idx="657">
                  <c:v>109.5</c:v>
                </c:pt>
                <c:pt idx="658">
                  <c:v>109.66666666666667</c:v>
                </c:pt>
                <c:pt idx="659">
                  <c:v>109.83333333333333</c:v>
                </c:pt>
                <c:pt idx="660">
                  <c:v>110</c:v>
                </c:pt>
                <c:pt idx="661">
                  <c:v>110.16666666666667</c:v>
                </c:pt>
                <c:pt idx="662">
                  <c:v>110.33333333333333</c:v>
                </c:pt>
                <c:pt idx="663">
                  <c:v>110.5</c:v>
                </c:pt>
                <c:pt idx="664">
                  <c:v>110.66666666666667</c:v>
                </c:pt>
                <c:pt idx="665">
                  <c:v>110.83333333333333</c:v>
                </c:pt>
                <c:pt idx="666">
                  <c:v>111</c:v>
                </c:pt>
                <c:pt idx="667">
                  <c:v>111.16666666666667</c:v>
                </c:pt>
                <c:pt idx="668">
                  <c:v>111.33333333333333</c:v>
                </c:pt>
                <c:pt idx="669">
                  <c:v>111.5</c:v>
                </c:pt>
                <c:pt idx="670">
                  <c:v>111.66666666666667</c:v>
                </c:pt>
                <c:pt idx="671">
                  <c:v>111.83333333333333</c:v>
                </c:pt>
                <c:pt idx="672">
                  <c:v>112</c:v>
                </c:pt>
                <c:pt idx="673">
                  <c:v>112.16666666666667</c:v>
                </c:pt>
                <c:pt idx="674">
                  <c:v>112.33333333333333</c:v>
                </c:pt>
                <c:pt idx="675">
                  <c:v>112.5</c:v>
                </c:pt>
                <c:pt idx="676">
                  <c:v>112.66666666666667</c:v>
                </c:pt>
                <c:pt idx="677">
                  <c:v>112.83333333333333</c:v>
                </c:pt>
                <c:pt idx="678">
                  <c:v>113</c:v>
                </c:pt>
                <c:pt idx="679">
                  <c:v>113.16666666666667</c:v>
                </c:pt>
                <c:pt idx="680">
                  <c:v>113.33333333333333</c:v>
                </c:pt>
                <c:pt idx="681">
                  <c:v>113.5</c:v>
                </c:pt>
                <c:pt idx="682">
                  <c:v>113.66666666666667</c:v>
                </c:pt>
                <c:pt idx="683">
                  <c:v>113.83333333333333</c:v>
                </c:pt>
                <c:pt idx="684">
                  <c:v>114</c:v>
                </c:pt>
                <c:pt idx="685">
                  <c:v>114.16666666666667</c:v>
                </c:pt>
                <c:pt idx="686">
                  <c:v>114.33333333333333</c:v>
                </c:pt>
                <c:pt idx="687">
                  <c:v>114.5</c:v>
                </c:pt>
                <c:pt idx="688">
                  <c:v>114.66666666666667</c:v>
                </c:pt>
                <c:pt idx="689">
                  <c:v>114.83333333333333</c:v>
                </c:pt>
                <c:pt idx="690">
                  <c:v>115</c:v>
                </c:pt>
                <c:pt idx="691">
                  <c:v>115.16666666666667</c:v>
                </c:pt>
                <c:pt idx="692">
                  <c:v>115.33333333333333</c:v>
                </c:pt>
                <c:pt idx="693">
                  <c:v>115.5</c:v>
                </c:pt>
                <c:pt idx="694">
                  <c:v>115.66666666666667</c:v>
                </c:pt>
                <c:pt idx="695">
                  <c:v>115.83333333333333</c:v>
                </c:pt>
                <c:pt idx="696">
                  <c:v>116</c:v>
                </c:pt>
                <c:pt idx="697">
                  <c:v>116.16666666666667</c:v>
                </c:pt>
                <c:pt idx="698">
                  <c:v>116.33333333333333</c:v>
                </c:pt>
                <c:pt idx="699">
                  <c:v>116.5</c:v>
                </c:pt>
                <c:pt idx="700">
                  <c:v>116.66666666666667</c:v>
                </c:pt>
                <c:pt idx="701">
                  <c:v>116.83333333333333</c:v>
                </c:pt>
                <c:pt idx="702">
                  <c:v>117</c:v>
                </c:pt>
                <c:pt idx="703">
                  <c:v>117.16666666666667</c:v>
                </c:pt>
                <c:pt idx="704">
                  <c:v>117.33333333333333</c:v>
                </c:pt>
                <c:pt idx="705">
                  <c:v>117.5</c:v>
                </c:pt>
                <c:pt idx="706">
                  <c:v>117.66666666666667</c:v>
                </c:pt>
                <c:pt idx="707">
                  <c:v>117.83333333333333</c:v>
                </c:pt>
                <c:pt idx="708">
                  <c:v>118</c:v>
                </c:pt>
                <c:pt idx="709">
                  <c:v>118.16666666666667</c:v>
                </c:pt>
                <c:pt idx="710">
                  <c:v>118.33333333333333</c:v>
                </c:pt>
                <c:pt idx="711">
                  <c:v>118.5</c:v>
                </c:pt>
                <c:pt idx="712">
                  <c:v>118.66666666666667</c:v>
                </c:pt>
                <c:pt idx="713">
                  <c:v>118.83333333333333</c:v>
                </c:pt>
                <c:pt idx="714">
                  <c:v>119</c:v>
                </c:pt>
                <c:pt idx="715">
                  <c:v>119.16666666666667</c:v>
                </c:pt>
                <c:pt idx="716">
                  <c:v>119.33333333333333</c:v>
                </c:pt>
                <c:pt idx="717">
                  <c:v>119.5</c:v>
                </c:pt>
                <c:pt idx="718">
                  <c:v>119.66666666666667</c:v>
                </c:pt>
                <c:pt idx="719">
                  <c:v>119.83333333333333</c:v>
                </c:pt>
                <c:pt idx="720">
                  <c:v>120</c:v>
                </c:pt>
              </c:numCache>
            </c:numRef>
          </c:xVal>
          <c:yVal>
            <c:numRef>
              <c:f>'Raum2_technische Lüftung'!$H$58:$H$778</c:f>
              <c:numCache>
                <c:formatCode>0.0%</c:formatCode>
                <c:ptCount val="721"/>
                <c:pt idx="0" formatCode="0.00%">
                  <c:v>0</c:v>
                </c:pt>
                <c:pt idx="1">
                  <c:v>1.1111111111111111E-3</c:v>
                </c:pt>
                <c:pt idx="2">
                  <c:v>2.1956184537383194E-3</c:v>
                </c:pt>
                <c:pt idx="3">
                  <c:v>3.2541590123294157E-3</c:v>
                </c:pt>
                <c:pt idx="4">
                  <c:v>4.2873545197640904E-3</c:v>
                </c:pt>
                <c:pt idx="5">
                  <c:v>5.2958118225282054E-3</c:v>
                </c:pt>
                <c:pt idx="6">
                  <c:v>6.2801232371445456E-3</c:v>
                </c:pt>
                <c:pt idx="7">
                  <c:v>7.2408668980694221E-3</c:v>
                </c:pt>
                <c:pt idx="8">
                  <c:v>8.1786070972594375E-3</c:v>
                </c:pt>
                <c:pt idx="9">
                  <c:v>9.0938946156078823E-3</c:v>
                </c:pt>
                <c:pt idx="10">
                  <c:v>9.9872670464454145E-3</c:v>
                </c:pt>
                <c:pt idx="11">
                  <c:v>1.0859249111295034E-2</c:v>
                </c:pt>
                <c:pt idx="12">
                  <c:v>1.1710352968066816E-2</c:v>
                </c:pt>
                <c:pt idx="13">
                  <c:v>1.2541078511873416E-2</c:v>
                </c:pt>
                <c:pt idx="14">
                  <c:v>1.335191366864303E-2</c:v>
                </c:pt>
                <c:pt idx="15">
                  <c:v>1.4143334681702266E-2</c:v>
                </c:pt>
                <c:pt idx="16">
                  <c:v>1.4915806391497251E-2</c:v>
                </c:pt>
                <c:pt idx="17">
                  <c:v>1.566978250861726E-2</c:v>
                </c:pt>
                <c:pt idx="18">
                  <c:v>1.640570588028124E-2</c:v>
                </c:pt>
                <c:pt idx="19">
                  <c:v>1.7124008750443745E-2</c:v>
                </c:pt>
                <c:pt idx="20">
                  <c:v>1.7825113013673035E-2</c:v>
                </c:pt>
                <c:pt idx="21">
                  <c:v>1.8509430462950501E-2</c:v>
                </c:pt>
                <c:pt idx="22">
                  <c:v>1.9177363031536901E-2</c:v>
                </c:pt>
                <c:pt idx="23">
                  <c:v>1.9829303029047524E-2</c:v>
                </c:pt>
                <c:pt idx="24">
                  <c:v>2.0465633371874892E-2</c:v>
                </c:pt>
                <c:pt idx="25">
                  <c:v>2.1086727808094386E-2</c:v>
                </c:pt>
                <c:pt idx="26">
                  <c:v>2.1692951136984839E-2</c:v>
                </c:pt>
                <c:pt idx="27">
                  <c:v>2.2284659423293083E-2</c:v>
                </c:pt>
                <c:pt idx="28">
                  <c:v>2.2862200206368272E-2</c:v>
                </c:pt>
                <c:pt idx="29">
                  <c:v>2.3425912704288811E-2</c:v>
                </c:pt>
                <c:pt idx="30">
                  <c:v>2.3976128013101804E-2</c:v>
                </c:pt>
                <c:pt idx="31">
                  <c:v>2.4513169301292034E-2</c:v>
                </c:pt>
                <c:pt idx="32">
                  <c:v>2.5037351999594684E-2</c:v>
                </c:pt>
                <c:pt idx="33">
                  <c:v>2.5548983986263315E-2</c:v>
                </c:pt>
                <c:pt idx="34">
                  <c:v>2.6048365767901885E-2</c:v>
                </c:pt>
                <c:pt idx="35">
                  <c:v>2.6535790655967041E-2</c:v>
                </c:pt>
                <c:pt idx="36">
                  <c:v>2.7011544939044358E-2</c:v>
                </c:pt>
                <c:pt idx="37">
                  <c:v>2.747590805099968E-2</c:v>
                </c:pt>
                <c:pt idx="38">
                  <c:v>2.7929152735104372E-2</c:v>
                </c:pt>
                <c:pt idx="39">
                  <c:v>2.8371545204230832E-2</c:v>
                </c:pt>
                <c:pt idx="40">
                  <c:v>2.8803345297212395E-2</c:v>
                </c:pt>
                <c:pt idx="41">
                  <c:v>2.922480663145945E-2</c:v>
                </c:pt>
                <c:pt idx="42">
                  <c:v>2.96361767519214E-2</c:v>
                </c:pt>
                <c:pt idx="43">
                  <c:v>3.0037697276481982E-2</c:v>
                </c:pt>
                <c:pt idx="44">
                  <c:v>3.0429604037873315E-2</c:v>
                </c:pt>
                <c:pt idx="45">
                  <c:v>3.0812127222192048E-2</c:v>
                </c:pt>
                <c:pt idx="46">
                  <c:v>3.1185491504098974E-2</c:v>
                </c:pt>
                <c:pt idx="47">
                  <c:v>3.1549916178781487E-2</c:v>
                </c:pt>
                <c:pt idx="48">
                  <c:v>3.1905615290756438E-2</c:v>
                </c:pt>
                <c:pt idx="49">
                  <c:v>3.2252797759588968E-2</c:v>
                </c:pt>
                <c:pt idx="50">
                  <c:v>3.2591667502601257E-2</c:v>
                </c:pt>
                <c:pt idx="51">
                  <c:v>3.2922423554643178E-2</c:v>
                </c:pt>
                <c:pt idx="52">
                  <c:v>3.324526018499524E-2</c:v>
                </c:pt>
                <c:pt idx="53">
                  <c:v>3.3560367011472497E-2</c:v>
                </c:pt>
                <c:pt idx="54">
                  <c:v>3.3867929111796383E-2</c:v>
                </c:pt>
                <c:pt idx="55">
                  <c:v>3.4168127132299976E-2</c:v>
                </c:pt>
                <c:pt idx="56">
                  <c:v>3.4461137394030443E-2</c:v>
                </c:pt>
                <c:pt idx="57">
                  <c:v>3.4747131996311076E-2</c:v>
                </c:pt>
                <c:pt idx="58">
                  <c:v>3.5026278917823658E-2</c:v>
                </c:pt>
                <c:pt idx="59">
                  <c:v>3.529874211527062E-2</c:v>
                </c:pt>
                <c:pt idx="60">
                  <c:v>3.5564681619674847E-2</c:v>
                </c:pt>
                <c:pt idx="61">
                  <c:v>3.5824253630373767E-2</c:v>
                </c:pt>
                <c:pt idx="62">
                  <c:v>3.6077610606762907E-2</c:v>
                </c:pt>
                <c:pt idx="63">
                  <c:v>3.6324901357842769E-2</c:v>
                </c:pt>
                <c:pt idx="64">
                  <c:v>3.6566271129621686E-2</c:v>
                </c:pt>
                <c:pt idx="65">
                  <c:v>3.680186169042593E-2</c:v>
                </c:pt>
                <c:pt idx="66">
                  <c:v>3.7031811414167205E-2</c:v>
                </c:pt>
                <c:pt idx="67">
                  <c:v>3.7256255361616468E-2</c:v>
                </c:pt>
                <c:pt idx="68">
                  <c:v>3.7475325359731727E-2</c:v>
                </c:pt>
                <c:pt idx="69">
                  <c:v>3.7689150079086527E-2</c:v>
                </c:pt>
                <c:pt idx="70">
                  <c:v>3.7897855109444455E-2</c:v>
                </c:pt>
                <c:pt idx="71">
                  <c:v>3.8101563033524223E-2</c:v>
                </c:pt>
                <c:pt idx="72">
                  <c:v>3.830039349899849E-2</c:v>
                </c:pt>
                <c:pt idx="73">
                  <c:v>3.8494463288768842E-2</c:v>
                </c:pt>
                <c:pt idx="74">
                  <c:v>3.8683886389558095E-2</c:v>
                </c:pt>
                <c:pt idx="75">
                  <c:v>3.8868774058860342E-2</c:v>
                </c:pt>
                <c:pt idx="76">
                  <c:v>3.9049234890287908E-2</c:v>
                </c:pt>
                <c:pt idx="77">
                  <c:v>3.9225374877353732E-2</c:v>
                </c:pt>
                <c:pt idx="78">
                  <c:v>3.9397297475726567E-2</c:v>
                </c:pt>
                <c:pt idx="79">
                  <c:v>3.9565103663995564E-2</c:v>
                </c:pt>
                <c:pt idx="80">
                  <c:v>3.9728892002979972E-2</c:v>
                </c:pt>
                <c:pt idx="81">
                  <c:v>3.9888758693618749E-2</c:v>
                </c:pt>
                <c:pt idx="82">
                  <c:v>4.0044797633474086E-2</c:v>
                </c:pt>
                <c:pt idx="83">
                  <c:v>4.0197100471882075E-2</c:v>
                </c:pt>
                <c:pt idx="84">
                  <c:v>4.0345756663782865E-2</c:v>
                </c:pt>
                <c:pt idx="85">
                  <c:v>4.0490853522261928E-2</c:v>
                </c:pt>
                <c:pt idx="86">
                  <c:v>4.0632476269833344E-2</c:v>
                </c:pt>
                <c:pt idx="87">
                  <c:v>4.0770708088495165E-2</c:v>
                </c:pt>
                <c:pt idx="88">
                  <c:v>4.0905630168586275E-2</c:v>
                </c:pt>
                <c:pt idx="89">
                  <c:v>4.1037321756473483E-2</c:v>
                </c:pt>
                <c:pt idx="90">
                  <c:v>4.1165860201096804E-2</c:v>
                </c:pt>
                <c:pt idx="91">
                  <c:v>4.1291320999400291E-2</c:v>
                </c:pt>
                <c:pt idx="92">
                  <c:v>4.1413777840675098E-2</c:v>
                </c:pt>
                <c:pt idx="93">
                  <c:v>4.1533302649840814E-2</c:v>
                </c:pt>
                <c:pt idx="94">
                  <c:v>4.1649965629690512E-2</c:v>
                </c:pt>
                <c:pt idx="95">
                  <c:v>4.1763835302124304E-2</c:v>
                </c:pt>
                <c:pt idx="96">
                  <c:v>4.1874978548395607E-2</c:v>
                </c:pt>
                <c:pt idx="97">
                  <c:v>4.198346064839379E-2</c:v>
                </c:pt>
                <c:pt idx="98">
                  <c:v>4.2089345318986275E-2</c:v>
                </c:pt>
                <c:pt idx="99">
                  <c:v>4.2192694751442571E-2</c:v>
                </c:pt>
                <c:pt idx="100">
                  <c:v>4.2293569647962256E-2</c:v>
                </c:pt>
                <c:pt idx="101">
                  <c:v>4.2392029257328379E-2</c:v>
                </c:pt>
                <c:pt idx="102">
                  <c:v>4.2488131409707169E-2</c:v>
                </c:pt>
                <c:pt idx="103">
                  <c:v>4.2581932550614536E-2</c:v>
                </c:pt>
                <c:pt idx="104">
                  <c:v>4.2673487774069298E-2</c:v>
                </c:pt>
                <c:pt idx="105">
                  <c:v>4.2762850854952607E-2</c:v>
                </c:pt>
                <c:pt idx="106">
                  <c:v>4.2850074280592572E-2</c:v>
                </c:pt>
                <c:pt idx="107">
                  <c:v>4.2935209281592647E-2</c:v>
                </c:pt>
                <c:pt idx="108">
                  <c:v>4.3018305861921888E-2</c:v>
                </c:pt>
                <c:pt idx="109">
                  <c:v>4.3099412828284736E-2</c:v>
                </c:pt>
                <c:pt idx="110">
                  <c:v>4.3178577818787589E-2</c:v>
                </c:pt>
                <c:pt idx="111">
                  <c:v>4.3255847330919008E-2</c:v>
                </c:pt>
                <c:pt idx="112">
                  <c:v>4.3331266748859981E-2</c:v>
                </c:pt>
                <c:pt idx="113">
                  <c:v>4.3404880370140272E-2</c:v>
                </c:pt>
                <c:pt idx="114">
                  <c:v>4.3476731431656541E-2</c:v>
                </c:pt>
                <c:pt idx="115">
                  <c:v>4.3546862135067498E-2</c:v>
                </c:pt>
                <c:pt idx="116">
                  <c:v>4.3615313671581016E-2</c:v>
                </c:pt>
                <c:pt idx="117">
                  <c:v>4.3682126246147736E-2</c:v>
                </c:pt>
                <c:pt idx="118">
                  <c:v>4.3747339101075429E-2</c:v>
                </c:pt>
                <c:pt idx="119">
                  <c:v>4.3810990539077915E-2</c:v>
                </c:pt>
                <c:pt idx="120">
                  <c:v>4.3873117945772144E-2</c:v>
                </c:pt>
                <c:pt idx="121">
                  <c:v>4.3933757811636595E-2</c:v>
                </c:pt>
                <c:pt idx="122">
                  <c:v>4.3992945753443931E-2</c:v>
                </c:pt>
                <c:pt idx="123">
                  <c:v>4.4050716535180473E-2</c:v>
                </c:pt>
                <c:pt idx="124">
                  <c:v>4.4107104088464806E-2</c:v>
                </c:pt>
                <c:pt idx="125">
                  <c:v>4.4162141532477488E-2</c:v>
                </c:pt>
                <c:pt idx="126">
                  <c:v>4.4215861193413551E-2</c:v>
                </c:pt>
                <c:pt idx="127">
                  <c:v>4.4268294623469297E-2</c:v>
                </c:pt>
                <c:pt idx="128">
                  <c:v>4.4319472619374425E-2</c:v>
                </c:pt>
                <c:pt idx="129">
                  <c:v>4.436942524048048E-2</c:v>
                </c:pt>
                <c:pt idx="130">
                  <c:v>4.4418181826416166E-2</c:v>
                </c:pt>
                <c:pt idx="131">
                  <c:v>4.4465771014319984E-2</c:v>
                </c:pt>
                <c:pt idx="132">
                  <c:v>4.4512220755660206E-2</c:v>
                </c:pt>
                <c:pt idx="133">
                  <c:v>4.4557558332652153E-2</c:v>
                </c:pt>
                <c:pt idx="134">
                  <c:v>4.4601810374282375E-2</c:v>
                </c:pt>
                <c:pt idx="135">
                  <c:v>4.4645002871949176E-2</c:v>
                </c:pt>
                <c:pt idx="136">
                  <c:v>4.4687161194728625E-2</c:v>
                </c:pt>
                <c:pt idx="137">
                  <c:v>4.4728310104275068E-2</c:v>
                </c:pt>
                <c:pt idx="138">
                  <c:v>4.4768473769364867E-2</c:v>
                </c:pt>
                <c:pt idx="139">
                  <c:v>4.4807675780091899E-2</c:v>
                </c:pt>
                <c:pt idx="140">
                  <c:v>4.4845939161723199E-2</c:v>
                </c:pt>
                <c:pt idx="141">
                  <c:v>4.4883286388222796E-2</c:v>
                </c:pt>
                <c:pt idx="142">
                  <c:v>4.4919739395451817E-2</c:v>
                </c:pt>
                <c:pt idx="143">
                  <c:v>4.4955319594052461E-2</c:v>
                </c:pt>
                <c:pt idx="144">
                  <c:v>4.4990047882023543E-2</c:v>
                </c:pt>
                <c:pt idx="145">
                  <c:v>4.5023944656994899E-2</c:v>
                </c:pt>
                <c:pt idx="146">
                  <c:v>4.5057029828207938E-2</c:v>
                </c:pt>
                <c:pt idx="147">
                  <c:v>4.5089322828209294E-2</c:v>
                </c:pt>
                <c:pt idx="148">
                  <c:v>4.512084262426453E-2</c:v>
                </c:pt>
                <c:pt idx="149">
                  <c:v>4.5151607729498548E-2</c:v>
                </c:pt>
                <c:pt idx="150">
                  <c:v>4.5181636213769236E-2</c:v>
                </c:pt>
                <c:pt idx="151">
                  <c:v>4.521094571428081E-2</c:v>
                </c:pt>
                <c:pt idx="152">
                  <c:v>4.5239553445942993E-2</c:v>
                </c:pt>
                <c:pt idx="153">
                  <c:v>4.5267476211482187E-2</c:v>
                </c:pt>
                <c:pt idx="154">
                  <c:v>4.5294730411310526E-2</c:v>
                </c:pt>
                <c:pt idx="155">
                  <c:v>4.5321332053158664E-2</c:v>
                </c:pt>
                <c:pt idx="156">
                  <c:v>4.5347296761477883E-2</c:v>
                </c:pt>
                <c:pt idx="157">
                  <c:v>4.5372639786617118E-2</c:v>
                </c:pt>
                <c:pt idx="158">
                  <c:v>4.5397376013780216E-2</c:v>
                </c:pt>
                <c:pt idx="159">
                  <c:v>4.5421519971768763E-2</c:v>
                </c:pt>
                <c:pt idx="160">
                  <c:v>4.5445085841515555E-2</c:v>
                </c:pt>
                <c:pt idx="161">
                  <c:v>4.5468087464413769E-2</c:v>
                </c:pt>
                <c:pt idx="162">
                  <c:v>4.5490538350446676E-2</c:v>
                </c:pt>
                <c:pt idx="163">
                  <c:v>4.5512451686122737E-2</c:v>
                </c:pt>
                <c:pt idx="164">
                  <c:v>4.5533840342220668E-2</c:v>
                </c:pt>
                <c:pt idx="165">
                  <c:v>4.5554716881349086E-2</c:v>
                </c:pt>
                <c:pt idx="166">
                  <c:v>4.5575093565325159E-2</c:v>
                </c:pt>
                <c:pt idx="167">
                  <c:v>4.5594982362376558E-2</c:v>
                </c:pt>
                <c:pt idx="168">
                  <c:v>4.5614394954170995E-2</c:v>
                </c:pt>
                <c:pt idx="169">
                  <c:v>4.5633342742677441E-2</c:v>
                </c:pt>
                <c:pt idx="170">
                  <c:v>4.5651836856863047E-2</c:v>
                </c:pt>
                <c:pt idx="171">
                  <c:v>4.566988815922976E-2</c:v>
                </c:pt>
                <c:pt idx="172">
                  <c:v>4.5687507252194372E-2</c:v>
                </c:pt>
                <c:pt idx="173">
                  <c:v>4.5704704484315871E-2</c:v>
                </c:pt>
                <c:pt idx="174">
                  <c:v>4.5721489956373637E-2</c:v>
                </c:pt>
                <c:pt idx="175">
                  <c:v>4.5737873527300139E-2</c:v>
                </c:pt>
                <c:pt idx="176">
                  <c:v>4.5753864819971561E-2</c:v>
                </c:pt>
                <c:pt idx="177">
                  <c:v>4.5769473226859793E-2</c:v>
                </c:pt>
                <c:pt idx="178">
                  <c:v>4.5784707915549089E-2</c:v>
                </c:pt>
                <c:pt idx="179">
                  <c:v>4.5799577834120656E-2</c:v>
                </c:pt>
                <c:pt idx="180">
                  <c:v>4.5814091716408274E-2</c:v>
                </c:pt>
                <c:pt idx="181">
                  <c:v>4.5828258087128128E-2</c:v>
                </c:pt>
                <c:pt idx="182">
                  <c:v>4.5842085266885782E-2</c:v>
                </c:pt>
                <c:pt idx="183">
                  <c:v>4.5855581377063283E-2</c:v>
                </c:pt>
                <c:pt idx="184">
                  <c:v>4.5868754344589251E-2</c:v>
                </c:pt>
                <c:pt idx="185">
                  <c:v>4.5881611906594739E-2</c:v>
                </c:pt>
                <c:pt idx="186">
                  <c:v>4.5894161614957657E-2</c:v>
                </c:pt>
                <c:pt idx="187">
                  <c:v>4.5906410840738328E-2</c:v>
                </c:pt>
                <c:pt idx="188">
                  <c:v>4.5918366778508898E-2</c:v>
                </c:pt>
                <c:pt idx="189">
                  <c:v>4.5930036450579061E-2</c:v>
                </c:pt>
                <c:pt idx="190">
                  <c:v>4.5941426711120587E-2</c:v>
                </c:pt>
                <c:pt idx="191">
                  <c:v>4.5952544250193135E-2</c:v>
                </c:pt>
                <c:pt idx="192">
                  <c:v>4.5963395597673651E-2</c:v>
                </c:pt>
                <c:pt idx="193">
                  <c:v>4.5973987127091664E-2</c:v>
                </c:pt>
                <c:pt idx="194">
                  <c:v>4.5984325059372805E-2</c:v>
                </c:pt>
                <c:pt idx="195">
                  <c:v>4.5994415466492633E-2</c:v>
                </c:pt>
                <c:pt idx="196">
                  <c:v>4.6004264275043033E-2</c:v>
                </c:pt>
                <c:pt idx="197">
                  <c:v>4.601387726971317E-2</c:v>
                </c:pt>
                <c:pt idx="198">
                  <c:v>4.6023260096687127E-2</c:v>
                </c:pt>
                <c:pt idx="199">
                  <c:v>4.6032418266960196E-2</c:v>
                </c:pt>
                <c:pt idx="200">
                  <c:v>4.6041357159575753E-2</c:v>
                </c:pt>
                <c:pt idx="201">
                  <c:v>4.6050082024784632E-2</c:v>
                </c:pt>
                <c:pt idx="202">
                  <c:v>4.6058597987128844E-2</c:v>
                </c:pt>
                <c:pt idx="203">
                  <c:v>4.6066910048451495E-2</c:v>
                </c:pt>
                <c:pt idx="204">
                  <c:v>4.6075023090834603E-2</c:v>
                </c:pt>
                <c:pt idx="205">
                  <c:v>4.6082941879466571E-2</c:v>
                </c:pt>
                <c:pt idx="206">
                  <c:v>4.6090671065441048E-2</c:v>
                </c:pt>
                <c:pt idx="207">
                  <c:v>4.6098215188488716E-2</c:v>
                </c:pt>
                <c:pt idx="208">
                  <c:v>4.6105578679643704E-2</c:v>
                </c:pt>
                <c:pt idx="209">
                  <c:v>4.6112765863846168E-2</c:v>
                </c:pt>
                <c:pt idx="210">
                  <c:v>4.6119780962482516E-2</c:v>
                </c:pt>
                <c:pt idx="211">
                  <c:v>4.6126628095864847E-2</c:v>
                </c:pt>
                <c:pt idx="212">
                  <c:v>4.6133311285651027E-2</c:v>
                </c:pt>
                <c:pt idx="213">
                  <c:v>4.6139834457206784E-2</c:v>
                </c:pt>
                <c:pt idx="214">
                  <c:v>4.6146201441911276E-2</c:v>
                </c:pt>
                <c:pt idx="215">
                  <c:v>4.6152415979407446E-2</c:v>
                </c:pt>
                <c:pt idx="216">
                  <c:v>4.6158481719798514E-2</c:v>
                </c:pt>
                <c:pt idx="217">
                  <c:v>4.6164402225791837E-2</c:v>
                </c:pt>
                <c:pt idx="218">
                  <c:v>4.6170180974791482E-2</c:v>
                </c:pt>
                <c:pt idx="219">
                  <c:v>4.6175821360940665E-2</c:v>
                </c:pt>
                <c:pt idx="220">
                  <c:v>4.6181326697115305E-2</c:v>
                </c:pt>
                <c:pt idx="221">
                  <c:v>4.6186700216869832E-2</c:v>
                </c:pt>
                <c:pt idx="222">
                  <c:v>4.6191945076336414E-2</c:v>
                </c:pt>
                <c:pt idx="223">
                  <c:v>4.6197064356078711E-2</c:v>
                </c:pt>
                <c:pt idx="224">
                  <c:v>4.6202061062901249E-2</c:v>
                </c:pt>
                <c:pt idx="225">
                  <c:v>4.6206938131615451E-2</c:v>
                </c:pt>
                <c:pt idx="226">
                  <c:v>4.6211698426763391E-2</c:v>
                </c:pt>
                <c:pt idx="227">
                  <c:v>4.6216344744300301E-2</c:v>
                </c:pt>
                <c:pt idx="228">
                  <c:v>4.6220879813236762E-2</c:v>
                </c:pt>
                <c:pt idx="229">
                  <c:v>4.6225306297241586E-2</c:v>
                </c:pt>
                <c:pt idx="230">
                  <c:v>4.6229626796206312E-2</c:v>
                </c:pt>
                <c:pt idx="231">
                  <c:v>4.6233843847772266E-2</c:v>
                </c:pt>
                <c:pt idx="232">
                  <c:v>4.6237959928821029E-2</c:v>
                </c:pt>
                <c:pt idx="233">
                  <c:v>4.6241977456929241E-2</c:v>
                </c:pt>
                <c:pt idx="234">
                  <c:v>4.6245898791788552E-2</c:v>
                </c:pt>
                <c:pt idx="235">
                  <c:v>4.6249726236591591E-2</c:v>
                </c:pt>
                <c:pt idx="236">
                  <c:v>4.6253462039384748E-2</c:v>
                </c:pt>
                <c:pt idx="237">
                  <c:v>4.6257108394388555E-2</c:v>
                </c:pt>
                <c:pt idx="238">
                  <c:v>4.6260667443286461E-2</c:v>
                </c:pt>
                <c:pt idx="239">
                  <c:v>4.6264141276482755E-2</c:v>
                </c:pt>
                <c:pt idx="240">
                  <c:v>4.6267531934330357E-2</c:v>
                </c:pt>
                <c:pt idx="241">
                  <c:v>4.6270841408329211E-2</c:v>
                </c:pt>
                <c:pt idx="242">
                  <c:v>4.6274071642296001E-2</c:v>
                </c:pt>
                <c:pt idx="243">
                  <c:v>4.6277224533505849E-2</c:v>
                </c:pt>
                <c:pt idx="244">
                  <c:v>4.6280301933806674E-2</c:v>
                </c:pt>
                <c:pt idx="245">
                  <c:v>4.6283305650706881E-2</c:v>
                </c:pt>
                <c:pt idx="246">
                  <c:v>4.6286237448436983E-2</c:v>
                </c:pt>
                <c:pt idx="247">
                  <c:v>4.6289099048985836E-2</c:v>
                </c:pt>
                <c:pt idx="248">
                  <c:v>4.6291892133112043E-2</c:v>
                </c:pt>
                <c:pt idx="249">
                  <c:v>4.6294618341331147E-2</c:v>
                </c:pt>
                <c:pt idx="250">
                  <c:v>4.6297279274879179E-2</c:v>
                </c:pt>
                <c:pt idx="251">
                  <c:v>4.6299876496653153E-2</c:v>
                </c:pt>
                <c:pt idx="252">
                  <c:v>4.630241153212903E-2</c:v>
                </c:pt>
                <c:pt idx="253">
                  <c:v>4.6304885870257703E-2</c:v>
                </c:pt>
                <c:pt idx="254">
                  <c:v>4.6307300964339521E-2</c:v>
                </c:pt>
                <c:pt idx="255">
                  <c:v>4.6309658232877901E-2</c:v>
                </c:pt>
                <c:pt idx="256">
                  <c:v>4.6311959060412473E-2</c:v>
                </c:pt>
                <c:pt idx="257">
                  <c:v>4.6314204798332301E-2</c:v>
                </c:pt>
                <c:pt idx="258">
                  <c:v>4.6316396765669607E-2</c:v>
                </c:pt>
                <c:pt idx="259">
                  <c:v>4.6318536249874503E-2</c:v>
                </c:pt>
                <c:pt idx="260">
                  <c:v>4.6320624507571184E-2</c:v>
                </c:pt>
                <c:pt idx="261">
                  <c:v>4.6322662765295994E-2</c:v>
                </c:pt>
                <c:pt idx="262">
                  <c:v>4.6324652220217845E-2</c:v>
                </c:pt>
                <c:pt idx="263">
                  <c:v>4.6326594040841364E-2</c:v>
                </c:pt>
                <c:pt idx="264">
                  <c:v>4.6328489367693203E-2</c:v>
                </c:pt>
                <c:pt idx="265">
                  <c:v>4.6330339313991956E-2</c:v>
                </c:pt>
                <c:pt idx="266">
                  <c:v>4.6332144966301968E-2</c:v>
                </c:pt>
                <c:pt idx="267">
                  <c:v>4.6333907385171569E-2</c:v>
                </c:pt>
                <c:pt idx="268">
                  <c:v>4.633562760575595E-2</c:v>
                </c:pt>
                <c:pt idx="269">
                  <c:v>4.6337306638425176E-2</c:v>
                </c:pt>
                <c:pt idx="270">
                  <c:v>4.6338945469357636E-2</c:v>
                </c:pt>
                <c:pt idx="271">
                  <c:v>4.6340545061119252E-2</c:v>
                </c:pt>
                <c:pt idx="272">
                  <c:v>4.6342106353228864E-2</c:v>
                </c:pt>
                <c:pt idx="273">
                  <c:v>4.6343630262710038E-2</c:v>
                </c:pt>
                <c:pt idx="274">
                  <c:v>4.6345117684629691E-2</c:v>
                </c:pt>
                <c:pt idx="275">
                  <c:v>4.6346569492623793E-2</c:v>
                </c:pt>
                <c:pt idx="276">
                  <c:v>4.634798653941051E-2</c:v>
                </c:pt>
                <c:pt idx="277">
                  <c:v>4.6349369657291049E-2</c:v>
                </c:pt>
                <c:pt idx="278">
                  <c:v>4.6350719658638496E-2</c:v>
                </c:pt>
                <c:pt idx="279">
                  <c:v>4.6352037336374975E-2</c:v>
                </c:pt>
                <c:pt idx="280">
                  <c:v>4.6353323464437358E-2</c:v>
                </c:pt>
                <c:pt idx="281">
                  <c:v>4.6354578798231849E-2</c:v>
                </c:pt>
                <c:pt idx="282">
                  <c:v>4.6355804075077667E-2</c:v>
                </c:pt>
                <c:pt idx="283">
                  <c:v>4.6357000014640104E-2</c:v>
                </c:pt>
                <c:pt idx="284">
                  <c:v>4.6358167319353223E-2</c:v>
                </c:pt>
                <c:pt idx="285">
                  <c:v>4.6359306674832436E-2</c:v>
                </c:pt>
                <c:pt idx="286">
                  <c:v>4.6360418750277202E-2</c:v>
                </c:pt>
                <c:pt idx="287">
                  <c:v>4.6361504198864062E-2</c:v>
                </c:pt>
                <c:pt idx="288">
                  <c:v>4.636256365813031E-2</c:v>
                </c:pt>
                <c:pt idx="289">
                  <c:v>4.6363597750348422E-2</c:v>
                </c:pt>
                <c:pt idx="290">
                  <c:v>4.6364607082891571E-2</c:v>
                </c:pt>
                <c:pt idx="291">
                  <c:v>4.6365592248590347E-2</c:v>
                </c:pt>
                <c:pt idx="292">
                  <c:v>4.6366553826080972E-2</c:v>
                </c:pt>
                <c:pt idx="293">
                  <c:v>4.6367492380145148E-2</c:v>
                </c:pt>
                <c:pt idx="294">
                  <c:v>4.6368408462041794E-2</c:v>
                </c:pt>
                <c:pt idx="295">
                  <c:v>4.6369302609830819E-2</c:v>
                </c:pt>
                <c:pt idx="296">
                  <c:v>4.6370175348689154E-2</c:v>
                </c:pt>
                <c:pt idx="297">
                  <c:v>4.6371027191219209E-2</c:v>
                </c:pt>
                <c:pt idx="298">
                  <c:v>4.6371858637749952E-2</c:v>
                </c:pt>
                <c:pt idx="299">
                  <c:v>4.6372670176630784E-2</c:v>
                </c:pt>
                <c:pt idx="300">
                  <c:v>4.6373462284518371E-2</c:v>
                </c:pt>
                <c:pt idx="301">
                  <c:v>4.6374235426656585E-2</c:v>
                </c:pt>
                <c:pt idx="302">
                  <c:v>4.6374990057149797E-2</c:v>
                </c:pt>
                <c:pt idx="303">
                  <c:v>4.6375726619229569E-2</c:v>
                </c:pt>
                <c:pt idx="304">
                  <c:v>4.6376445545514997E-2</c:v>
                </c:pt>
                <c:pt idx="305">
                  <c:v>4.6377147258266818E-2</c:v>
                </c:pt>
                <c:pt idx="306">
                  <c:v>4.6377832169635404E-2</c:v>
                </c:pt>
                <c:pt idx="307">
                  <c:v>4.6378500681902857E-2</c:v>
                </c:pt>
                <c:pt idx="308">
                  <c:v>4.6379153187719277E-2</c:v>
                </c:pt>
                <c:pt idx="309">
                  <c:v>4.6379790070333389E-2</c:v>
                </c:pt>
                <c:pt idx="310">
                  <c:v>4.6380411703817646E-2</c:v>
                </c:pt>
                <c:pt idx="311">
                  <c:v>4.6381018453287938E-2</c:v>
                </c:pt>
                <c:pt idx="312">
                  <c:v>4.6381610675118042E-2</c:v>
                </c:pt>
                <c:pt idx="313">
                  <c:v>4.6382188717148928E-2</c:v>
                </c:pt>
                <c:pt idx="314">
                  <c:v>4.6382752918893086E-2</c:v>
                </c:pt>
                <c:pt idx="315">
                  <c:v>4.6383303611733921E-2</c:v>
                </c:pt>
                <c:pt idx="316">
                  <c:v>4.6383841119120403E-2</c:v>
                </c:pt>
                <c:pt idx="317">
                  <c:v>4.6384365756757022E-2</c:v>
                </c:pt>
                <c:pt idx="318">
                  <c:v>4.6384877832789238E-2</c:v>
                </c:pt>
                <c:pt idx="319">
                  <c:v>4.638537764798447E-2</c:v>
                </c:pt>
                <c:pt idx="320">
                  <c:v>4.6385865495908736E-2</c:v>
                </c:pt>
                <c:pt idx="321">
                  <c:v>4.6386341663099094E-2</c:v>
                </c:pt>
                <c:pt idx="322">
                  <c:v>4.638680642923193E-2</c:v>
                </c:pt>
                <c:pt idx="323">
                  <c:v>4.6387260067287224E-2</c:v>
                </c:pt>
                <c:pt idx="324">
                  <c:v>4.6387702843708904E-2</c:v>
                </c:pt>
                <c:pt idx="325">
                  <c:v>4.6388135018561309E-2</c:v>
                </c:pt>
                <c:pt idx="326">
                  <c:v>4.6388556845681966E-2</c:v>
                </c:pt>
                <c:pt idx="327">
                  <c:v>4.6388968572830674E-2</c:v>
                </c:pt>
                <c:pt idx="328">
                  <c:v>4.6389370441835012E-2</c:v>
                </c:pt>
                <c:pt idx="329">
                  <c:v>4.6389762688732392E-2</c:v>
                </c:pt>
                <c:pt idx="330">
                  <c:v>4.639014554390869E-2</c:v>
                </c:pt>
                <c:pt idx="331">
                  <c:v>4.6390519232233564E-2</c:v>
                </c:pt>
                <c:pt idx="332">
                  <c:v>4.6390883973192527E-2</c:v>
                </c:pt>
                <c:pt idx="333">
                  <c:v>4.6391239981015867E-2</c:v>
                </c:pt>
                <c:pt idx="334">
                  <c:v>4.6391587464804464E-2</c:v>
                </c:pt>
                <c:pt idx="335">
                  <c:v>4.6391926628652623E-2</c:v>
                </c:pt>
                <c:pt idx="336">
                  <c:v>4.6392257671767939E-2</c:v>
                </c:pt>
                <c:pt idx="337">
                  <c:v>4.6392580788588295E-2</c:v>
                </c:pt>
                <c:pt idx="338">
                  <c:v>4.6392896168896081E-2</c:v>
                </c:pt>
                <c:pt idx="339">
                  <c:v>4.6393203997929643E-2</c:v>
                </c:pt>
                <c:pt idx="340">
                  <c:v>4.6393504456492096E-2</c:v>
                </c:pt>
                <c:pt idx="341">
                  <c:v>4.639379772105752E-2</c:v>
                </c:pt>
                <c:pt idx="342">
                  <c:v>4.6394083963874601E-2</c:v>
                </c:pt>
                <c:pt idx="343">
                  <c:v>4.6394363353067805E-2</c:v>
                </c:pt>
                <c:pt idx="344">
                  <c:v>4.6394636052736138E-2</c:v>
                </c:pt>
                <c:pt idx="345">
                  <c:v>4.6394902223049511E-2</c:v>
                </c:pt>
                <c:pt idx="346">
                  <c:v>4.6395162020342835E-2</c:v>
                </c:pt>
                <c:pt idx="347">
                  <c:v>4.639541559720782E-2</c:v>
                </c:pt>
                <c:pt idx="348">
                  <c:v>4.6395663102582613E-2</c:v>
                </c:pt>
                <c:pt idx="349">
                  <c:v>4.6395904681839288E-2</c:v>
                </c:pt>
                <c:pt idx="350">
                  <c:v>4.6396140476869206E-2</c:v>
                </c:pt>
                <c:pt idx="351">
                  <c:v>4.6396370626166382E-2</c:v>
                </c:pt>
                <c:pt idx="352">
                  <c:v>4.6396595264908795E-2</c:v>
                </c:pt>
                <c:pt idx="353">
                  <c:v>4.6396814525037827E-2</c:v>
                </c:pt>
                <c:pt idx="354">
                  <c:v>4.639702853533572E-2</c:v>
                </c:pt>
                <c:pt idx="355">
                  <c:v>4.6397237421501231E-2</c:v>
                </c:pt>
                <c:pt idx="356">
                  <c:v>4.6397441306223475E-2</c:v>
                </c:pt>
                <c:pt idx="357">
                  <c:v>4.6397640309253967E-2</c:v>
                </c:pt>
                <c:pt idx="358">
                  <c:v>4.6397834547476965E-2</c:v>
                </c:pt>
                <c:pt idx="359">
                  <c:v>4.6398024134978115E-2</c:v>
                </c:pt>
                <c:pt idx="360">
                  <c:v>4.639820918311148E-2</c:v>
                </c:pt>
                <c:pt idx="361">
                  <c:v>4.6398389800564918E-2</c:v>
                </c:pt>
                <c:pt idx="362">
                  <c:v>4.6398566093423931E-2</c:v>
                </c:pt>
                <c:pt idx="363">
                  <c:v>4.6398738165233974E-2</c:v>
                </c:pt>
                <c:pt idx="364">
                  <c:v>4.6398906117061281E-2</c:v>
                </c:pt>
                <c:pt idx="365">
                  <c:v>4.6399070047552213E-2</c:v>
                </c:pt>
                <c:pt idx="366">
                  <c:v>4.6399230052991201E-2</c:v>
                </c:pt>
                <c:pt idx="367">
                  <c:v>4.63993862273573E-2</c:v>
                </c:pt>
                <c:pt idx="368">
                  <c:v>4.6399538662379385E-2</c:v>
                </c:pt>
                <c:pt idx="369">
                  <c:v>4.6399687447590036E-2</c:v>
                </c:pt>
                <c:pt idx="370">
                  <c:v>4.6399832670378123E-2</c:v>
                </c:pt>
                <c:pt idx="371">
                  <c:v>4.6399974416040116E-2</c:v>
                </c:pt>
                <c:pt idx="372">
                  <c:v>4.6400112767830209E-2</c:v>
                </c:pt>
                <c:pt idx="373">
                  <c:v>4.6400247807009215E-2</c:v>
                </c:pt>
                <c:pt idx="374">
                  <c:v>4.640037961289227E-2</c:v>
                </c:pt>
                <c:pt idx="375">
                  <c:v>4.6400508262895448E-2</c:v>
                </c:pt>
                <c:pt idx="376">
                  <c:v>4.6400633832581216E-2</c:v>
                </c:pt>
                <c:pt idx="377">
                  <c:v>4.6400756395702819E-2</c:v>
                </c:pt>
                <c:pt idx="378">
                  <c:v>4.6400876024247598E-2</c:v>
                </c:pt>
                <c:pt idx="379">
                  <c:v>4.6400992788479284E-2</c:v>
                </c:pt>
                <c:pt idx="380">
                  <c:v>4.6401106756979241E-2</c:v>
                </c:pt>
                <c:pt idx="381">
                  <c:v>4.6401217996686769E-2</c:v>
                </c:pt>
                <c:pt idx="382">
                  <c:v>4.6401326572938412E-2</c:v>
                </c:pt>
                <c:pt idx="383">
                  <c:v>4.6401432549506343E-2</c:v>
                </c:pt>
                <c:pt idx="384">
                  <c:v>4.6401535988635799E-2</c:v>
                </c:pt>
                <c:pt idx="385">
                  <c:v>4.6401636951081668E-2</c:v>
                </c:pt>
                <c:pt idx="386">
                  <c:v>4.640173549614416E-2</c:v>
                </c:pt>
                <c:pt idx="387">
                  <c:v>4.6401831681703622E-2</c:v>
                </c:pt>
                <c:pt idx="388">
                  <c:v>4.6401925564254563E-2</c:v>
                </c:pt>
                <c:pt idx="389">
                  <c:v>4.6402017198938821E-2</c:v>
                </c:pt>
                <c:pt idx="390">
                  <c:v>4.6402106639577945E-2</c:v>
                </c:pt>
                <c:pt idx="391">
                  <c:v>4.6402193938704824E-2</c:v>
                </c:pt>
                <c:pt idx="392">
                  <c:v>4.6402279147594518E-2</c:v>
                </c:pt>
                <c:pt idx="393">
                  <c:v>4.6402362316294396E-2</c:v>
                </c:pt>
                <c:pt idx="394">
                  <c:v>4.6402443493653515E-2</c:v>
                </c:pt>
                <c:pt idx="395">
                  <c:v>4.6402522727351334E-2</c:v>
                </c:pt>
                <c:pt idx="396">
                  <c:v>4.6402600063925693E-2</c:v>
                </c:pt>
                <c:pt idx="397">
                  <c:v>4.6402675548800169E-2</c:v>
                </c:pt>
                <c:pt idx="398">
                  <c:v>4.6402749226310734E-2</c:v>
                </c:pt>
                <c:pt idx="399">
                  <c:v>4.6402821139731806E-2</c:v>
                </c:pt>
                <c:pt idx="400">
                  <c:v>4.6402891331301675E-2</c:v>
                </c:pt>
                <c:pt idx="401">
                  <c:v>4.64029598422473E-2</c:v>
                </c:pt>
                <c:pt idx="402">
                  <c:v>4.6403026712808521E-2</c:v>
                </c:pt>
                <c:pt idx="403">
                  <c:v>4.6403091982261703E-2</c:v>
                </c:pt>
                <c:pt idx="404">
                  <c:v>4.6403155688942807E-2</c:v>
                </c:pt>
                <c:pt idx="405">
                  <c:v>4.6403217870269894E-2</c:v>
                </c:pt>
                <c:pt idx="406">
                  <c:v>4.6403278562765118E-2</c:v>
                </c:pt>
                <c:pt idx="407">
                  <c:v>4.6403337802076158E-2</c:v>
                </c:pt>
                <c:pt idx="408">
                  <c:v>4.6403395622997175E-2</c:v>
                </c:pt>
                <c:pt idx="409">
                  <c:v>4.6403452059489231E-2</c:v>
                </c:pt>
                <c:pt idx="410">
                  <c:v>4.6403507144700255E-2</c:v>
                </c:pt>
                <c:pt idx="411">
                  <c:v>4.64035609109845E-2</c:v>
                </c:pt>
                <c:pt idx="412">
                  <c:v>4.6403613389921543E-2</c:v>
                </c:pt>
                <c:pt idx="413">
                  <c:v>4.6403664612334847E-2</c:v>
                </c:pt>
                <c:pt idx="414">
                  <c:v>4.6403714608309846E-2</c:v>
                </c:pt>
                <c:pt idx="415">
                  <c:v>4.6403763407211633E-2</c:v>
                </c:pt>
                <c:pt idx="416">
                  <c:v>4.6403811037702206E-2</c:v>
                </c:pt>
                <c:pt idx="417">
                  <c:v>4.6403857527757289E-2</c:v>
                </c:pt>
                <c:pt idx="418">
                  <c:v>4.6403902904682777E-2</c:v>
                </c:pt>
                <c:pt idx="419">
                  <c:v>4.6403947195130767E-2</c:v>
                </c:pt>
                <c:pt idx="420">
                  <c:v>4.6403990425115213E-2</c:v>
                </c:pt>
                <c:pt idx="421">
                  <c:v>4.6404032620027215E-2</c:v>
                </c:pt>
                <c:pt idx="422">
                  <c:v>4.6404073804649913E-2</c:v>
                </c:pt>
                <c:pt idx="423">
                  <c:v>4.6404114003173062E-2</c:v>
                </c:pt>
                <c:pt idx="424">
                  <c:v>4.6404153239207227E-2</c:v>
                </c:pt>
                <c:pt idx="425">
                  <c:v>4.6404191535797661E-2</c:v>
                </c:pt>
                <c:pt idx="426">
                  <c:v>4.6404228915437828E-2</c:v>
                </c:pt>
                <c:pt idx="427">
                  <c:v>4.6404265400082634E-2</c:v>
                </c:pt>
                <c:pt idx="428">
                  <c:v>4.6404301011161296E-2</c:v>
                </c:pt>
                <c:pt idx="429">
                  <c:v>4.6404335769589959E-2</c:v>
                </c:pt>
                <c:pt idx="430">
                  <c:v>4.6404369695783952E-2</c:v>
                </c:pt>
                <c:pt idx="431">
                  <c:v>4.6404402809669794E-2</c:v>
                </c:pt>
                <c:pt idx="432">
                  <c:v>4.6404435130696899E-2</c:v>
                </c:pt>
                <c:pt idx="433">
                  <c:v>4.6404466677848991E-2</c:v>
                </c:pt>
                <c:pt idx="434">
                  <c:v>4.6404497469655269E-2</c:v>
                </c:pt>
                <c:pt idx="435">
                  <c:v>4.6404527524201267E-2</c:v>
                </c:pt>
                <c:pt idx="436">
                  <c:v>4.6404556859139502E-2</c:v>
                </c:pt>
                <c:pt idx="437">
                  <c:v>4.6404585491699825E-2</c:v>
                </c:pt>
                <c:pt idx="438">
                  <c:v>4.6404613438699539E-2</c:v>
                </c:pt>
                <c:pt idx="439">
                  <c:v>4.6404640716553293E-2</c:v>
                </c:pt>
                <c:pt idx="440">
                  <c:v>4.6404667341282714E-2</c:v>
                </c:pt>
                <c:pt idx="441">
                  <c:v>4.6404693328525808E-2</c:v>
                </c:pt>
                <c:pt idx="442">
                  <c:v>4.6404718693546163E-2</c:v>
                </c:pt>
                <c:pt idx="443">
                  <c:v>4.6404743451241903E-2</c:v>
                </c:pt>
                <c:pt idx="444">
                  <c:v>4.640476761615444E-2</c:v>
                </c:pt>
                <c:pt idx="445">
                  <c:v>4.6404791202477008E-2</c:v>
                </c:pt>
                <c:pt idx="446">
                  <c:v>4.6404814224063021E-2</c:v>
                </c:pt>
                <c:pt idx="447">
                  <c:v>4.6404836694434182E-2</c:v>
                </c:pt>
                <c:pt idx="448">
                  <c:v>4.6404858626788448E-2</c:v>
                </c:pt>
                <c:pt idx="449">
                  <c:v>4.6404880034007764E-2</c:v>
                </c:pt>
                <c:pt idx="450">
                  <c:v>4.640490092866565E-2</c:v>
                </c:pt>
                <c:pt idx="451">
                  <c:v>4.6404921323034559E-2</c:v>
                </c:pt>
                <c:pt idx="452">
                  <c:v>4.6404941229093104E-2</c:v>
                </c:pt>
                <c:pt idx="453">
                  <c:v>4.6404960658533091E-2</c:v>
                </c:pt>
                <c:pt idx="454">
                  <c:v>4.6404979622766386E-2</c:v>
                </c:pt>
                <c:pt idx="455">
                  <c:v>4.640499813293162E-2</c:v>
                </c:pt>
                <c:pt idx="456">
                  <c:v>4.6405016199900714E-2</c:v>
                </c:pt>
                <c:pt idx="457">
                  <c:v>4.6405033834285292E-2</c:v>
                </c:pt>
                <c:pt idx="458">
                  <c:v>4.6405051046442894E-2</c:v>
                </c:pt>
                <c:pt idx="459">
                  <c:v>4.6405067846483065E-2</c:v>
                </c:pt>
                <c:pt idx="460">
                  <c:v>4.6405084244273295E-2</c:v>
                </c:pt>
                <c:pt idx="461">
                  <c:v>4.6405100249444817E-2</c:v>
                </c:pt>
                <c:pt idx="462">
                  <c:v>4.6405115871398249E-2</c:v>
                </c:pt>
                <c:pt idx="463">
                  <c:v>4.6405131119309127E-2</c:v>
                </c:pt>
                <c:pt idx="464">
                  <c:v>4.6405146002133309E-2</c:v>
                </c:pt>
                <c:pt idx="465">
                  <c:v>4.6405160528612197E-2</c:v>
                </c:pt>
                <c:pt idx="466">
                  <c:v>4.6405174707277917E-2</c:v>
                </c:pt>
                <c:pt idx="467">
                  <c:v>4.6405188546458288E-2</c:v>
                </c:pt>
                <c:pt idx="468">
                  <c:v>4.6405202054281745E-2</c:v>
                </c:pt>
                <c:pt idx="469">
                  <c:v>4.6405215238682095E-2</c:v>
                </c:pt>
                <c:pt idx="470">
                  <c:v>4.6405228107403183E-2</c:v>
                </c:pt>
                <c:pt idx="471">
                  <c:v>4.6405240668003445E-2</c:v>
                </c:pt>
                <c:pt idx="472">
                  <c:v>4.6405252927860331E-2</c:v>
                </c:pt>
                <c:pt idx="473">
                  <c:v>4.6405264894174666E-2</c:v>
                </c:pt>
                <c:pt idx="474">
                  <c:v>4.6405276573974849E-2</c:v>
                </c:pt>
                <c:pt idx="475">
                  <c:v>4.6405287974121003E-2</c:v>
                </c:pt>
                <c:pt idx="476">
                  <c:v>4.6405299101308993E-2</c:v>
                </c:pt>
                <c:pt idx="477">
                  <c:v>4.6405309962074363E-2</c:v>
                </c:pt>
                <c:pt idx="478">
                  <c:v>4.6405320562796171E-2</c:v>
                </c:pt>
                <c:pt idx="479">
                  <c:v>4.6405330909700747E-2</c:v>
                </c:pt>
                <c:pt idx="480">
                  <c:v>4.6405341008865335E-2</c:v>
                </c:pt>
                <c:pt idx="481">
                  <c:v>4.6405350866221669E-2</c:v>
                </c:pt>
                <c:pt idx="482">
                  <c:v>4.6405360487559458E-2</c:v>
                </c:pt>
                <c:pt idx="483">
                  <c:v>4.6405369878529792E-2</c:v>
                </c:pt>
                <c:pt idx="484">
                  <c:v>4.6405379044648441E-2</c:v>
                </c:pt>
                <c:pt idx="485">
                  <c:v>4.6405387991299125E-2</c:v>
                </c:pt>
                <c:pt idx="486">
                  <c:v>4.6405396723736649E-2</c:v>
                </c:pt>
                <c:pt idx="487">
                  <c:v>4.6405405247089998E-2</c:v>
                </c:pt>
                <c:pt idx="488">
                  <c:v>4.6405413566365364E-2</c:v>
                </c:pt>
                <c:pt idx="489">
                  <c:v>4.640542168644906E-2</c:v>
                </c:pt>
                <c:pt idx="490">
                  <c:v>4.6405429612110409E-2</c:v>
                </c:pt>
                <c:pt idx="491">
                  <c:v>4.640543734800455E-2</c:v>
                </c:pt>
                <c:pt idx="492">
                  <c:v>4.6405444898675145E-2</c:v>
                </c:pt>
                <c:pt idx="493">
                  <c:v>4.6405452268557079E-2</c:v>
                </c:pt>
                <c:pt idx="494">
                  <c:v>4.6405459461979041E-2</c:v>
                </c:pt>
                <c:pt idx="495">
                  <c:v>4.6405466483166083E-2</c:v>
                </c:pt>
                <c:pt idx="496">
                  <c:v>4.6405473336242092E-2</c:v>
                </c:pt>
                <c:pt idx="497">
                  <c:v>4.6405480025232218E-2</c:v>
                </c:pt>
                <c:pt idx="498">
                  <c:v>4.6405486554065234E-2</c:v>
                </c:pt>
                <c:pt idx="499">
                  <c:v>4.6405492926575843E-2</c:v>
                </c:pt>
                <c:pt idx="500">
                  <c:v>4.6405499146506941E-2</c:v>
                </c:pt>
                <c:pt idx="501">
                  <c:v>4.6405505217511793E-2</c:v>
                </c:pt>
                <c:pt idx="502">
                  <c:v>4.6405511143156192E-2</c:v>
                </c:pt>
                <c:pt idx="503">
                  <c:v>4.6405516926920569E-2</c:v>
                </c:pt>
                <c:pt idx="504">
                  <c:v>4.6405522572202013E-2</c:v>
                </c:pt>
                <c:pt idx="505">
                  <c:v>4.6405528082316273E-2</c:v>
                </c:pt>
                <c:pt idx="506">
                  <c:v>4.6405533460499707E-2</c:v>
                </c:pt>
                <c:pt idx="507">
                  <c:v>4.6405538709911189E-2</c:v>
                </c:pt>
                <c:pt idx="508">
                  <c:v>4.6405543833633954E-2</c:v>
                </c:pt>
                <c:pt idx="509">
                  <c:v>4.6405548834677422E-2</c:v>
                </c:pt>
                <c:pt idx="510">
                  <c:v>4.6405553715978945E-2</c:v>
                </c:pt>
                <c:pt idx="511">
                  <c:v>4.6405558480405555E-2</c:v>
                </c:pt>
                <c:pt idx="512">
                  <c:v>4.6405563130755632E-2</c:v>
                </c:pt>
                <c:pt idx="513">
                  <c:v>4.6405567669760554E-2</c:v>
                </c:pt>
                <c:pt idx="514">
                  <c:v>4.6405572100086306E-2</c:v>
                </c:pt>
                <c:pt idx="515">
                  <c:v>4.6405576424335036E-2</c:v>
                </c:pt>
                <c:pt idx="516">
                  <c:v>4.640558064504658E-2</c:v>
                </c:pt>
                <c:pt idx="517">
                  <c:v>4.6405584764699977E-2</c:v>
                </c:pt>
                <c:pt idx="518">
                  <c:v>4.64055887857149E-2</c:v>
                </c:pt>
                <c:pt idx="519">
                  <c:v>4.6405592710453088E-2</c:v>
                </c:pt>
                <c:pt idx="520">
                  <c:v>4.6405596541219729E-2</c:v>
                </c:pt>
                <c:pt idx="521">
                  <c:v>4.6405600280264823E-2</c:v>
                </c:pt>
                <c:pt idx="522">
                  <c:v>4.6405603929784503E-2</c:v>
                </c:pt>
                <c:pt idx="523">
                  <c:v>4.6405607491922303E-2</c:v>
                </c:pt>
                <c:pt idx="524">
                  <c:v>4.6405610968770439E-2</c:v>
                </c:pt>
                <c:pt idx="525">
                  <c:v>4.6405614362371041E-2</c:v>
                </c:pt>
                <c:pt idx="526">
                  <c:v>4.6405617674717334E-2</c:v>
                </c:pt>
                <c:pt idx="527">
                  <c:v>4.6405620907754824E-2</c:v>
                </c:pt>
                <c:pt idx="528">
                  <c:v>4.6405624063382431E-2</c:v>
                </c:pt>
                <c:pt idx="529">
                  <c:v>4.6405627143453608E-2</c:v>
                </c:pt>
                <c:pt idx="530">
                  <c:v>4.6405630149777437E-2</c:v>
                </c:pt>
                <c:pt idx="531">
                  <c:v>4.6405633084119671E-2</c:v>
                </c:pt>
                <c:pt idx="532">
                  <c:v>4.6405635948203801E-2</c:v>
                </c:pt>
                <c:pt idx="533">
                  <c:v>4.6405638743712042E-2</c:v>
                </c:pt>
                <c:pt idx="534">
                  <c:v>4.6405641472286339E-2</c:v>
                </c:pt>
                <c:pt idx="535">
                  <c:v>4.6405644135529313E-2</c:v>
                </c:pt>
                <c:pt idx="536">
                  <c:v>4.6405646735005218E-2</c:v>
                </c:pt>
                <c:pt idx="537">
                  <c:v>4.6405649272240855E-2</c:v>
                </c:pt>
                <c:pt idx="538">
                  <c:v>4.6405651748726462E-2</c:v>
                </c:pt>
                <c:pt idx="539">
                  <c:v>4.6405654165916604E-2</c:v>
                </c:pt>
                <c:pt idx="540">
                  <c:v>4.6405656525231015E-2</c:v>
                </c:pt>
                <c:pt idx="541">
                  <c:v>4.6405658828055439E-2</c:v>
                </c:pt>
                <c:pt idx="542">
                  <c:v>4.6405661075742434E-2</c:v>
                </c:pt>
                <c:pt idx="543">
                  <c:v>4.640566326961218E-2</c:v>
                </c:pt>
                <c:pt idx="544">
                  <c:v>4.6405665410953242E-2</c:v>
                </c:pt>
                <c:pt idx="545">
                  <c:v>4.6405667501023339E-2</c:v>
                </c:pt>
                <c:pt idx="546">
                  <c:v>4.6405669541050069E-2</c:v>
                </c:pt>
                <c:pt idx="547">
                  <c:v>4.6405671532231636E-2</c:v>
                </c:pt>
                <c:pt idx="548">
                  <c:v>4.6405673475737569E-2</c:v>
                </c:pt>
                <c:pt idx="549">
                  <c:v>4.6405675372709378E-2</c:v>
                </c:pt>
                <c:pt idx="550">
                  <c:v>4.6405677224261248E-2</c:v>
                </c:pt>
                <c:pt idx="551">
                  <c:v>4.6405679031480684E-2</c:v>
                </c:pt>
                <c:pt idx="552">
                  <c:v>4.6405680795429158E-2</c:v>
                </c:pt>
                <c:pt idx="553">
                  <c:v>4.6405682517142721E-2</c:v>
                </c:pt>
                <c:pt idx="554">
                  <c:v>4.6405684197632621E-2</c:v>
                </c:pt>
                <c:pt idx="555">
                  <c:v>4.6405685837885895E-2</c:v>
                </c:pt>
                <c:pt idx="556">
                  <c:v>4.6405687438865945E-2</c:v>
                </c:pt>
                <c:pt idx="557">
                  <c:v>4.6405689001513102E-2</c:v>
                </c:pt>
                <c:pt idx="558">
                  <c:v>4.6405690526745182E-2</c:v>
                </c:pt>
                <c:pt idx="559">
                  <c:v>4.6405692015458036E-2</c:v>
                </c:pt>
                <c:pt idx="560">
                  <c:v>4.6405693468526056E-2</c:v>
                </c:pt>
                <c:pt idx="561">
                  <c:v>4.6405694886802698E-2</c:v>
                </c:pt>
                <c:pt idx="562">
                  <c:v>4.640569627112099E-2</c:v>
                </c:pt>
                <c:pt idx="563">
                  <c:v>4.6405697622294004E-2</c:v>
                </c:pt>
                <c:pt idx="564">
                  <c:v>4.6405698941115354E-2</c:v>
                </c:pt>
                <c:pt idx="565">
                  <c:v>4.6405700228359645E-2</c:v>
                </c:pt>
                <c:pt idx="566">
                  <c:v>4.6405701484782944E-2</c:v>
                </c:pt>
                <c:pt idx="567">
                  <c:v>4.6405702711123209E-2</c:v>
                </c:pt>
                <c:pt idx="568">
                  <c:v>4.6405703908100726E-2</c:v>
                </c:pt>
                <c:pt idx="569">
                  <c:v>4.6405705076418544E-2</c:v>
                </c:pt>
                <c:pt idx="570">
                  <c:v>4.6405706216762869E-2</c:v>
                </c:pt>
                <c:pt idx="571">
                  <c:v>4.6405707329803488E-2</c:v>
                </c:pt>
                <c:pt idx="572">
                  <c:v>4.6405708416194139E-2</c:v>
                </c:pt>
                <c:pt idx="573">
                  <c:v>4.6405709476572909E-2</c:v>
                </c:pt>
                <c:pt idx="574">
                  <c:v>4.6405710511562615E-2</c:v>
                </c:pt>
                <c:pt idx="575">
                  <c:v>4.6405711521771156E-2</c:v>
                </c:pt>
                <c:pt idx="576">
                  <c:v>4.640571250779188E-2</c:v>
                </c:pt>
                <c:pt idx="577">
                  <c:v>4.6405713470203926E-2</c:v>
                </c:pt>
                <c:pt idx="578">
                  <c:v>4.6405714409572564E-2</c:v>
                </c:pt>
                <c:pt idx="579">
                  <c:v>4.6405715326449527E-2</c:v>
                </c:pt>
                <c:pt idx="580">
                  <c:v>4.640571622137335E-2</c:v>
                </c:pt>
                <c:pt idx="581">
                  <c:v>4.640571709486966E-2</c:v>
                </c:pt>
                <c:pt idx="582">
                  <c:v>4.6405717947451505E-2</c:v>
                </c:pt>
                <c:pt idx="583">
                  <c:v>4.6405718779619645E-2</c:v>
                </c:pt>
                <c:pt idx="584">
                  <c:v>4.6405719591862862E-2</c:v>
                </c:pt>
                <c:pt idx="585">
                  <c:v>4.6405720384658219E-2</c:v>
                </c:pt>
                <c:pt idx="586">
                  <c:v>4.6405721158471365E-2</c:v>
                </c:pt>
                <c:pt idx="587">
                  <c:v>4.6405721913756803E-2</c:v>
                </c:pt>
                <c:pt idx="588">
                  <c:v>4.6405722650958145E-2</c:v>
                </c:pt>
                <c:pt idx="589">
                  <c:v>4.6405723370508384E-2</c:v>
                </c:pt>
                <c:pt idx="590">
                  <c:v>4.6405724072830154E-2</c:v>
                </c:pt>
                <c:pt idx="591">
                  <c:v>4.6405724758335959E-2</c:v>
                </c:pt>
                <c:pt idx="592">
                  <c:v>4.6405725427428428E-2</c:v>
                </c:pt>
                <c:pt idx="593">
                  <c:v>4.6405726080500552E-2</c:v>
                </c:pt>
                <c:pt idx="594">
                  <c:v>4.6405726717935913E-2</c:v>
                </c:pt>
                <c:pt idx="595">
                  <c:v>4.6405727340108914E-2</c:v>
                </c:pt>
                <c:pt idx="596">
                  <c:v>4.6405727947384984E-2</c:v>
                </c:pt>
                <c:pt idx="597">
                  <c:v>4.6405728540120803E-2</c:v>
                </c:pt>
                <c:pt idx="598">
                  <c:v>4.6405729118664515E-2</c:v>
                </c:pt>
                <c:pt idx="599">
                  <c:v>4.6405729683355927E-2</c:v>
                </c:pt>
                <c:pt idx="600">
                  <c:v>4.6405730234526717E-2</c:v>
                </c:pt>
                <c:pt idx="601">
                  <c:v>4.6405730772500604E-2</c:v>
                </c:pt>
                <c:pt idx="602">
                  <c:v>4.6405731297593573E-2</c:v>
                </c:pt>
                <c:pt idx="603">
                  <c:v>4.6405731810114037E-2</c:v>
                </c:pt>
                <c:pt idx="604">
                  <c:v>4.6405732310363025E-2</c:v>
                </c:pt>
                <c:pt idx="605">
                  <c:v>4.6405732798634351E-2</c:v>
                </c:pt>
                <c:pt idx="606">
                  <c:v>4.6405733275214807E-2</c:v>
                </c:pt>
                <c:pt idx="607">
                  <c:v>4.6405733740384307E-2</c:v>
                </c:pt>
                <c:pt idx="608">
                  <c:v>4.6405734194416078E-2</c:v>
                </c:pt>
                <c:pt idx="609">
                  <c:v>4.6405734637576787E-2</c:v>
                </c:pt>
                <c:pt idx="610">
                  <c:v>4.6405735070126727E-2</c:v>
                </c:pt>
                <c:pt idx="611">
                  <c:v>4.6405735492319952E-2</c:v>
                </c:pt>
                <c:pt idx="612">
                  <c:v>4.6405735904404437E-2</c:v>
                </c:pt>
                <c:pt idx="613">
                  <c:v>4.6405736306622224E-2</c:v>
                </c:pt>
                <c:pt idx="614">
                  <c:v>4.6405736699209554E-2</c:v>
                </c:pt>
                <c:pt idx="615">
                  <c:v>4.6405737082397008E-2</c:v>
                </c:pt>
                <c:pt idx="616">
                  <c:v>4.6405737456409656E-2</c:v>
                </c:pt>
                <c:pt idx="617">
                  <c:v>4.6405737821467175E-2</c:v>
                </c:pt>
                <c:pt idx="618">
                  <c:v>4.6405738177783977E-2</c:v>
                </c:pt>
                <c:pt idx="619">
                  <c:v>4.6405738525569347E-2</c:v>
                </c:pt>
                <c:pt idx="620">
                  <c:v>4.6405738865027558E-2</c:v>
                </c:pt>
                <c:pt idx="621">
                  <c:v>4.6405739196357987E-2</c:v>
                </c:pt>
                <c:pt idx="622">
                  <c:v>4.640573951975524E-2</c:v>
                </c:pt>
                <c:pt idx="623">
                  <c:v>4.6405739835409264E-2</c:v>
                </c:pt>
                <c:pt idx="624">
                  <c:v>4.6405740143505465E-2</c:v>
                </c:pt>
                <c:pt idx="625">
                  <c:v>4.6405740444224797E-2</c:v>
                </c:pt>
                <c:pt idx="626">
                  <c:v>4.6405740737743888E-2</c:v>
                </c:pt>
                <c:pt idx="627">
                  <c:v>4.6405741024235135E-2</c:v>
                </c:pt>
                <c:pt idx="628">
                  <c:v>4.6405741303866807E-2</c:v>
                </c:pt>
                <c:pt idx="629">
                  <c:v>4.6405741576803154E-2</c:v>
                </c:pt>
                <c:pt idx="630">
                  <c:v>4.6405741843204479E-2</c:v>
                </c:pt>
                <c:pt idx="631">
                  <c:v>4.6405742103227253E-2</c:v>
                </c:pt>
                <c:pt idx="632">
                  <c:v>4.6405742357024195E-2</c:v>
                </c:pt>
                <c:pt idx="633">
                  <c:v>4.6405742604744379E-2</c:v>
                </c:pt>
                <c:pt idx="634">
                  <c:v>4.6405742846533302E-2</c:v>
                </c:pt>
                <c:pt idx="635">
                  <c:v>4.640574308253298E-2</c:v>
                </c:pt>
                <c:pt idx="636">
                  <c:v>4.6405743312882025E-2</c:v>
                </c:pt>
                <c:pt idx="637">
                  <c:v>4.6405743537715732E-2</c:v>
                </c:pt>
                <c:pt idx="638">
                  <c:v>4.6405743757166155E-2</c:v>
                </c:pt>
                <c:pt idx="639">
                  <c:v>4.6405743971362191E-2</c:v>
                </c:pt>
                <c:pt idx="640">
                  <c:v>4.6405744180429649E-2</c:v>
                </c:pt>
                <c:pt idx="641">
                  <c:v>4.6405744384491319E-2</c:v>
                </c:pt>
                <c:pt idx="642">
                  <c:v>4.6405744583667065E-2</c:v>
                </c:pt>
                <c:pt idx="643">
                  <c:v>4.6405744778073868E-2</c:v>
                </c:pt>
                <c:pt idx="644">
                  <c:v>4.6405744967825908E-2</c:v>
                </c:pt>
                <c:pt idx="645">
                  <c:v>4.6405745153034646E-2</c:v>
                </c:pt>
                <c:pt idx="646">
                  <c:v>4.6405745333808854E-2</c:v>
                </c:pt>
                <c:pt idx="647">
                  <c:v>4.6405745510254719E-2</c:v>
                </c:pt>
                <c:pt idx="648">
                  <c:v>4.6405745682475873E-2</c:v>
                </c:pt>
                <c:pt idx="649">
                  <c:v>4.6405745850573464E-2</c:v>
                </c:pt>
                <c:pt idx="650">
                  <c:v>4.6405746014646233E-2</c:v>
                </c:pt>
                <c:pt idx="651">
                  <c:v>4.6405746174790541E-2</c:v>
                </c:pt>
                <c:pt idx="652">
                  <c:v>4.640574633110045E-2</c:v>
                </c:pt>
                <c:pt idx="653">
                  <c:v>4.640574648366777E-2</c:v>
                </c:pt>
                <c:pt idx="654">
                  <c:v>4.6405746632582109E-2</c:v>
                </c:pt>
                <c:pt idx="655">
                  <c:v>4.640574677793094E-2</c:v>
                </c:pt>
                <c:pt idx="656">
                  <c:v>4.6405746919799623E-2</c:v>
                </c:pt>
                <c:pt idx="657">
                  <c:v>4.6405747058271489E-2</c:v>
                </c:pt>
                <c:pt idx="658">
                  <c:v>4.6405747193427868E-2</c:v>
                </c:pt>
                <c:pt idx="659">
                  <c:v>4.6405747325348148E-2</c:v>
                </c:pt>
                <c:pt idx="660">
                  <c:v>4.6405747454109809E-2</c:v>
                </c:pt>
                <c:pt idx="661">
                  <c:v>4.6405747579788478E-2</c:v>
                </c:pt>
                <c:pt idx="662">
                  <c:v>4.6405747702457971E-2</c:v>
                </c:pt>
                <c:pt idx="663">
                  <c:v>4.6405747822190341E-2</c:v>
                </c:pt>
                <c:pt idx="664">
                  <c:v>4.6405747939055914E-2</c:v>
                </c:pt>
                <c:pt idx="665">
                  <c:v>4.6405748053123329E-2</c:v>
                </c:pt>
                <c:pt idx="666">
                  <c:v>4.6405748164459582E-2</c:v>
                </c:pt>
                <c:pt idx="667">
                  <c:v>4.6405748273130064E-2</c:v>
                </c:pt>
                <c:pt idx="668">
                  <c:v>4.6405748379198607E-2</c:v>
                </c:pt>
                <c:pt idx="669">
                  <c:v>4.6405748482727507E-2</c:v>
                </c:pt>
                <c:pt idx="670">
                  <c:v>4.6405748583777578E-2</c:v>
                </c:pt>
                <c:pt idx="671">
                  <c:v>4.6405748682408168E-2</c:v>
                </c:pt>
                <c:pt idx="672">
                  <c:v>4.640574877867721E-2</c:v>
                </c:pt>
                <c:pt idx="673">
                  <c:v>4.6405748872641241E-2</c:v>
                </c:pt>
                <c:pt idx="674">
                  <c:v>4.6405748964355453E-2</c:v>
                </c:pt>
                <c:pt idx="675">
                  <c:v>4.6405749053873721E-2</c:v>
                </c:pt>
                <c:pt idx="676">
                  <c:v>4.6405749141248613E-2</c:v>
                </c:pt>
                <c:pt idx="677">
                  <c:v>4.6405749226531456E-2</c:v>
                </c:pt>
                <c:pt idx="678">
                  <c:v>4.6405749309772336E-2</c:v>
                </c:pt>
                <c:pt idx="679">
                  <c:v>4.640574939102015E-2</c:v>
                </c:pt>
                <c:pt idx="680">
                  <c:v>4.6405749470322617E-2</c:v>
                </c:pt>
                <c:pt idx="681">
                  <c:v>4.6405749547726312E-2</c:v>
                </c:pt>
                <c:pt idx="682">
                  <c:v>4.6405749623276697E-2</c:v>
                </c:pt>
                <c:pt idx="683">
                  <c:v>4.6405749697018155E-2</c:v>
                </c:pt>
                <c:pt idx="684">
                  <c:v>4.640574976899399E-2</c:v>
                </c:pt>
                <c:pt idx="685">
                  <c:v>4.6405749839246481E-2</c:v>
                </c:pt>
                <c:pt idx="686">
                  <c:v>4.6405749907816887E-2</c:v>
                </c:pt>
                <c:pt idx="687">
                  <c:v>4.6405749974745482E-2</c:v>
                </c:pt>
                <c:pt idx="688">
                  <c:v>4.6405750040071581E-2</c:v>
                </c:pt>
                <c:pt idx="689">
                  <c:v>4.6405750103833555E-2</c:v>
                </c:pt>
                <c:pt idx="690">
                  <c:v>4.6405750166068849E-2</c:v>
                </c:pt>
                <c:pt idx="691">
                  <c:v>4.6405750226814022E-2</c:v>
                </c:pt>
                <c:pt idx="692">
                  <c:v>4.6405750286104747E-2</c:v>
                </c:pt>
                <c:pt idx="693">
                  <c:v>4.640575034397585E-2</c:v>
                </c:pt>
                <c:pt idx="694">
                  <c:v>4.6405750400461326E-2</c:v>
                </c:pt>
                <c:pt idx="695">
                  <c:v>4.6405750455594343E-2</c:v>
                </c:pt>
                <c:pt idx="696">
                  <c:v>4.640575050940729E-2</c:v>
                </c:pt>
                <c:pt idx="697">
                  <c:v>4.6405750561931775E-2</c:v>
                </c:pt>
                <c:pt idx="698">
                  <c:v>4.640575061319864E-2</c:v>
                </c:pt>
                <c:pt idx="699">
                  <c:v>4.6405750663238009E-2</c:v>
                </c:pt>
                <c:pt idx="700">
                  <c:v>4.6405750712079266E-2</c:v>
                </c:pt>
                <c:pt idx="701">
                  <c:v>4.6405750759751098E-2</c:v>
                </c:pt>
                <c:pt idx="702">
                  <c:v>4.6405750806281502E-2</c:v>
                </c:pt>
                <c:pt idx="703">
                  <c:v>4.6405750851697812E-2</c:v>
                </c:pt>
                <c:pt idx="704">
                  <c:v>4.64057508960267E-2</c:v>
                </c:pt>
                <c:pt idx="705">
                  <c:v>4.6405750939294201E-2</c:v>
                </c:pt>
                <c:pt idx="706">
                  <c:v>4.6405750981525731E-2</c:v>
                </c:pt>
                <c:pt idx="707">
                  <c:v>4.6405751022746099E-2</c:v>
                </c:pt>
                <c:pt idx="708">
                  <c:v>4.6405751062979513E-2</c:v>
                </c:pt>
                <c:pt idx="709">
                  <c:v>4.64057511022496E-2</c:v>
                </c:pt>
                <c:pt idx="710">
                  <c:v>4.6405751140579425E-2</c:v>
                </c:pt>
                <c:pt idx="711">
                  <c:v>4.6405751177991506E-2</c:v>
                </c:pt>
                <c:pt idx="712">
                  <c:v>4.6405751214507816E-2</c:v>
                </c:pt>
                <c:pt idx="713">
                  <c:v>4.6405751250149799E-2</c:v>
                </c:pt>
                <c:pt idx="714">
                  <c:v>4.6405751284938394E-2</c:v>
                </c:pt>
                <c:pt idx="715">
                  <c:v>4.6405751318894031E-2</c:v>
                </c:pt>
                <c:pt idx="716">
                  <c:v>4.6405751352036659E-2</c:v>
                </c:pt>
                <c:pt idx="717">
                  <c:v>4.6405751384385734E-2</c:v>
                </c:pt>
                <c:pt idx="718">
                  <c:v>4.6405751415960268E-2</c:v>
                </c:pt>
                <c:pt idx="719">
                  <c:v>4.6405751446778797E-2</c:v>
                </c:pt>
                <c:pt idx="720">
                  <c:v>4.6405751476859429E-2</c:v>
                </c:pt>
              </c:numCache>
            </c:numRef>
          </c:yVal>
          <c:smooth val="1"/>
          <c:extLst>
            <c:ext xmlns:c16="http://schemas.microsoft.com/office/drawing/2014/chart" uri="{C3380CC4-5D6E-409C-BE32-E72D297353CC}">
              <c16:uniqueId val="{00000003-C391-E744-91D3-09DDF1520A41}"/>
            </c:ext>
          </c:extLst>
        </c:ser>
        <c:ser>
          <c:idx val="8"/>
          <c:order val="4"/>
          <c:tx>
            <c:strRef>
              <c:f>Raum2_Kipplüftung!$E$58</c:f>
              <c:strCache>
                <c:ptCount val="1"/>
                <c:pt idx="0">
                  <c:v>Kipplüften+Exp</c:v>
                </c:pt>
              </c:strCache>
            </c:strRef>
          </c:tx>
          <c:spPr>
            <a:ln w="19050" cap="rnd">
              <a:solidFill>
                <a:srgbClr val="00B050"/>
              </a:solidFill>
              <a:round/>
            </a:ln>
            <a:effectLst/>
          </c:spPr>
          <c:marker>
            <c:symbol val="none"/>
          </c:marker>
          <c:xVal>
            <c:numRef>
              <c:f>Raum2_Kipplüftung!$A$59:$A$779</c:f>
              <c:numCache>
                <c:formatCode>0.00</c:formatCode>
                <c:ptCount val="72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pt idx="361">
                  <c:v>60.166666666666664</c:v>
                </c:pt>
                <c:pt idx="362">
                  <c:v>60.333333333333336</c:v>
                </c:pt>
                <c:pt idx="363">
                  <c:v>60.5</c:v>
                </c:pt>
                <c:pt idx="364">
                  <c:v>60.666666666666664</c:v>
                </c:pt>
                <c:pt idx="365">
                  <c:v>60.833333333333336</c:v>
                </c:pt>
                <c:pt idx="366">
                  <c:v>61</c:v>
                </c:pt>
                <c:pt idx="367">
                  <c:v>61.166666666666664</c:v>
                </c:pt>
                <c:pt idx="368">
                  <c:v>61.333333333333336</c:v>
                </c:pt>
                <c:pt idx="369">
                  <c:v>61.5</c:v>
                </c:pt>
                <c:pt idx="370">
                  <c:v>61.666666666666664</c:v>
                </c:pt>
                <c:pt idx="371">
                  <c:v>61.833333333333336</c:v>
                </c:pt>
                <c:pt idx="372">
                  <c:v>62</c:v>
                </c:pt>
                <c:pt idx="373">
                  <c:v>62.166666666666664</c:v>
                </c:pt>
                <c:pt idx="374">
                  <c:v>62.333333333333336</c:v>
                </c:pt>
                <c:pt idx="375">
                  <c:v>62.5</c:v>
                </c:pt>
                <c:pt idx="376">
                  <c:v>62.666666666666664</c:v>
                </c:pt>
                <c:pt idx="377">
                  <c:v>62.833333333333336</c:v>
                </c:pt>
                <c:pt idx="378">
                  <c:v>63</c:v>
                </c:pt>
                <c:pt idx="379">
                  <c:v>63.166666666666664</c:v>
                </c:pt>
                <c:pt idx="380">
                  <c:v>63.333333333333336</c:v>
                </c:pt>
                <c:pt idx="381">
                  <c:v>63.5</c:v>
                </c:pt>
                <c:pt idx="382">
                  <c:v>63.666666666666664</c:v>
                </c:pt>
                <c:pt idx="383">
                  <c:v>63.833333333333336</c:v>
                </c:pt>
                <c:pt idx="384">
                  <c:v>64</c:v>
                </c:pt>
                <c:pt idx="385">
                  <c:v>64.166666666666671</c:v>
                </c:pt>
                <c:pt idx="386">
                  <c:v>64.333333333333329</c:v>
                </c:pt>
                <c:pt idx="387">
                  <c:v>64.5</c:v>
                </c:pt>
                <c:pt idx="388">
                  <c:v>64.666666666666671</c:v>
                </c:pt>
                <c:pt idx="389">
                  <c:v>64.833333333333329</c:v>
                </c:pt>
                <c:pt idx="390">
                  <c:v>65</c:v>
                </c:pt>
                <c:pt idx="391">
                  <c:v>65.166666666666671</c:v>
                </c:pt>
                <c:pt idx="392">
                  <c:v>65.333333333333329</c:v>
                </c:pt>
                <c:pt idx="393">
                  <c:v>65.5</c:v>
                </c:pt>
                <c:pt idx="394">
                  <c:v>65.666666666666671</c:v>
                </c:pt>
                <c:pt idx="395">
                  <c:v>65.833333333333329</c:v>
                </c:pt>
                <c:pt idx="396">
                  <c:v>66</c:v>
                </c:pt>
                <c:pt idx="397">
                  <c:v>66.166666666666671</c:v>
                </c:pt>
                <c:pt idx="398">
                  <c:v>66.333333333333329</c:v>
                </c:pt>
                <c:pt idx="399">
                  <c:v>66.5</c:v>
                </c:pt>
                <c:pt idx="400">
                  <c:v>66.666666666666671</c:v>
                </c:pt>
                <c:pt idx="401">
                  <c:v>66.833333333333329</c:v>
                </c:pt>
                <c:pt idx="402">
                  <c:v>67</c:v>
                </c:pt>
                <c:pt idx="403">
                  <c:v>67.166666666666671</c:v>
                </c:pt>
                <c:pt idx="404">
                  <c:v>67.333333333333329</c:v>
                </c:pt>
                <c:pt idx="405">
                  <c:v>67.5</c:v>
                </c:pt>
                <c:pt idx="406">
                  <c:v>67.666666666666671</c:v>
                </c:pt>
                <c:pt idx="407">
                  <c:v>67.833333333333329</c:v>
                </c:pt>
                <c:pt idx="408">
                  <c:v>68</c:v>
                </c:pt>
                <c:pt idx="409">
                  <c:v>68.166666666666671</c:v>
                </c:pt>
                <c:pt idx="410">
                  <c:v>68.333333333333329</c:v>
                </c:pt>
                <c:pt idx="411">
                  <c:v>68.5</c:v>
                </c:pt>
                <c:pt idx="412">
                  <c:v>68.666666666666671</c:v>
                </c:pt>
                <c:pt idx="413">
                  <c:v>68.833333333333329</c:v>
                </c:pt>
                <c:pt idx="414">
                  <c:v>69</c:v>
                </c:pt>
                <c:pt idx="415">
                  <c:v>69.166666666666671</c:v>
                </c:pt>
                <c:pt idx="416">
                  <c:v>69.333333333333329</c:v>
                </c:pt>
                <c:pt idx="417">
                  <c:v>69.5</c:v>
                </c:pt>
                <c:pt idx="418">
                  <c:v>69.666666666666671</c:v>
                </c:pt>
                <c:pt idx="419">
                  <c:v>69.833333333333329</c:v>
                </c:pt>
                <c:pt idx="420">
                  <c:v>70</c:v>
                </c:pt>
                <c:pt idx="421">
                  <c:v>70.166666666666671</c:v>
                </c:pt>
                <c:pt idx="422">
                  <c:v>70.333333333333329</c:v>
                </c:pt>
                <c:pt idx="423">
                  <c:v>70.5</c:v>
                </c:pt>
                <c:pt idx="424">
                  <c:v>70.666666666666671</c:v>
                </c:pt>
                <c:pt idx="425">
                  <c:v>70.833333333333329</c:v>
                </c:pt>
                <c:pt idx="426">
                  <c:v>71</c:v>
                </c:pt>
                <c:pt idx="427">
                  <c:v>71.166666666666671</c:v>
                </c:pt>
                <c:pt idx="428">
                  <c:v>71.333333333333329</c:v>
                </c:pt>
                <c:pt idx="429">
                  <c:v>71.5</c:v>
                </c:pt>
                <c:pt idx="430">
                  <c:v>71.666666666666671</c:v>
                </c:pt>
                <c:pt idx="431">
                  <c:v>71.833333333333329</c:v>
                </c:pt>
                <c:pt idx="432">
                  <c:v>72</c:v>
                </c:pt>
                <c:pt idx="433">
                  <c:v>72.166666666666671</c:v>
                </c:pt>
                <c:pt idx="434">
                  <c:v>72.333333333333329</c:v>
                </c:pt>
                <c:pt idx="435">
                  <c:v>72.5</c:v>
                </c:pt>
                <c:pt idx="436">
                  <c:v>72.666666666666671</c:v>
                </c:pt>
                <c:pt idx="437">
                  <c:v>72.833333333333329</c:v>
                </c:pt>
                <c:pt idx="438">
                  <c:v>73</c:v>
                </c:pt>
                <c:pt idx="439">
                  <c:v>73.166666666666671</c:v>
                </c:pt>
                <c:pt idx="440">
                  <c:v>73.333333333333329</c:v>
                </c:pt>
                <c:pt idx="441">
                  <c:v>73.5</c:v>
                </c:pt>
                <c:pt idx="442">
                  <c:v>73.666666666666671</c:v>
                </c:pt>
                <c:pt idx="443">
                  <c:v>73.833333333333329</c:v>
                </c:pt>
                <c:pt idx="444">
                  <c:v>74</c:v>
                </c:pt>
                <c:pt idx="445">
                  <c:v>74.166666666666671</c:v>
                </c:pt>
                <c:pt idx="446">
                  <c:v>74.333333333333329</c:v>
                </c:pt>
                <c:pt idx="447">
                  <c:v>74.5</c:v>
                </c:pt>
                <c:pt idx="448">
                  <c:v>74.666666666666671</c:v>
                </c:pt>
                <c:pt idx="449">
                  <c:v>74.833333333333329</c:v>
                </c:pt>
                <c:pt idx="450">
                  <c:v>75</c:v>
                </c:pt>
                <c:pt idx="451">
                  <c:v>75.166666666666671</c:v>
                </c:pt>
                <c:pt idx="452">
                  <c:v>75.333333333333329</c:v>
                </c:pt>
                <c:pt idx="453">
                  <c:v>75.5</c:v>
                </c:pt>
                <c:pt idx="454">
                  <c:v>75.666666666666671</c:v>
                </c:pt>
                <c:pt idx="455">
                  <c:v>75.833333333333329</c:v>
                </c:pt>
                <c:pt idx="456">
                  <c:v>76</c:v>
                </c:pt>
                <c:pt idx="457">
                  <c:v>76.166666666666671</c:v>
                </c:pt>
                <c:pt idx="458">
                  <c:v>76.333333333333329</c:v>
                </c:pt>
                <c:pt idx="459">
                  <c:v>76.5</c:v>
                </c:pt>
                <c:pt idx="460">
                  <c:v>76.666666666666671</c:v>
                </c:pt>
                <c:pt idx="461">
                  <c:v>76.833333333333329</c:v>
                </c:pt>
                <c:pt idx="462">
                  <c:v>77</c:v>
                </c:pt>
                <c:pt idx="463">
                  <c:v>77.166666666666671</c:v>
                </c:pt>
                <c:pt idx="464">
                  <c:v>77.333333333333329</c:v>
                </c:pt>
                <c:pt idx="465">
                  <c:v>77.5</c:v>
                </c:pt>
                <c:pt idx="466">
                  <c:v>77.666666666666671</c:v>
                </c:pt>
                <c:pt idx="467">
                  <c:v>77.833333333333329</c:v>
                </c:pt>
                <c:pt idx="468">
                  <c:v>78</c:v>
                </c:pt>
                <c:pt idx="469">
                  <c:v>78.166666666666671</c:v>
                </c:pt>
                <c:pt idx="470">
                  <c:v>78.333333333333329</c:v>
                </c:pt>
                <c:pt idx="471">
                  <c:v>78.5</c:v>
                </c:pt>
                <c:pt idx="472">
                  <c:v>78.666666666666671</c:v>
                </c:pt>
                <c:pt idx="473">
                  <c:v>78.833333333333329</c:v>
                </c:pt>
                <c:pt idx="474">
                  <c:v>79</c:v>
                </c:pt>
                <c:pt idx="475">
                  <c:v>79.166666666666671</c:v>
                </c:pt>
                <c:pt idx="476">
                  <c:v>79.333333333333329</c:v>
                </c:pt>
                <c:pt idx="477">
                  <c:v>79.5</c:v>
                </c:pt>
                <c:pt idx="478">
                  <c:v>79.666666666666671</c:v>
                </c:pt>
                <c:pt idx="479">
                  <c:v>79.833333333333329</c:v>
                </c:pt>
                <c:pt idx="480">
                  <c:v>80</c:v>
                </c:pt>
                <c:pt idx="481">
                  <c:v>80.166666666666671</c:v>
                </c:pt>
                <c:pt idx="482">
                  <c:v>80.333333333333329</c:v>
                </c:pt>
                <c:pt idx="483">
                  <c:v>80.5</c:v>
                </c:pt>
                <c:pt idx="484">
                  <c:v>80.666666666666671</c:v>
                </c:pt>
                <c:pt idx="485">
                  <c:v>80.833333333333329</c:v>
                </c:pt>
                <c:pt idx="486">
                  <c:v>81</c:v>
                </c:pt>
                <c:pt idx="487">
                  <c:v>81.166666666666671</c:v>
                </c:pt>
                <c:pt idx="488">
                  <c:v>81.333333333333329</c:v>
                </c:pt>
                <c:pt idx="489">
                  <c:v>81.5</c:v>
                </c:pt>
                <c:pt idx="490">
                  <c:v>81.666666666666671</c:v>
                </c:pt>
                <c:pt idx="491">
                  <c:v>81.833333333333329</c:v>
                </c:pt>
                <c:pt idx="492">
                  <c:v>82</c:v>
                </c:pt>
                <c:pt idx="493">
                  <c:v>82.166666666666671</c:v>
                </c:pt>
                <c:pt idx="494">
                  <c:v>82.333333333333329</c:v>
                </c:pt>
                <c:pt idx="495">
                  <c:v>82.5</c:v>
                </c:pt>
                <c:pt idx="496">
                  <c:v>82.666666666666671</c:v>
                </c:pt>
                <c:pt idx="497">
                  <c:v>82.833333333333329</c:v>
                </c:pt>
                <c:pt idx="498">
                  <c:v>83</c:v>
                </c:pt>
                <c:pt idx="499">
                  <c:v>83.166666666666671</c:v>
                </c:pt>
                <c:pt idx="500">
                  <c:v>83.333333333333329</c:v>
                </c:pt>
                <c:pt idx="501">
                  <c:v>83.5</c:v>
                </c:pt>
                <c:pt idx="502">
                  <c:v>83.666666666666671</c:v>
                </c:pt>
                <c:pt idx="503">
                  <c:v>83.833333333333329</c:v>
                </c:pt>
                <c:pt idx="504">
                  <c:v>84</c:v>
                </c:pt>
                <c:pt idx="505">
                  <c:v>84.166666666666671</c:v>
                </c:pt>
                <c:pt idx="506">
                  <c:v>84.333333333333329</c:v>
                </c:pt>
                <c:pt idx="507">
                  <c:v>84.5</c:v>
                </c:pt>
                <c:pt idx="508">
                  <c:v>84.666666666666671</c:v>
                </c:pt>
                <c:pt idx="509">
                  <c:v>84.833333333333329</c:v>
                </c:pt>
                <c:pt idx="510">
                  <c:v>85</c:v>
                </c:pt>
                <c:pt idx="511">
                  <c:v>85.166666666666671</c:v>
                </c:pt>
                <c:pt idx="512">
                  <c:v>85.333333333333329</c:v>
                </c:pt>
                <c:pt idx="513">
                  <c:v>85.5</c:v>
                </c:pt>
                <c:pt idx="514">
                  <c:v>85.666666666666671</c:v>
                </c:pt>
                <c:pt idx="515">
                  <c:v>85.833333333333329</c:v>
                </c:pt>
                <c:pt idx="516">
                  <c:v>86</c:v>
                </c:pt>
                <c:pt idx="517">
                  <c:v>86.166666666666671</c:v>
                </c:pt>
                <c:pt idx="518">
                  <c:v>86.333333333333329</c:v>
                </c:pt>
                <c:pt idx="519">
                  <c:v>86.5</c:v>
                </c:pt>
                <c:pt idx="520">
                  <c:v>86.666666666666671</c:v>
                </c:pt>
                <c:pt idx="521">
                  <c:v>86.833333333333329</c:v>
                </c:pt>
                <c:pt idx="522">
                  <c:v>87</c:v>
                </c:pt>
                <c:pt idx="523">
                  <c:v>87.166666666666671</c:v>
                </c:pt>
                <c:pt idx="524">
                  <c:v>87.333333333333329</c:v>
                </c:pt>
                <c:pt idx="525">
                  <c:v>87.5</c:v>
                </c:pt>
                <c:pt idx="526">
                  <c:v>87.666666666666671</c:v>
                </c:pt>
                <c:pt idx="527">
                  <c:v>87.833333333333329</c:v>
                </c:pt>
                <c:pt idx="528">
                  <c:v>88</c:v>
                </c:pt>
                <c:pt idx="529">
                  <c:v>88.166666666666671</c:v>
                </c:pt>
                <c:pt idx="530">
                  <c:v>88.333333333333329</c:v>
                </c:pt>
                <c:pt idx="531">
                  <c:v>88.5</c:v>
                </c:pt>
                <c:pt idx="532">
                  <c:v>88.666666666666671</c:v>
                </c:pt>
                <c:pt idx="533">
                  <c:v>88.833333333333329</c:v>
                </c:pt>
                <c:pt idx="534">
                  <c:v>89</c:v>
                </c:pt>
                <c:pt idx="535">
                  <c:v>89.166666666666671</c:v>
                </c:pt>
                <c:pt idx="536">
                  <c:v>89.333333333333329</c:v>
                </c:pt>
                <c:pt idx="537">
                  <c:v>89.5</c:v>
                </c:pt>
                <c:pt idx="538">
                  <c:v>89.666666666666671</c:v>
                </c:pt>
                <c:pt idx="539">
                  <c:v>89.833333333333329</c:v>
                </c:pt>
                <c:pt idx="540">
                  <c:v>90</c:v>
                </c:pt>
                <c:pt idx="541">
                  <c:v>90.166666666666671</c:v>
                </c:pt>
                <c:pt idx="542">
                  <c:v>90.333333333333329</c:v>
                </c:pt>
                <c:pt idx="543">
                  <c:v>90.5</c:v>
                </c:pt>
                <c:pt idx="544">
                  <c:v>90.666666666666671</c:v>
                </c:pt>
                <c:pt idx="545">
                  <c:v>90.833333333333329</c:v>
                </c:pt>
                <c:pt idx="546">
                  <c:v>91</c:v>
                </c:pt>
                <c:pt idx="547">
                  <c:v>91.166666666666671</c:v>
                </c:pt>
                <c:pt idx="548">
                  <c:v>91.333333333333329</c:v>
                </c:pt>
                <c:pt idx="549">
                  <c:v>91.5</c:v>
                </c:pt>
                <c:pt idx="550">
                  <c:v>91.666666666666671</c:v>
                </c:pt>
                <c:pt idx="551">
                  <c:v>91.833333333333329</c:v>
                </c:pt>
                <c:pt idx="552">
                  <c:v>92</c:v>
                </c:pt>
                <c:pt idx="553">
                  <c:v>92.166666666666671</c:v>
                </c:pt>
                <c:pt idx="554">
                  <c:v>92.333333333333329</c:v>
                </c:pt>
                <c:pt idx="555">
                  <c:v>92.5</c:v>
                </c:pt>
                <c:pt idx="556">
                  <c:v>92.666666666666671</c:v>
                </c:pt>
                <c:pt idx="557">
                  <c:v>92.833333333333329</c:v>
                </c:pt>
                <c:pt idx="558">
                  <c:v>93</c:v>
                </c:pt>
                <c:pt idx="559">
                  <c:v>93.166666666666671</c:v>
                </c:pt>
                <c:pt idx="560">
                  <c:v>93.333333333333329</c:v>
                </c:pt>
                <c:pt idx="561">
                  <c:v>93.5</c:v>
                </c:pt>
                <c:pt idx="562">
                  <c:v>93.666666666666671</c:v>
                </c:pt>
                <c:pt idx="563">
                  <c:v>93.833333333333329</c:v>
                </c:pt>
                <c:pt idx="564">
                  <c:v>94</c:v>
                </c:pt>
                <c:pt idx="565">
                  <c:v>94.166666666666671</c:v>
                </c:pt>
                <c:pt idx="566">
                  <c:v>94.333333333333329</c:v>
                </c:pt>
                <c:pt idx="567">
                  <c:v>94.5</c:v>
                </c:pt>
                <c:pt idx="568">
                  <c:v>94.666666666666671</c:v>
                </c:pt>
                <c:pt idx="569">
                  <c:v>94.833333333333329</c:v>
                </c:pt>
                <c:pt idx="570">
                  <c:v>95</c:v>
                </c:pt>
                <c:pt idx="571">
                  <c:v>95.166666666666671</c:v>
                </c:pt>
                <c:pt idx="572">
                  <c:v>95.333333333333329</c:v>
                </c:pt>
                <c:pt idx="573">
                  <c:v>95.5</c:v>
                </c:pt>
                <c:pt idx="574">
                  <c:v>95.666666666666671</c:v>
                </c:pt>
                <c:pt idx="575">
                  <c:v>95.833333333333329</c:v>
                </c:pt>
                <c:pt idx="576">
                  <c:v>96</c:v>
                </c:pt>
                <c:pt idx="577">
                  <c:v>96.166666666666671</c:v>
                </c:pt>
                <c:pt idx="578">
                  <c:v>96.333333333333329</c:v>
                </c:pt>
                <c:pt idx="579">
                  <c:v>96.5</c:v>
                </c:pt>
                <c:pt idx="580">
                  <c:v>96.666666666666671</c:v>
                </c:pt>
                <c:pt idx="581">
                  <c:v>96.833333333333329</c:v>
                </c:pt>
                <c:pt idx="582">
                  <c:v>97</c:v>
                </c:pt>
                <c:pt idx="583">
                  <c:v>97.166666666666671</c:v>
                </c:pt>
                <c:pt idx="584">
                  <c:v>97.333333333333329</c:v>
                </c:pt>
                <c:pt idx="585">
                  <c:v>97.5</c:v>
                </c:pt>
                <c:pt idx="586">
                  <c:v>97.666666666666671</c:v>
                </c:pt>
                <c:pt idx="587">
                  <c:v>97.833333333333329</c:v>
                </c:pt>
                <c:pt idx="588">
                  <c:v>98</c:v>
                </c:pt>
                <c:pt idx="589">
                  <c:v>98.166666666666671</c:v>
                </c:pt>
                <c:pt idx="590">
                  <c:v>98.333333333333329</c:v>
                </c:pt>
                <c:pt idx="591">
                  <c:v>98.5</c:v>
                </c:pt>
                <c:pt idx="592">
                  <c:v>98.666666666666671</c:v>
                </c:pt>
                <c:pt idx="593">
                  <c:v>98.833333333333329</c:v>
                </c:pt>
                <c:pt idx="594">
                  <c:v>99</c:v>
                </c:pt>
                <c:pt idx="595">
                  <c:v>99.166666666666671</c:v>
                </c:pt>
                <c:pt idx="596">
                  <c:v>99.333333333333329</c:v>
                </c:pt>
                <c:pt idx="597">
                  <c:v>99.5</c:v>
                </c:pt>
                <c:pt idx="598">
                  <c:v>99.666666666666671</c:v>
                </c:pt>
                <c:pt idx="599">
                  <c:v>99.833333333333329</c:v>
                </c:pt>
                <c:pt idx="600">
                  <c:v>100</c:v>
                </c:pt>
                <c:pt idx="601">
                  <c:v>100.16666666666667</c:v>
                </c:pt>
                <c:pt idx="602">
                  <c:v>100.33333333333333</c:v>
                </c:pt>
                <c:pt idx="603">
                  <c:v>100.5</c:v>
                </c:pt>
                <c:pt idx="604">
                  <c:v>100.66666666666667</c:v>
                </c:pt>
                <c:pt idx="605">
                  <c:v>100.83333333333333</c:v>
                </c:pt>
                <c:pt idx="606">
                  <c:v>101</c:v>
                </c:pt>
                <c:pt idx="607">
                  <c:v>101.16666666666667</c:v>
                </c:pt>
                <c:pt idx="608">
                  <c:v>101.33333333333333</c:v>
                </c:pt>
                <c:pt idx="609">
                  <c:v>101.5</c:v>
                </c:pt>
                <c:pt idx="610">
                  <c:v>101.66666666666667</c:v>
                </c:pt>
                <c:pt idx="611">
                  <c:v>101.83333333333333</c:v>
                </c:pt>
                <c:pt idx="612">
                  <c:v>102</c:v>
                </c:pt>
                <c:pt idx="613">
                  <c:v>102.16666666666667</c:v>
                </c:pt>
                <c:pt idx="614">
                  <c:v>102.33333333333333</c:v>
                </c:pt>
                <c:pt idx="615">
                  <c:v>102.5</c:v>
                </c:pt>
                <c:pt idx="616">
                  <c:v>102.66666666666667</c:v>
                </c:pt>
                <c:pt idx="617">
                  <c:v>102.83333333333333</c:v>
                </c:pt>
                <c:pt idx="618">
                  <c:v>103</c:v>
                </c:pt>
                <c:pt idx="619">
                  <c:v>103.16666666666667</c:v>
                </c:pt>
                <c:pt idx="620">
                  <c:v>103.33333333333333</c:v>
                </c:pt>
                <c:pt idx="621">
                  <c:v>103.5</c:v>
                </c:pt>
                <c:pt idx="622">
                  <c:v>103.66666666666667</c:v>
                </c:pt>
                <c:pt idx="623">
                  <c:v>103.83333333333333</c:v>
                </c:pt>
                <c:pt idx="624">
                  <c:v>104</c:v>
                </c:pt>
                <c:pt idx="625">
                  <c:v>104.16666666666667</c:v>
                </c:pt>
                <c:pt idx="626">
                  <c:v>104.33333333333333</c:v>
                </c:pt>
                <c:pt idx="627">
                  <c:v>104.5</c:v>
                </c:pt>
                <c:pt idx="628">
                  <c:v>104.66666666666667</c:v>
                </c:pt>
                <c:pt idx="629">
                  <c:v>104.83333333333333</c:v>
                </c:pt>
                <c:pt idx="630">
                  <c:v>105</c:v>
                </c:pt>
                <c:pt idx="631">
                  <c:v>105.16666666666667</c:v>
                </c:pt>
                <c:pt idx="632">
                  <c:v>105.33333333333333</c:v>
                </c:pt>
                <c:pt idx="633">
                  <c:v>105.5</c:v>
                </c:pt>
                <c:pt idx="634">
                  <c:v>105.66666666666667</c:v>
                </c:pt>
                <c:pt idx="635">
                  <c:v>105.83333333333333</c:v>
                </c:pt>
                <c:pt idx="636">
                  <c:v>106</c:v>
                </c:pt>
                <c:pt idx="637">
                  <c:v>106.16666666666667</c:v>
                </c:pt>
                <c:pt idx="638">
                  <c:v>106.33333333333333</c:v>
                </c:pt>
                <c:pt idx="639">
                  <c:v>106.5</c:v>
                </c:pt>
                <c:pt idx="640">
                  <c:v>106.66666666666667</c:v>
                </c:pt>
                <c:pt idx="641">
                  <c:v>106.83333333333333</c:v>
                </c:pt>
                <c:pt idx="642">
                  <c:v>107</c:v>
                </c:pt>
                <c:pt idx="643">
                  <c:v>107.16666666666667</c:v>
                </c:pt>
                <c:pt idx="644">
                  <c:v>107.33333333333333</c:v>
                </c:pt>
                <c:pt idx="645">
                  <c:v>107.5</c:v>
                </c:pt>
                <c:pt idx="646">
                  <c:v>107.66666666666667</c:v>
                </c:pt>
                <c:pt idx="647">
                  <c:v>107.83333333333333</c:v>
                </c:pt>
                <c:pt idx="648">
                  <c:v>108</c:v>
                </c:pt>
                <c:pt idx="649">
                  <c:v>108.16666666666667</c:v>
                </c:pt>
                <c:pt idx="650">
                  <c:v>108.33333333333333</c:v>
                </c:pt>
                <c:pt idx="651">
                  <c:v>108.5</c:v>
                </c:pt>
                <c:pt idx="652">
                  <c:v>108.66666666666667</c:v>
                </c:pt>
                <c:pt idx="653">
                  <c:v>108.83333333333333</c:v>
                </c:pt>
                <c:pt idx="654">
                  <c:v>109</c:v>
                </c:pt>
                <c:pt idx="655">
                  <c:v>109.16666666666667</c:v>
                </c:pt>
                <c:pt idx="656">
                  <c:v>109.33333333333333</c:v>
                </c:pt>
                <c:pt idx="657">
                  <c:v>109.5</c:v>
                </c:pt>
                <c:pt idx="658">
                  <c:v>109.66666666666667</c:v>
                </c:pt>
                <c:pt idx="659">
                  <c:v>109.83333333333333</c:v>
                </c:pt>
                <c:pt idx="660">
                  <c:v>110</c:v>
                </c:pt>
                <c:pt idx="661">
                  <c:v>110.16666666666667</c:v>
                </c:pt>
                <c:pt idx="662">
                  <c:v>110.33333333333333</c:v>
                </c:pt>
                <c:pt idx="663">
                  <c:v>110.5</c:v>
                </c:pt>
                <c:pt idx="664">
                  <c:v>110.66666666666667</c:v>
                </c:pt>
                <c:pt idx="665">
                  <c:v>110.83333333333333</c:v>
                </c:pt>
                <c:pt idx="666">
                  <c:v>111</c:v>
                </c:pt>
                <c:pt idx="667">
                  <c:v>111.16666666666667</c:v>
                </c:pt>
                <c:pt idx="668">
                  <c:v>111.33333333333333</c:v>
                </c:pt>
                <c:pt idx="669">
                  <c:v>111.5</c:v>
                </c:pt>
                <c:pt idx="670">
                  <c:v>111.66666666666667</c:v>
                </c:pt>
                <c:pt idx="671">
                  <c:v>111.83333333333333</c:v>
                </c:pt>
                <c:pt idx="672">
                  <c:v>112</c:v>
                </c:pt>
                <c:pt idx="673">
                  <c:v>112.16666666666667</c:v>
                </c:pt>
                <c:pt idx="674">
                  <c:v>112.33333333333333</c:v>
                </c:pt>
                <c:pt idx="675">
                  <c:v>112.5</c:v>
                </c:pt>
                <c:pt idx="676">
                  <c:v>112.66666666666667</c:v>
                </c:pt>
                <c:pt idx="677">
                  <c:v>112.83333333333333</c:v>
                </c:pt>
                <c:pt idx="678">
                  <c:v>113</c:v>
                </c:pt>
                <c:pt idx="679">
                  <c:v>113.16666666666667</c:v>
                </c:pt>
                <c:pt idx="680">
                  <c:v>113.33333333333333</c:v>
                </c:pt>
                <c:pt idx="681">
                  <c:v>113.5</c:v>
                </c:pt>
                <c:pt idx="682">
                  <c:v>113.66666666666667</c:v>
                </c:pt>
                <c:pt idx="683">
                  <c:v>113.83333333333333</c:v>
                </c:pt>
                <c:pt idx="684">
                  <c:v>114</c:v>
                </c:pt>
                <c:pt idx="685">
                  <c:v>114.16666666666667</c:v>
                </c:pt>
                <c:pt idx="686">
                  <c:v>114.33333333333333</c:v>
                </c:pt>
                <c:pt idx="687">
                  <c:v>114.5</c:v>
                </c:pt>
                <c:pt idx="688">
                  <c:v>114.66666666666667</c:v>
                </c:pt>
                <c:pt idx="689">
                  <c:v>114.83333333333333</c:v>
                </c:pt>
                <c:pt idx="690">
                  <c:v>115</c:v>
                </c:pt>
                <c:pt idx="691">
                  <c:v>115.16666666666667</c:v>
                </c:pt>
                <c:pt idx="692">
                  <c:v>115.33333333333333</c:v>
                </c:pt>
                <c:pt idx="693">
                  <c:v>115.5</c:v>
                </c:pt>
                <c:pt idx="694">
                  <c:v>115.66666666666667</c:v>
                </c:pt>
                <c:pt idx="695">
                  <c:v>115.83333333333333</c:v>
                </c:pt>
                <c:pt idx="696">
                  <c:v>116</c:v>
                </c:pt>
                <c:pt idx="697">
                  <c:v>116.16666666666667</c:v>
                </c:pt>
                <c:pt idx="698">
                  <c:v>116.33333333333333</c:v>
                </c:pt>
                <c:pt idx="699">
                  <c:v>116.5</c:v>
                </c:pt>
                <c:pt idx="700">
                  <c:v>116.66666666666667</c:v>
                </c:pt>
                <c:pt idx="701">
                  <c:v>116.83333333333333</c:v>
                </c:pt>
                <c:pt idx="702">
                  <c:v>117</c:v>
                </c:pt>
                <c:pt idx="703">
                  <c:v>117.16666666666667</c:v>
                </c:pt>
                <c:pt idx="704">
                  <c:v>117.33333333333333</c:v>
                </c:pt>
                <c:pt idx="705">
                  <c:v>117.5</c:v>
                </c:pt>
                <c:pt idx="706">
                  <c:v>117.66666666666667</c:v>
                </c:pt>
                <c:pt idx="707">
                  <c:v>117.83333333333333</c:v>
                </c:pt>
                <c:pt idx="708">
                  <c:v>118</c:v>
                </c:pt>
                <c:pt idx="709">
                  <c:v>118.16666666666667</c:v>
                </c:pt>
                <c:pt idx="710">
                  <c:v>118.33333333333333</c:v>
                </c:pt>
                <c:pt idx="711">
                  <c:v>118.5</c:v>
                </c:pt>
                <c:pt idx="712">
                  <c:v>118.66666666666667</c:v>
                </c:pt>
                <c:pt idx="713">
                  <c:v>118.83333333333333</c:v>
                </c:pt>
                <c:pt idx="714">
                  <c:v>119</c:v>
                </c:pt>
                <c:pt idx="715">
                  <c:v>119.16666666666667</c:v>
                </c:pt>
                <c:pt idx="716">
                  <c:v>119.33333333333333</c:v>
                </c:pt>
                <c:pt idx="717">
                  <c:v>119.5</c:v>
                </c:pt>
                <c:pt idx="718">
                  <c:v>119.66666666666667</c:v>
                </c:pt>
                <c:pt idx="719">
                  <c:v>119.83333333333333</c:v>
                </c:pt>
                <c:pt idx="720">
                  <c:v>120</c:v>
                </c:pt>
              </c:numCache>
            </c:numRef>
          </c:xVal>
          <c:yVal>
            <c:numRef>
              <c:f>Raum2_Kipplüftung!$E$59:$E$779</c:f>
              <c:numCache>
                <c:formatCode>0.0%</c:formatCode>
                <c:ptCount val="721"/>
                <c:pt idx="0" formatCode="0%">
                  <c:v>0</c:v>
                </c:pt>
                <c:pt idx="1">
                  <c:v>1.1111111111111111E-3</c:v>
                </c:pt>
                <c:pt idx="2">
                  <c:v>2.2104438743049664E-3</c:v>
                </c:pt>
                <c:pt idx="3">
                  <c:v>3.2981231461132595E-3</c:v>
                </c:pt>
                <c:pt idx="4">
                  <c:v>4.3742724595243823E-3</c:v>
                </c:pt>
                <c:pt idx="5">
                  <c:v>5.4390140380136598E-3</c:v>
                </c:pt>
                <c:pt idx="6">
                  <c:v>6.4924688094248643E-3</c:v>
                </c:pt>
                <c:pt idx="7">
                  <c:v>7.5347564197045715E-3</c:v>
                </c:pt>
                <c:pt idx="8">
                  <c:v>8.5659952464909317E-3</c:v>
                </c:pt>
                <c:pt idx="9">
                  <c:v>9.5863024125583864E-3</c:v>
                </c:pt>
                <c:pt idx="10">
                  <c:v>1.059579379911987E-2</c:v>
                </c:pt>
                <c:pt idx="11">
                  <c:v>1.1594584058988E-2</c:v>
                </c:pt>
                <c:pt idx="12">
                  <c:v>1.2582786629596745E-2</c:v>
                </c:pt>
                <c:pt idx="13">
                  <c:v>1.3560513745885069E-2</c:v>
                </c:pt>
                <c:pt idx="14">
                  <c:v>1.4527876453043992E-2</c:v>
                </c:pt>
                <c:pt idx="15">
                  <c:v>1.5484984619128528E-2</c:v>
                </c:pt>
                <c:pt idx="16">
                  <c:v>1.6431946947535934E-2</c:v>
                </c:pt>
                <c:pt idx="17">
                  <c:v>1.7368870989351675E-2</c:v>
                </c:pt>
                <c:pt idx="18">
                  <c:v>1.8295863155564522E-2</c:v>
                </c:pt>
                <c:pt idx="19">
                  <c:v>1.9213028729152166E-2</c:v>
                </c:pt>
                <c:pt idx="20">
                  <c:v>2.012047187703871E-2</c:v>
                </c:pt>
                <c:pt idx="21">
                  <c:v>2.101829566192541E-2</c:v>
                </c:pt>
                <c:pt idx="22">
                  <c:v>2.1906602053996006E-2</c:v>
                </c:pt>
                <c:pt idx="23">
                  <c:v>2.2785491942497967E-2</c:v>
                </c:pt>
                <c:pt idx="24">
                  <c:v>2.3655065147200966E-2</c:v>
                </c:pt>
                <c:pt idx="25">
                  <c:v>2.4515420429733901E-2</c:v>
                </c:pt>
                <c:pt idx="26">
                  <c:v>2.5366655504801727E-2</c:v>
                </c:pt>
                <c:pt idx="27">
                  <c:v>2.6208867051283384E-2</c:v>
                </c:pt>
                <c:pt idx="28">
                  <c:v>2.7042150723212088E-2</c:v>
                </c:pt>
                <c:pt idx="29">
                  <c:v>2.7866601160639222E-2</c:v>
                </c:pt>
                <c:pt idx="30">
                  <c:v>2.868231200038306E-2</c:v>
                </c:pt>
                <c:pt idx="31">
                  <c:v>2.9489375886663557E-2</c:v>
                </c:pt>
                <c:pt idx="32">
                  <c:v>3.0287884481624398E-2</c:v>
                </c:pt>
                <c:pt idx="33">
                  <c:v>3.1077928475743505E-2</c:v>
                </c:pt>
                <c:pt idx="34">
                  <c:v>3.1859597598133206E-2</c:v>
                </c:pt>
                <c:pt idx="35">
                  <c:v>3.2632980626731194E-2</c:v>
                </c:pt>
                <c:pt idx="36">
                  <c:v>3.3398165398383466E-2</c:v>
                </c:pt>
                <c:pt idx="37">
                  <c:v>3.4155238818820384E-2</c:v>
                </c:pt>
                <c:pt idx="38">
                  <c:v>3.4904286872526967E-2</c:v>
                </c:pt>
                <c:pt idx="39">
                  <c:v>3.5645394632508584E-2</c:v>
                </c:pt>
                <c:pt idx="40">
                  <c:v>3.6378646269953081E-2</c:v>
                </c:pt>
                <c:pt idx="41">
                  <c:v>3.7104125063790537E-2</c:v>
                </c:pt>
                <c:pt idx="42">
                  <c:v>3.782191341015162E-2</c:v>
                </c:pt>
                <c:pt idx="43">
                  <c:v>3.8532092831725748E-2</c:v>
                </c:pt>
                <c:pt idx="44">
                  <c:v>3.9234743987020003E-2</c:v>
                </c:pt>
                <c:pt idx="45">
                  <c:v>3.9929946679519893E-2</c:v>
                </c:pt>
                <c:pt idx="46">
                  <c:v>4.061777986675303E-2</c:v>
                </c:pt>
                <c:pt idx="47">
                  <c:v>4.1298321669256725E-2</c:v>
                </c:pt>
                <c:pt idx="48">
                  <c:v>4.1971649379450512E-2</c:v>
                </c:pt>
                <c:pt idx="49">
                  <c:v>4.2637839470414607E-2</c:v>
                </c:pt>
                <c:pt idx="50">
                  <c:v>4.329696760457534E-2</c:v>
                </c:pt>
                <c:pt idx="51">
                  <c:v>4.3949108642298493E-2</c:v>
                </c:pt>
                <c:pt idx="52">
                  <c:v>4.4594336650391565E-2</c:v>
                </c:pt>
                <c:pt idx="53">
                  <c:v>4.5232724910515887E-2</c:v>
                </c:pt>
                <c:pt idx="54">
                  <c:v>4.5864345927509577E-2</c:v>
                </c:pt>
                <c:pt idx="55">
                  <c:v>4.6489271437622263E-2</c:v>
                </c:pt>
                <c:pt idx="56">
                  <c:v>4.7107572416662524E-2</c:v>
                </c:pt>
                <c:pt idx="57">
                  <c:v>4.7719319088058938E-2</c:v>
                </c:pt>
                <c:pt idx="58">
                  <c:v>4.8324580930835713E-2</c:v>
                </c:pt>
                <c:pt idx="59">
                  <c:v>4.8923426687503754E-2</c:v>
                </c:pt>
                <c:pt idx="60">
                  <c:v>4.9515924371868067E-2</c:v>
                </c:pt>
                <c:pt idx="61">
                  <c:v>5.0102141276752429E-2</c:v>
                </c:pt>
                <c:pt idx="62">
                  <c:v>5.0682143981642155E-2</c:v>
                </c:pt>
                <c:pt idx="63">
                  <c:v>5.1255998360245858E-2</c:v>
                </c:pt>
                <c:pt idx="64">
                  <c:v>5.1823769587977027E-2</c:v>
                </c:pt>
                <c:pt idx="65">
                  <c:v>5.2385522149356337E-2</c:v>
                </c:pt>
                <c:pt idx="66">
                  <c:v>5.2941319845335441E-2</c:v>
                </c:pt>
                <c:pt idx="67">
                  <c:v>5.3491225800543177E-2</c:v>
                </c:pt>
                <c:pt idx="68">
                  <c:v>5.4035302470454925E-2</c:v>
                </c:pt>
                <c:pt idx="69">
                  <c:v>5.4573611648485981E-2</c:v>
                </c:pt>
                <c:pt idx="70">
                  <c:v>5.5106214473009729E-2</c:v>
                </c:pt>
                <c:pt idx="71">
                  <c:v>5.5633171434301416E-2</c:v>
                </c:pt>
                <c:pt idx="72">
                  <c:v>5.6154542381408344E-2</c:v>
                </c:pt>
                <c:pt idx="73">
                  <c:v>5.6670386528947195E-2</c:v>
                </c:pt>
                <c:pt idx="74">
                  <c:v>5.7180762463829332E-2</c:v>
                </c:pt>
                <c:pt idx="75">
                  <c:v>5.7685728151914792E-2</c:v>
                </c:pt>
                <c:pt idx="76">
                  <c:v>5.8185340944595765E-2</c:v>
                </c:pt>
                <c:pt idx="77">
                  <c:v>5.8679657585310234E-2</c:v>
                </c:pt>
                <c:pt idx="78">
                  <c:v>5.9168734215986646E-2</c:v>
                </c:pt>
                <c:pt idx="79">
                  <c:v>5.9652626383420178E-2</c:v>
                </c:pt>
                <c:pt idx="80">
                  <c:v>6.013138904558149E-2</c:v>
                </c:pt>
                <c:pt idx="81">
                  <c:v>6.0605076577858553E-2</c:v>
                </c:pt>
                <c:pt idx="82">
                  <c:v>6.1073742779232311E-2</c:v>
                </c:pt>
                <c:pt idx="83">
                  <c:v>6.1537440878386911E-2</c:v>
                </c:pt>
                <c:pt idx="84">
                  <c:v>6.1996223539755139E-2</c:v>
                </c:pt>
                <c:pt idx="85">
                  <c:v>6.2450142869499771E-2</c:v>
                </c:pt>
                <c:pt idx="86">
                  <c:v>6.2899250421431505E-2</c:v>
                </c:pt>
                <c:pt idx="87">
                  <c:v>6.3343597202864213E-2</c:v>
                </c:pt>
                <c:pt idx="88">
                  <c:v>6.3783233680408058E-2</c:v>
                </c:pt>
                <c:pt idx="89">
                  <c:v>6.4218209785701239E-2</c:v>
                </c:pt>
                <c:pt idx="90">
                  <c:v>6.4648574921080962E-2</c:v>
                </c:pt>
                <c:pt idx="91">
                  <c:v>6.5074377965194316E-2</c:v>
                </c:pt>
                <c:pt idx="92">
                  <c:v>6.5495667278549663E-2</c:v>
                </c:pt>
                <c:pt idx="93">
                  <c:v>6.5912490709009147E-2</c:v>
                </c:pt>
                <c:pt idx="94">
                  <c:v>6.6324895597223016E-2</c:v>
                </c:pt>
                <c:pt idx="95">
                  <c:v>6.6732928782006332E-2</c:v>
                </c:pt>
                <c:pt idx="96">
                  <c:v>6.7136636605658703E-2</c:v>
                </c:pt>
                <c:pt idx="97">
                  <c:v>6.7536064919227576E-2</c:v>
                </c:pt>
                <c:pt idx="98">
                  <c:v>6.7931259087715745E-2</c:v>
                </c:pt>
                <c:pt idx="99">
                  <c:v>6.8322263995233723E-2</c:v>
                </c:pt>
                <c:pt idx="100">
                  <c:v>6.8709124050097409E-2</c:v>
                </c:pt>
                <c:pt idx="101">
                  <c:v>6.9091883189871764E-2</c:v>
                </c:pt>
                <c:pt idx="102">
                  <c:v>6.9470584886361028E-2</c:v>
                </c:pt>
                <c:pt idx="103">
                  <c:v>6.9845272150546006E-2</c:v>
                </c:pt>
                <c:pt idx="104">
                  <c:v>7.0215987537469021E-2</c:v>
                </c:pt>
                <c:pt idx="105">
                  <c:v>7.0582773151067119E-2</c:v>
                </c:pt>
                <c:pt idx="106">
                  <c:v>7.0945670648954018E-2</c:v>
                </c:pt>
                <c:pt idx="107">
                  <c:v>7.1304721247151343E-2</c:v>
                </c:pt>
                <c:pt idx="108">
                  <c:v>7.165996572476975E-2</c:v>
                </c:pt>
                <c:pt idx="109">
                  <c:v>7.2011444428640381E-2</c:v>
                </c:pt>
                <c:pt idx="110">
                  <c:v>7.2359197277897289E-2</c:v>
                </c:pt>
                <c:pt idx="111">
                  <c:v>7.2703263768511217E-2</c:v>
                </c:pt>
                <c:pt idx="112">
                  <c:v>7.3043682977775332E-2</c:v>
                </c:pt>
                <c:pt idx="113">
                  <c:v>7.338049356874346E-2</c:v>
                </c:pt>
                <c:pt idx="114">
                  <c:v>7.371373379462122E-2</c:v>
                </c:pt>
                <c:pt idx="115">
                  <c:v>7.4043441503110596E-2</c:v>
                </c:pt>
                <c:pt idx="116">
                  <c:v>7.4369654140708549E-2</c:v>
                </c:pt>
                <c:pt idx="117">
                  <c:v>7.4692408756959927E-2</c:v>
                </c:pt>
                <c:pt idx="118">
                  <c:v>7.5011742008665408E-2</c:v>
                </c:pt>
                <c:pt idx="119">
                  <c:v>7.5327690164044767E-2</c:v>
                </c:pt>
                <c:pt idx="120">
                  <c:v>7.5640289106856037E-2</c:v>
                </c:pt>
                <c:pt idx="121">
                  <c:v>7.5949574340471018E-2</c:v>
                </c:pt>
                <c:pt idx="122">
                  <c:v>7.6255580991907532E-2</c:v>
                </c:pt>
                <c:pt idx="123">
                  <c:v>7.6558343815818983E-2</c:v>
                </c:pt>
                <c:pt idx="124">
                  <c:v>7.6857897198441646E-2</c:v>
                </c:pt>
                <c:pt idx="125">
                  <c:v>7.7154275161500016E-2</c:v>
                </c:pt>
                <c:pt idx="126">
                  <c:v>7.7447511366070865E-2</c:v>
                </c:pt>
                <c:pt idx="127">
                  <c:v>7.7737639116406285E-2</c:v>
                </c:pt>
                <c:pt idx="128">
                  <c:v>7.8024691363716189E-2</c:v>
                </c:pt>
                <c:pt idx="129">
                  <c:v>7.8308700709910778E-2</c:v>
                </c:pt>
                <c:pt idx="130">
                  <c:v>7.8589699411303254E-2</c:v>
                </c:pt>
                <c:pt idx="131">
                  <c:v>7.8867719382273369E-2</c:v>
                </c:pt>
                <c:pt idx="132">
                  <c:v>7.9142792198892045E-2</c:v>
                </c:pt>
                <c:pt idx="133">
                  <c:v>7.9414949102507681E-2</c:v>
                </c:pt>
                <c:pt idx="134">
                  <c:v>7.9684221003294337E-2</c:v>
                </c:pt>
                <c:pt idx="135">
                  <c:v>7.9950638483762368E-2</c:v>
                </c:pt>
                <c:pt idx="136">
                  <c:v>8.0214231802231833E-2</c:v>
                </c:pt>
                <c:pt idx="137">
                  <c:v>8.0475030896269048E-2</c:v>
                </c:pt>
                <c:pt idx="138">
                  <c:v>8.0733065386086808E-2</c:v>
                </c:pt>
                <c:pt idx="139">
                  <c:v>8.0988364577908409E-2</c:v>
                </c:pt>
                <c:pt idx="140">
                  <c:v>8.1240957467296163E-2</c:v>
                </c:pt>
                <c:pt idx="141">
                  <c:v>8.1490872742444556E-2</c:v>
                </c:pt>
                <c:pt idx="142">
                  <c:v>8.1738138787438464E-2</c:v>
                </c:pt>
                <c:pt idx="143">
                  <c:v>8.1982783685476915E-2</c:v>
                </c:pt>
                <c:pt idx="144">
                  <c:v>8.2224835222062614E-2</c:v>
                </c:pt>
                <c:pt idx="145">
                  <c:v>8.246432088815768E-2</c:v>
                </c:pt>
                <c:pt idx="146">
                  <c:v>8.2701267883305937E-2</c:v>
                </c:pt>
                <c:pt idx="147">
                  <c:v>8.2935703118722059E-2</c:v>
                </c:pt>
                <c:pt idx="148">
                  <c:v>8.3167653220348067E-2</c:v>
                </c:pt>
                <c:pt idx="149">
                  <c:v>8.3397144531877326E-2</c:v>
                </c:pt>
                <c:pt idx="150">
                  <c:v>8.3624203117746529E-2</c:v>
                </c:pt>
                <c:pt idx="151">
                  <c:v>8.3848854766095951E-2</c:v>
                </c:pt>
                <c:pt idx="152">
                  <c:v>8.4071124991698373E-2</c:v>
                </c:pt>
                <c:pt idx="153">
                  <c:v>8.4291039038856888E-2</c:v>
                </c:pt>
                <c:pt idx="154">
                  <c:v>8.4508621884272009E-2</c:v>
                </c:pt>
                <c:pt idx="155">
                  <c:v>8.4723898239878415E-2</c:v>
                </c:pt>
                <c:pt idx="156">
                  <c:v>8.4936892555651594E-2</c:v>
                </c:pt>
                <c:pt idx="157">
                  <c:v>8.5147629022384763E-2</c:v>
                </c:pt>
                <c:pt idx="158">
                  <c:v>8.5356131574436306E-2</c:v>
                </c:pt>
                <c:pt idx="159">
                  <c:v>8.5562423892448114E-2</c:v>
                </c:pt>
                <c:pt idx="160">
                  <c:v>8.5766529406035144E-2</c:v>
                </c:pt>
                <c:pt idx="161">
                  <c:v>8.59684712964464E-2</c:v>
                </c:pt>
                <c:pt idx="162">
                  <c:v>8.6168272499197757E-2</c:v>
                </c:pt>
                <c:pt idx="163">
                  <c:v>8.636595570667685E-2</c:v>
                </c:pt>
                <c:pt idx="164">
                  <c:v>8.6561543370720362E-2</c:v>
                </c:pt>
                <c:pt idx="165">
                  <c:v>8.6755057705163993E-2</c:v>
                </c:pt>
                <c:pt idx="166">
                  <c:v>8.6946520688365378E-2</c:v>
                </c:pt>
                <c:pt idx="167">
                  <c:v>8.713595406570028E-2</c:v>
                </c:pt>
                <c:pt idx="168">
                  <c:v>8.7323379352032326E-2</c:v>
                </c:pt>
                <c:pt idx="169">
                  <c:v>8.7508817834156552E-2</c:v>
                </c:pt>
                <c:pt idx="170">
                  <c:v>8.7692290573217049E-2</c:v>
                </c:pt>
                <c:pt idx="171">
                  <c:v>8.7873818407098958E-2</c:v>
                </c:pt>
                <c:pt idx="172">
                  <c:v>8.8053421952795155E-2</c:v>
                </c:pt>
                <c:pt idx="173">
                  <c:v>8.8231121608747798E-2</c:v>
                </c:pt>
                <c:pt idx="174">
                  <c:v>8.8406937557165111E-2</c:v>
                </c:pt>
                <c:pt idx="175">
                  <c:v>8.858088976631355E-2</c:v>
                </c:pt>
                <c:pt idx="176">
                  <c:v>8.8752997992785701E-2</c:v>
                </c:pt>
                <c:pt idx="177">
                  <c:v>8.8923281783744118E-2</c:v>
                </c:pt>
                <c:pt idx="178">
                  <c:v>8.9091760479141413E-2</c:v>
                </c:pt>
                <c:pt idx="179">
                  <c:v>8.9258453213916789E-2</c:v>
                </c:pt>
                <c:pt idx="180">
                  <c:v>8.9423378920169244E-2</c:v>
                </c:pt>
                <c:pt idx="181">
                  <c:v>8.9586556329307829E-2</c:v>
                </c:pt>
                <c:pt idx="182">
                  <c:v>8.974800397417905E-2</c:v>
                </c:pt>
                <c:pt idx="183">
                  <c:v>8.9907740191171731E-2</c:v>
                </c:pt>
                <c:pt idx="184">
                  <c:v>9.0065783122299556E-2</c:v>
                </c:pt>
                <c:pt idx="185">
                  <c:v>9.0222150717261571E-2</c:v>
                </c:pt>
                <c:pt idx="186">
                  <c:v>9.0376860735480777E-2</c:v>
                </c:pt>
                <c:pt idx="187">
                  <c:v>9.0529930748121198E-2</c:v>
                </c:pt>
                <c:pt idx="188">
                  <c:v>9.0681378140083507E-2</c:v>
                </c:pt>
                <c:pt idx="189">
                  <c:v>9.0831220111979485E-2</c:v>
                </c:pt>
                <c:pt idx="190">
                  <c:v>9.0979473682085629E-2</c:v>
                </c:pt>
                <c:pt idx="191">
                  <c:v>9.112615568827595E-2</c:v>
                </c:pt>
                <c:pt idx="192">
                  <c:v>9.1271282789934377E-2</c:v>
                </c:pt>
                <c:pt idx="193">
                  <c:v>9.1414871469846795E-2</c:v>
                </c:pt>
                <c:pt idx="194">
                  <c:v>9.1556938036073135E-2</c:v>
                </c:pt>
                <c:pt idx="195">
                  <c:v>9.1697498623799487E-2</c:v>
                </c:pt>
                <c:pt idx="196">
                  <c:v>9.1836569197170717E-2</c:v>
                </c:pt>
                <c:pt idx="197">
                  <c:v>9.1974165551103548E-2</c:v>
                </c:pt>
                <c:pt idx="198">
                  <c:v>9.2110303313080483E-2</c:v>
                </c:pt>
                <c:pt idx="199">
                  <c:v>9.2244997944924703E-2</c:v>
                </c:pt>
                <c:pt idx="200">
                  <c:v>9.2378264744556127E-2</c:v>
                </c:pt>
                <c:pt idx="201">
                  <c:v>9.2510118847728862E-2</c:v>
                </c:pt>
                <c:pt idx="202">
                  <c:v>9.2640575229750249E-2</c:v>
                </c:pt>
                <c:pt idx="203">
                  <c:v>9.2769648707181712E-2</c:v>
                </c:pt>
                <c:pt idx="204">
                  <c:v>9.2897353939521504E-2</c:v>
                </c:pt>
                <c:pt idx="205">
                  <c:v>9.3023705430869685E-2</c:v>
                </c:pt>
                <c:pt idx="206">
                  <c:v>9.3148717531575401E-2</c:v>
                </c:pt>
                <c:pt idx="207">
                  <c:v>9.327240443986673E-2</c:v>
                </c:pt>
                <c:pt idx="208">
                  <c:v>9.3394780203463257E-2</c:v>
                </c:pt>
                <c:pt idx="209">
                  <c:v>9.3515858721171533E-2</c:v>
                </c:pt>
                <c:pt idx="210">
                  <c:v>9.3635653744463629E-2</c:v>
                </c:pt>
                <c:pt idx="211">
                  <c:v>9.3754178879038946E-2</c:v>
                </c:pt>
                <c:pt idx="212">
                  <c:v>9.3871447586369491E-2</c:v>
                </c:pt>
                <c:pt idx="213">
                  <c:v>9.3987473185228765E-2</c:v>
                </c:pt>
                <c:pt idx="214">
                  <c:v>9.4102268853204427E-2</c:v>
                </c:pt>
                <c:pt idx="215">
                  <c:v>9.421584762819496E-2</c:v>
                </c:pt>
                <c:pt idx="216">
                  <c:v>9.432822240989043E-2</c:v>
                </c:pt>
                <c:pt idx="217">
                  <c:v>9.4439405961237552E-2</c:v>
                </c:pt>
                <c:pt idx="218">
                  <c:v>9.4549410909889275E-2</c:v>
                </c:pt>
                <c:pt idx="219">
                  <c:v>9.4658249749638948E-2</c:v>
                </c:pt>
                <c:pt idx="220">
                  <c:v>9.4765934841839289E-2</c:v>
                </c:pt>
                <c:pt idx="221">
                  <c:v>9.4872478416806336E-2</c:v>
                </c:pt>
                <c:pt idx="222">
                  <c:v>9.49778925752085E-2</c:v>
                </c:pt>
                <c:pt idx="223">
                  <c:v>9.5082189289440913E-2</c:v>
                </c:pt>
                <c:pt idx="224">
                  <c:v>9.5185380404985143E-2</c:v>
                </c:pt>
                <c:pt idx="225">
                  <c:v>9.5287477641754617E-2</c:v>
                </c:pt>
                <c:pt idx="226">
                  <c:v>9.5388492595425631E-2</c:v>
                </c:pt>
                <c:pt idx="227">
                  <c:v>9.5488436738754387E-2</c:v>
                </c:pt>
                <c:pt idx="228">
                  <c:v>9.5587321422879956E-2</c:v>
                </c:pt>
                <c:pt idx="229">
                  <c:v>9.568515787861355E-2</c:v>
                </c:pt>
                <c:pt idx="230">
                  <c:v>9.5781957217713973E-2</c:v>
                </c:pt>
                <c:pt idx="231">
                  <c:v>9.5877730434149724E-2</c:v>
                </c:pt>
                <c:pt idx="232">
                  <c:v>9.597248840534757E-2</c:v>
                </c:pt>
                <c:pt idx="233">
                  <c:v>9.6066241893427995E-2</c:v>
                </c:pt>
                <c:pt idx="234">
                  <c:v>9.6159001546427453E-2</c:v>
                </c:pt>
                <c:pt idx="235">
                  <c:v>9.625077789950777E-2</c:v>
                </c:pt>
                <c:pt idx="236">
                  <c:v>9.6341581376152646E-2</c:v>
                </c:pt>
                <c:pt idx="237">
                  <c:v>9.6431422289351504E-2</c:v>
                </c:pt>
                <c:pt idx="238">
                  <c:v>9.6520310842770796E-2</c:v>
                </c:pt>
                <c:pt idx="239">
                  <c:v>9.6608257131912845E-2</c:v>
                </c:pt>
                <c:pt idx="240">
                  <c:v>9.669527114526251E-2</c:v>
                </c:pt>
                <c:pt idx="241">
                  <c:v>9.6781362765421555E-2</c:v>
                </c:pt>
                <c:pt idx="242">
                  <c:v>9.6866541770231102E-2</c:v>
                </c:pt>
                <c:pt idx="243">
                  <c:v>9.6950817833882152E-2</c:v>
                </c:pt>
                <c:pt idx="244">
                  <c:v>9.70342005280143E-2</c:v>
                </c:pt>
                <c:pt idx="245">
                  <c:v>9.7116699322802855E-2</c:v>
                </c:pt>
                <c:pt idx="246">
                  <c:v>9.7198323588034416E-2</c:v>
                </c:pt>
                <c:pt idx="247">
                  <c:v>9.7279082594171021E-2</c:v>
                </c:pt>
                <c:pt idx="248">
                  <c:v>9.7358985513403079E-2</c:v>
                </c:pt>
                <c:pt idx="249">
                  <c:v>9.7438041420691041E-2</c:v>
                </c:pt>
                <c:pt idx="250">
                  <c:v>9.7516259294796154E-2</c:v>
                </c:pt>
                <c:pt idx="251">
                  <c:v>9.7593648019300164E-2</c:v>
                </c:pt>
                <c:pt idx="252">
                  <c:v>9.7670216383614297E-2</c:v>
                </c:pt>
                <c:pt idx="253">
                  <c:v>9.7745973083977519E-2</c:v>
                </c:pt>
                <c:pt idx="254">
                  <c:v>9.7820926724444202E-2</c:v>
                </c:pt>
                <c:pt idx="255">
                  <c:v>9.7895085817861299E-2</c:v>
                </c:pt>
                <c:pt idx="256">
                  <c:v>9.7968458786835258E-2</c:v>
                </c:pt>
                <c:pt idx="257">
                  <c:v>9.8041053964688554E-2</c:v>
                </c:pt>
                <c:pt idx="258">
                  <c:v>9.8112879596406161E-2</c:v>
                </c:pt>
                <c:pt idx="259">
                  <c:v>9.8183943839571991E-2</c:v>
                </c:pt>
                <c:pt idx="260">
                  <c:v>9.8254254765295396E-2</c:v>
                </c:pt>
                <c:pt idx="261">
                  <c:v>9.8323820359127789E-2</c:v>
                </c:pt>
                <c:pt idx="262">
                  <c:v>9.8392648521969689E-2</c:v>
                </c:pt>
                <c:pt idx="263">
                  <c:v>9.8460747070967969E-2</c:v>
                </c:pt>
                <c:pt idx="264">
                  <c:v>9.8528123740403761E-2</c:v>
                </c:pt>
                <c:pt idx="265">
                  <c:v>9.8594786182570851E-2</c:v>
                </c:pt>
                <c:pt idx="266">
                  <c:v>9.8660741968644772E-2</c:v>
                </c:pt>
                <c:pt idx="267">
                  <c:v>9.8725998589542702E-2</c:v>
                </c:pt>
                <c:pt idx="268">
                  <c:v>9.8790563456774283E-2</c:v>
                </c:pt>
                <c:pt idx="269">
                  <c:v>9.8854443903283323E-2</c:v>
                </c:pt>
                <c:pt idx="270">
                  <c:v>9.8917647184280685E-2</c:v>
                </c:pt>
                <c:pt idx="271">
                  <c:v>9.8980180478068253E-2</c:v>
                </c:pt>
                <c:pt idx="272">
                  <c:v>9.9042050886854249E-2</c:v>
                </c:pt>
                <c:pt idx="273">
                  <c:v>9.9103265437559818E-2</c:v>
                </c:pt>
                <c:pt idx="274">
                  <c:v>9.9163831082617157E-2</c:v>
                </c:pt>
                <c:pt idx="275">
                  <c:v>9.9223754700759115E-2</c:v>
                </c:pt>
                <c:pt idx="276">
                  <c:v>9.9283043097800436E-2</c:v>
                </c:pt>
                <c:pt idx="277">
                  <c:v>9.9341703007410728E-2</c:v>
                </c:pt>
                <c:pt idx="278">
                  <c:v>9.9399741091879254E-2</c:v>
                </c:pt>
                <c:pt idx="279">
                  <c:v>9.9457163942871588E-2</c:v>
                </c:pt>
                <c:pt idx="280">
                  <c:v>9.9513978082178267E-2</c:v>
                </c:pt>
                <c:pt idx="281">
                  <c:v>9.9570189962455508E-2</c:v>
                </c:pt>
                <c:pt idx="282">
                  <c:v>9.9625805967958059E-2</c:v>
                </c:pt>
                <c:pt idx="283">
                  <c:v>9.9680832415264292E-2</c:v>
                </c:pt>
                <c:pt idx="284">
                  <c:v>9.9735275553993613E-2</c:v>
                </c:pt>
                <c:pt idx="285">
                  <c:v>9.978914156751624E-2</c:v>
                </c:pt>
                <c:pt idx="286">
                  <c:v>9.9842436573655491E-2</c:v>
                </c:pt>
                <c:pt idx="287">
                  <c:v>9.9895166625382642E-2</c:v>
                </c:pt>
                <c:pt idx="288">
                  <c:v>9.9947337711504353E-2</c:v>
                </c:pt>
                <c:pt idx="289">
                  <c:v>9.9998955757342856E-2</c:v>
                </c:pt>
                <c:pt idx="290">
                  <c:v>0.10005002662540893</c:v>
                </c:pt>
                <c:pt idx="291">
                  <c:v>0.10010055611606775</c:v>
                </c:pt>
                <c:pt idx="292">
                  <c:v>0.1001505499681976</c:v>
                </c:pt>
                <c:pt idx="293">
                  <c:v>0.10020001385984176</c:v>
                </c:pt>
                <c:pt idx="294">
                  <c:v>0.1002489534088533</c:v>
                </c:pt>
                <c:pt idx="295">
                  <c:v>0.10029737417353318</c:v>
                </c:pt>
                <c:pt idx="296">
                  <c:v>0.10034528165326154</c:v>
                </c:pt>
                <c:pt idx="297">
                  <c:v>0.10039268128912221</c:v>
                </c:pt>
                <c:pt idx="298">
                  <c:v>0.1004395784645208</c:v>
                </c:pt>
                <c:pt idx="299">
                  <c:v>0.10048597850579602</c:v>
                </c:pt>
                <c:pt idx="300">
                  <c:v>0.10053188668282469</c:v>
                </c:pt>
                <c:pt idx="301">
                  <c:v>0.10057730820962019</c:v>
                </c:pt>
                <c:pt idx="302">
                  <c:v>0.10062224824492472</c:v>
                </c:pt>
                <c:pt idx="303">
                  <c:v>0.10066671189279514</c:v>
                </c:pt>
                <c:pt idx="304">
                  <c:v>0.10071070420318269</c:v>
                </c:pt>
                <c:pt idx="305">
                  <c:v>0.10075423017250656</c:v>
                </c:pt>
                <c:pt idx="306">
                  <c:v>0.10079729474422132</c:v>
                </c:pt>
                <c:pt idx="307">
                  <c:v>0.10083990280937837</c:v>
                </c:pt>
                <c:pt idx="308">
                  <c:v>0.10088205920718146</c:v>
                </c:pt>
                <c:pt idx="309">
                  <c:v>0.10092376872553632</c:v>
                </c:pt>
                <c:pt idx="310">
                  <c:v>0.10096503610159441</c:v>
                </c:pt>
                <c:pt idx="311">
                  <c:v>0.10100586602229093</c:v>
                </c:pt>
                <c:pt idx="312">
                  <c:v>0.10104626312487719</c:v>
                </c:pt>
                <c:pt idx="313">
                  <c:v>0.10108623199744725</c:v>
                </c:pt>
                <c:pt idx="314">
                  <c:v>0.10112577717945902</c:v>
                </c:pt>
                <c:pt idx="315">
                  <c:v>0.10116490316224983</c:v>
                </c:pt>
                <c:pt idx="316">
                  <c:v>0.1012036143895465</c:v>
                </c:pt>
                <c:pt idx="317">
                  <c:v>0.10124191525797012</c:v>
                </c:pt>
                <c:pt idx="318">
                  <c:v>0.1012798101175353</c:v>
                </c:pt>
                <c:pt idx="319">
                  <c:v>0.10131730327214426</c:v>
                </c:pt>
                <c:pt idx="320">
                  <c:v>0.10135439898007567</c:v>
                </c:pt>
                <c:pt idx="321">
                  <c:v>0.10139110145446825</c:v>
                </c:pt>
                <c:pt idx="322">
                  <c:v>0.1014274148637993</c:v>
                </c:pt>
                <c:pt idx="323">
                  <c:v>0.1014633433323581</c:v>
                </c:pt>
                <c:pt idx="324">
                  <c:v>0.10149889094071436</c:v>
                </c:pt>
                <c:pt idx="325">
                  <c:v>0.10153406172618167</c:v>
                </c:pt>
                <c:pt idx="326">
                  <c:v>0.10156885968327599</c:v>
                </c:pt>
                <c:pt idx="327">
                  <c:v>0.10160328876416939</c:v>
                </c:pt>
                <c:pt idx="328">
                  <c:v>0.10163735287913889</c:v>
                </c:pt>
                <c:pt idx="329">
                  <c:v>0.10167105589701053</c:v>
                </c:pt>
                <c:pt idx="330">
                  <c:v>0.10170440164559885</c:v>
                </c:pt>
                <c:pt idx="331">
                  <c:v>0.10173739391214159</c:v>
                </c:pt>
                <c:pt idx="332">
                  <c:v>0.1017700364437298</c:v>
                </c:pt>
                <c:pt idx="333">
                  <c:v>0.10180233294773346</c:v>
                </c:pt>
                <c:pt idx="334">
                  <c:v>0.10183428709222252</c:v>
                </c:pt>
                <c:pt idx="335">
                  <c:v>0.1018659025063835</c:v>
                </c:pt>
                <c:pt idx="336">
                  <c:v>0.1018971827809317</c:v>
                </c:pt>
                <c:pt idx="337">
                  <c:v>0.10192813146851898</c:v>
                </c:pt>
                <c:pt idx="338">
                  <c:v>0.10195875208413728</c:v>
                </c:pt>
                <c:pt idx="339">
                  <c:v>0.1019890481055178</c:v>
                </c:pt>
                <c:pt idx="340">
                  <c:v>0.10201902297352602</c:v>
                </c:pt>
                <c:pt idx="341">
                  <c:v>0.1020486800925525</c:v>
                </c:pt>
                <c:pt idx="342">
                  <c:v>0.10207802283089946</c:v>
                </c:pt>
                <c:pt idx="343">
                  <c:v>0.10210705452116345</c:v>
                </c:pt>
                <c:pt idx="344">
                  <c:v>0.10213577846061372</c:v>
                </c:pt>
                <c:pt idx="345">
                  <c:v>0.10216419791156685</c:v>
                </c:pt>
                <c:pt idx="346">
                  <c:v>0.10219231610175712</c:v>
                </c:pt>
                <c:pt idx="347">
                  <c:v>0.10222013622470322</c:v>
                </c:pt>
                <c:pt idx="348">
                  <c:v>0.10224766144007087</c:v>
                </c:pt>
                <c:pt idx="349">
                  <c:v>0.10227489487403174</c:v>
                </c:pt>
                <c:pt idx="350">
                  <c:v>0.10230183961961845</c:v>
                </c:pt>
                <c:pt idx="351">
                  <c:v>0.10232849873707589</c:v>
                </c:pt>
                <c:pt idx="352">
                  <c:v>0.10235487525420882</c:v>
                </c:pt>
                <c:pt idx="353">
                  <c:v>0.10238097216672568</c:v>
                </c:pt>
                <c:pt idx="354">
                  <c:v>0.10240679243857886</c:v>
                </c:pt>
                <c:pt idx="355">
                  <c:v>0.10243233900230136</c:v>
                </c:pt>
                <c:pt idx="356">
                  <c:v>0.10245761475933982</c:v>
                </c:pt>
                <c:pt idx="357">
                  <c:v>0.10248262258038401</c:v>
                </c:pt>
                <c:pt idx="358">
                  <c:v>0.102507365305693</c:v>
                </c:pt>
                <c:pt idx="359">
                  <c:v>0.10253184574541759</c:v>
                </c:pt>
                <c:pt idx="360">
                  <c:v>0.10255606667991955</c:v>
                </c:pt>
                <c:pt idx="361">
                  <c:v>0.10258003086008742</c:v>
                </c:pt>
                <c:pt idx="362">
                  <c:v>0.10260374100764887</c:v>
                </c:pt>
                <c:pt idx="363">
                  <c:v>0.10262719981547988</c:v>
                </c:pt>
                <c:pt idx="364">
                  <c:v>0.10265040994791058</c:v>
                </c:pt>
                <c:pt idx="365">
                  <c:v>0.1026733740410278</c:v>
                </c:pt>
                <c:pt idx="366">
                  <c:v>0.10269609470297451</c:v>
                </c:pt>
                <c:pt idx="367">
                  <c:v>0.10271857451424604</c:v>
                </c:pt>
                <c:pt idx="368">
                  <c:v>0.10274081602798313</c:v>
                </c:pt>
                <c:pt idx="369">
                  <c:v>0.10276282177026191</c:v>
                </c:pt>
                <c:pt idx="370">
                  <c:v>0.10278459424038083</c:v>
                </c:pt>
                <c:pt idx="371">
                  <c:v>0.10280613591114449</c:v>
                </c:pt>
                <c:pt idx="372">
                  <c:v>0.10282744922914445</c:v>
                </c:pt>
                <c:pt idx="373">
                  <c:v>0.10284853661503722</c:v>
                </c:pt>
                <c:pt idx="374">
                  <c:v>0.10286940046381905</c:v>
                </c:pt>
                <c:pt idx="375">
                  <c:v>0.10289004314509802</c:v>
                </c:pt>
                <c:pt idx="376">
                  <c:v>0.10291046700336313</c:v>
                </c:pt>
                <c:pt idx="377">
                  <c:v>0.10293067435825064</c:v>
                </c:pt>
                <c:pt idx="378">
                  <c:v>0.10295066750480743</c:v>
                </c:pt>
                <c:pt idx="379">
                  <c:v>0.10297044871375172</c:v>
                </c:pt>
                <c:pt idx="380">
                  <c:v>0.10299002023173096</c:v>
                </c:pt>
                <c:pt idx="381">
                  <c:v>0.10300938428157697</c:v>
                </c:pt>
                <c:pt idx="382">
                  <c:v>0.10302854306255843</c:v>
                </c:pt>
                <c:pt idx="383">
                  <c:v>0.10304749875063063</c:v>
                </c:pt>
                <c:pt idx="384">
                  <c:v>0.10306625349868262</c:v>
                </c:pt>
                <c:pt idx="385">
                  <c:v>0.10308480943678171</c:v>
                </c:pt>
                <c:pt idx="386">
                  <c:v>0.10310316867241542</c:v>
                </c:pt>
                <c:pt idx="387">
                  <c:v>0.10312133329073084</c:v>
                </c:pt>
                <c:pt idx="388">
                  <c:v>0.10313930535477137</c:v>
                </c:pt>
                <c:pt idx="389">
                  <c:v>0.10315708690571114</c:v>
                </c:pt>
                <c:pt idx="390">
                  <c:v>0.1031746799630868</c:v>
                </c:pt>
                <c:pt idx="391">
                  <c:v>0.10319208652502682</c:v>
                </c:pt>
                <c:pt idx="392">
                  <c:v>0.10320930856847853</c:v>
                </c:pt>
                <c:pt idx="393">
                  <c:v>0.10322634804943258</c:v>
                </c:pt>
                <c:pt idx="394">
                  <c:v>0.10324320690314512</c:v>
                </c:pt>
                <c:pt idx="395">
                  <c:v>0.1032598870443576</c:v>
                </c:pt>
                <c:pt idx="396">
                  <c:v>0.10327639036751422</c:v>
                </c:pt>
                <c:pt idx="397">
                  <c:v>0.10329271874697711</c:v>
                </c:pt>
                <c:pt idx="398">
                  <c:v>0.10330887403723918</c:v>
                </c:pt>
                <c:pt idx="399">
                  <c:v>0.10332485807313478</c:v>
                </c:pt>
                <c:pt idx="400">
                  <c:v>0.10334067267004807</c:v>
                </c:pt>
                <c:pt idx="401">
                  <c:v>0.1033563196241192</c:v>
                </c:pt>
                <c:pt idx="402">
                  <c:v>0.10337180071244834</c:v>
                </c:pt>
                <c:pt idx="403">
                  <c:v>0.10338711769329743</c:v>
                </c:pt>
                <c:pt idx="404">
                  <c:v>0.10340227230629</c:v>
                </c:pt>
                <c:pt idx="405">
                  <c:v>0.10341726627260862</c:v>
                </c:pt>
                <c:pt idx="406">
                  <c:v>0.10343210129519048</c:v>
                </c:pt>
                <c:pt idx="407">
                  <c:v>0.10344677905892075</c:v>
                </c:pt>
                <c:pt idx="408">
                  <c:v>0.10346130123082393</c:v>
                </c:pt>
                <c:pt idx="409">
                  <c:v>0.10347566946025326</c:v>
                </c:pt>
                <c:pt idx="410">
                  <c:v>0.10348988537907793</c:v>
                </c:pt>
                <c:pt idx="411">
                  <c:v>0.1035039506018685</c:v>
                </c:pt>
                <c:pt idx="412">
                  <c:v>0.10351786672608027</c:v>
                </c:pt>
                <c:pt idx="413">
                  <c:v>0.10353163533223467</c:v>
                </c:pt>
                <c:pt idx="414">
                  <c:v>0.1035452579840988</c:v>
                </c:pt>
                <c:pt idx="415">
                  <c:v>0.10355873622886305</c:v>
                </c:pt>
                <c:pt idx="416">
                  <c:v>0.10357207159731677</c:v>
                </c:pt>
                <c:pt idx="417">
                  <c:v>0.10358526560402216</c:v>
                </c:pt>
                <c:pt idx="418">
                  <c:v>0.10359831974748629</c:v>
                </c:pt>
                <c:pt idx="419">
                  <c:v>0.10361123551033129</c:v>
                </c:pt>
                <c:pt idx="420">
                  <c:v>0.10362401435946272</c:v>
                </c:pt>
                <c:pt idx="421">
                  <c:v>0.1036366577462362</c:v>
                </c:pt>
                <c:pt idx="422">
                  <c:v>0.10364916710662225</c:v>
                </c:pt>
                <c:pt idx="423">
                  <c:v>0.10366154386136933</c:v>
                </c:pt>
                <c:pt idx="424">
                  <c:v>0.10367378941616526</c:v>
                </c:pt>
                <c:pt idx="425">
                  <c:v>0.10368590516179685</c:v>
                </c:pt>
                <c:pt idx="426">
                  <c:v>0.10369789247430784</c:v>
                </c:pt>
                <c:pt idx="427">
                  <c:v>0.10370975271515523</c:v>
                </c:pt>
                <c:pt idx="428">
                  <c:v>0.10372148723136383</c:v>
                </c:pt>
                <c:pt idx="429">
                  <c:v>0.10373309735567934</c:v>
                </c:pt>
                <c:pt idx="430">
                  <c:v>0.10374458440671966</c:v>
                </c:pt>
                <c:pt idx="431">
                  <c:v>0.10375594968912465</c:v>
                </c:pt>
                <c:pt idx="432">
                  <c:v>0.10376719449370433</c:v>
                </c:pt>
                <c:pt idx="433">
                  <c:v>0.10377832009758547</c:v>
                </c:pt>
                <c:pt idx="434">
                  <c:v>0.10378932776435665</c:v>
                </c:pt>
                <c:pt idx="435">
                  <c:v>0.10380021874421173</c:v>
                </c:pt>
                <c:pt idx="436">
                  <c:v>0.10381099427409191</c:v>
                </c:pt>
                <c:pt idx="437">
                  <c:v>0.10382165557782616</c:v>
                </c:pt>
                <c:pt idx="438">
                  <c:v>0.10383220386627023</c:v>
                </c:pt>
                <c:pt idx="439">
                  <c:v>0.10384264033744421</c:v>
                </c:pt>
                <c:pt idx="440">
                  <c:v>0.10385296617666852</c:v>
                </c:pt>
                <c:pt idx="441">
                  <c:v>0.1038631825566986</c:v>
                </c:pt>
                <c:pt idx="442">
                  <c:v>0.10387329063785808</c:v>
                </c:pt>
                <c:pt idx="443">
                  <c:v>0.10388329156817055</c:v>
                </c:pt>
                <c:pt idx="444">
                  <c:v>0.10389318648348998</c:v>
                </c:pt>
                <c:pt idx="445">
                  <c:v>0.1039029765076297</c:v>
                </c:pt>
                <c:pt idx="446">
                  <c:v>0.10391266275249002</c:v>
                </c:pt>
                <c:pt idx="447">
                  <c:v>0.10392224631818456</c:v>
                </c:pt>
                <c:pt idx="448">
                  <c:v>0.10393172829316516</c:v>
                </c:pt>
                <c:pt idx="449">
                  <c:v>0.10394110975434552</c:v>
                </c:pt>
                <c:pt idx="450">
                  <c:v>0.10395039176722351</c:v>
                </c:pt>
                <c:pt idx="451">
                  <c:v>0.10395957538600215</c:v>
                </c:pt>
                <c:pt idx="452">
                  <c:v>0.10396866165370938</c:v>
                </c:pt>
                <c:pt idx="453">
                  <c:v>0.10397765160231653</c:v>
                </c:pt>
                <c:pt idx="454">
                  <c:v>0.10398654625285547</c:v>
                </c:pt>
                <c:pt idx="455">
                  <c:v>0.10399534661553463</c:v>
                </c:pt>
                <c:pt idx="456">
                  <c:v>0.10400405368985369</c:v>
                </c:pt>
                <c:pt idx="457">
                  <c:v>0.10401266846471714</c:v>
                </c:pt>
                <c:pt idx="458">
                  <c:v>0.10402119191854658</c:v>
                </c:pt>
                <c:pt idx="459">
                  <c:v>0.10402962501939184</c:v>
                </c:pt>
                <c:pt idx="460">
                  <c:v>0.10403796872504088</c:v>
                </c:pt>
                <c:pt idx="461">
                  <c:v>0.10404622398312868</c:v>
                </c:pt>
                <c:pt idx="462">
                  <c:v>0.10405439173124477</c:v>
                </c:pt>
                <c:pt idx="463">
                  <c:v>0.10406247289703975</c:v>
                </c:pt>
                <c:pt idx="464">
                  <c:v>0.10407046839833065</c:v>
                </c:pt>
                <c:pt idx="465">
                  <c:v>0.10407837914320517</c:v>
                </c:pt>
                <c:pt idx="466">
                  <c:v>0.10408620603012482</c:v>
                </c:pt>
                <c:pt idx="467">
                  <c:v>0.10409394994802694</c:v>
                </c:pt>
                <c:pt idx="468">
                  <c:v>0.1041016117764257</c:v>
                </c:pt>
                <c:pt idx="469">
                  <c:v>0.10410919238551194</c:v>
                </c:pt>
                <c:pt idx="470">
                  <c:v>0.10411669263625208</c:v>
                </c:pt>
                <c:pt idx="471">
                  <c:v>0.1041241133804858</c:v>
                </c:pt>
                <c:pt idx="472">
                  <c:v>0.10413145546102287</c:v>
                </c:pt>
                <c:pt idx="473">
                  <c:v>0.10413871971173884</c:v>
                </c:pt>
                <c:pt idx="474">
                  <c:v>0.10414590695766975</c:v>
                </c:pt>
                <c:pt idx="475">
                  <c:v>0.10415301801510582</c:v>
                </c:pt>
                <c:pt idx="476">
                  <c:v>0.10416005369168421</c:v>
                </c:pt>
                <c:pt idx="477">
                  <c:v>0.10416701478648069</c:v>
                </c:pt>
                <c:pt idx="478">
                  <c:v>0.1041739020901004</c:v>
                </c:pt>
                <c:pt idx="479">
                  <c:v>0.1041807163847677</c:v>
                </c:pt>
                <c:pt idx="480">
                  <c:v>0.10418745844441493</c:v>
                </c:pt>
                <c:pt idx="481">
                  <c:v>0.10419412903477038</c:v>
                </c:pt>
                <c:pt idx="482">
                  <c:v>0.10420072891344521</c:v>
                </c:pt>
                <c:pt idx="483">
                  <c:v>0.10420725883001952</c:v>
                </c:pt>
                <c:pt idx="484">
                  <c:v>0.10421371952612749</c:v>
                </c:pt>
                <c:pt idx="485">
                  <c:v>0.10422011173554155</c:v>
                </c:pt>
                <c:pt idx="486">
                  <c:v>0.10422643618425581</c:v>
                </c:pt>
                <c:pt idx="487">
                  <c:v>0.10423269359056847</c:v>
                </c:pt>
                <c:pt idx="488">
                  <c:v>0.10423888466516339</c:v>
                </c:pt>
                <c:pt idx="489">
                  <c:v>0.10424501011119079</c:v>
                </c:pt>
                <c:pt idx="490">
                  <c:v>0.10425107062434719</c:v>
                </c:pt>
                <c:pt idx="491">
                  <c:v>0.10425706689295432</c:v>
                </c:pt>
                <c:pt idx="492">
                  <c:v>0.10426299959803738</c:v>
                </c:pt>
                <c:pt idx="493">
                  <c:v>0.10426886941340234</c:v>
                </c:pt>
                <c:pt idx="494">
                  <c:v>0.10427467700571248</c:v>
                </c:pt>
                <c:pt idx="495">
                  <c:v>0.10428042303456411</c:v>
                </c:pt>
                <c:pt idx="496">
                  <c:v>0.10428610815256148</c:v>
                </c:pt>
                <c:pt idx="497">
                  <c:v>0.10429173300539089</c:v>
                </c:pt>
                <c:pt idx="498">
                  <c:v>0.10429729823189406</c:v>
                </c:pt>
                <c:pt idx="499">
                  <c:v>0.10430280446414063</c:v>
                </c:pt>
                <c:pt idx="500">
                  <c:v>0.10430825232749999</c:v>
                </c:pt>
                <c:pt idx="501">
                  <c:v>0.10431364244071231</c:v>
                </c:pt>
                <c:pt idx="502">
                  <c:v>0.10431897541595878</c:v>
                </c:pt>
                <c:pt idx="503">
                  <c:v>0.10432425185893114</c:v>
                </c:pt>
                <c:pt idx="504">
                  <c:v>0.10432947236890053</c:v>
                </c:pt>
                <c:pt idx="505">
                  <c:v>0.10433463753878545</c:v>
                </c:pt>
                <c:pt idx="506">
                  <c:v>0.10433974795521922</c:v>
                </c:pt>
                <c:pt idx="507">
                  <c:v>0.10434480419861651</c:v>
                </c:pt>
                <c:pt idx="508">
                  <c:v>0.1043498068432393</c:v>
                </c:pt>
                <c:pt idx="509">
                  <c:v>0.1043547564572621</c:v>
                </c:pt>
                <c:pt idx="510">
                  <c:v>0.10435965360283649</c:v>
                </c:pt>
                <c:pt idx="511">
                  <c:v>0.10436449883615494</c:v>
                </c:pt>
                <c:pt idx="512">
                  <c:v>0.10436929270751399</c:v>
                </c:pt>
                <c:pt idx="513">
                  <c:v>0.10437403576137678</c:v>
                </c:pt>
                <c:pt idx="514">
                  <c:v>0.10437872853643486</c:v>
                </c:pt>
                <c:pt idx="515">
                  <c:v>0.10438337156566933</c:v>
                </c:pt>
                <c:pt idx="516">
                  <c:v>0.10438796537641146</c:v>
                </c:pt>
                <c:pt idx="517">
                  <c:v>0.10439251049040252</c:v>
                </c:pt>
                <c:pt idx="518">
                  <c:v>0.10439700742385306</c:v>
                </c:pt>
                <c:pt idx="519">
                  <c:v>0.10440145668750153</c:v>
                </c:pt>
                <c:pt idx="520">
                  <c:v>0.1044058587866723</c:v>
                </c:pt>
                <c:pt idx="521">
                  <c:v>0.10441021422133304</c:v>
                </c:pt>
                <c:pt idx="522">
                  <c:v>0.10441452348615148</c:v>
                </c:pt>
                <c:pt idx="523">
                  <c:v>0.10441878707055165</c:v>
                </c:pt>
                <c:pt idx="524">
                  <c:v>0.10442300545876942</c:v>
                </c:pt>
                <c:pt idx="525">
                  <c:v>0.10442717912990752</c:v>
                </c:pt>
                <c:pt idx="526">
                  <c:v>0.10443130855798995</c:v>
                </c:pt>
                <c:pt idx="527">
                  <c:v>0.10443539421201578</c:v>
                </c:pt>
                <c:pt idx="528">
                  <c:v>0.10443943655601248</c:v>
                </c:pt>
                <c:pt idx="529">
                  <c:v>0.10444343604908859</c:v>
                </c:pt>
                <c:pt idx="530">
                  <c:v>0.10444739314548586</c:v>
                </c:pt>
                <c:pt idx="531">
                  <c:v>0.10445130829463083</c:v>
                </c:pt>
                <c:pt idx="532">
                  <c:v>0.10445518194118589</c:v>
                </c:pt>
                <c:pt idx="533">
                  <c:v>0.1044590145250998</c:v>
                </c:pt>
                <c:pt idx="534">
                  <c:v>0.10446280648165764</c:v>
                </c:pt>
                <c:pt idx="535">
                  <c:v>0.1044665582415302</c:v>
                </c:pt>
                <c:pt idx="536">
                  <c:v>0.10447027023082299</c:v>
                </c:pt>
                <c:pt idx="537">
                  <c:v>0.10447394287112456</c:v>
                </c:pt>
                <c:pt idx="538">
                  <c:v>0.10447757657955442</c:v>
                </c:pt>
                <c:pt idx="539">
                  <c:v>0.10448117176881037</c:v>
                </c:pt>
                <c:pt idx="540">
                  <c:v>0.10448472884721542</c:v>
                </c:pt>
                <c:pt idx="541">
                  <c:v>0.10448824821876415</c:v>
                </c:pt>
                <c:pt idx="542">
                  <c:v>0.10449173028316859</c:v>
                </c:pt>
                <c:pt idx="543">
                  <c:v>0.1044951754359036</c:v>
                </c:pt>
                <c:pt idx="544">
                  <c:v>0.10449858406825183</c:v>
                </c:pt>
                <c:pt idx="545">
                  <c:v>0.10450195656734811</c:v>
                </c:pt>
                <c:pt idx="546">
                  <c:v>0.10450529331622345</c:v>
                </c:pt>
                <c:pt idx="547">
                  <c:v>0.10450859469384854</c:v>
                </c:pt>
                <c:pt idx="548">
                  <c:v>0.10451186107517679</c:v>
                </c:pt>
                <c:pt idx="549">
                  <c:v>0.10451509283118689</c:v>
                </c:pt>
                <c:pt idx="550">
                  <c:v>0.10451829032892498</c:v>
                </c:pt>
                <c:pt idx="551">
                  <c:v>0.10452145393154634</c:v>
                </c:pt>
                <c:pt idx="552">
                  <c:v>0.10452458399835658</c:v>
                </c:pt>
                <c:pt idx="553">
                  <c:v>0.10452768088485252</c:v>
                </c:pt>
                <c:pt idx="554">
                  <c:v>0.10453074494276252</c:v>
                </c:pt>
                <c:pt idx="555">
                  <c:v>0.10453377652008641</c:v>
                </c:pt>
                <c:pt idx="556">
                  <c:v>0.1045367759611351</c:v>
                </c:pt>
                <c:pt idx="557">
                  <c:v>0.10453974360656958</c:v>
                </c:pt>
                <c:pt idx="558">
                  <c:v>0.10454267979343967</c:v>
                </c:pt>
                <c:pt idx="559">
                  <c:v>0.10454558485522232</c:v>
                </c:pt>
                <c:pt idx="560">
                  <c:v>0.10454845912185941</c:v>
                </c:pt>
                <c:pt idx="561">
                  <c:v>0.10455130291979528</c:v>
                </c:pt>
                <c:pt idx="562">
                  <c:v>0.10455411657201381</c:v>
                </c:pt>
                <c:pt idx="563">
                  <c:v>0.10455690039807507</c:v>
                </c:pt>
                <c:pt idx="564">
                  <c:v>0.10455965471415161</c:v>
                </c:pt>
                <c:pt idx="565">
                  <c:v>0.10456237983306445</c:v>
                </c:pt>
                <c:pt idx="566">
                  <c:v>0.10456507606431847</c:v>
                </c:pt>
                <c:pt idx="567">
                  <c:v>0.1045677437141377</c:v>
                </c:pt>
                <c:pt idx="568">
                  <c:v>0.1045703830855</c:v>
                </c:pt>
                <c:pt idx="569">
                  <c:v>0.10457299447817153</c:v>
                </c:pt>
                <c:pt idx="570">
                  <c:v>0.10457557818874078</c:v>
                </c:pt>
                <c:pt idx="571">
                  <c:v>0.10457813451065222</c:v>
                </c:pt>
                <c:pt idx="572">
                  <c:v>0.10458066373423969</c:v>
                </c:pt>
                <c:pt idx="573">
                  <c:v>0.10458316614675932</c:v>
                </c:pt>
                <c:pt idx="574">
                  <c:v>0.1045856420324222</c:v>
                </c:pt>
                <c:pt idx="575">
                  <c:v>0.10458809167242661</c:v>
                </c:pt>
                <c:pt idx="576">
                  <c:v>0.10459051534498999</c:v>
                </c:pt>
                <c:pt idx="577">
                  <c:v>0.10459291332538055</c:v>
                </c:pt>
                <c:pt idx="578">
                  <c:v>0.10459528588594852</c:v>
                </c:pt>
                <c:pt idx="579">
                  <c:v>0.10459763329615704</c:v>
                </c:pt>
                <c:pt idx="580">
                  <c:v>0.10459995582261283</c:v>
                </c:pt>
                <c:pt idx="581">
                  <c:v>0.10460225372909644</c:v>
                </c:pt>
                <c:pt idx="582">
                  <c:v>0.10460452727659221</c:v>
                </c:pt>
                <c:pt idx="583">
                  <c:v>0.10460677672331792</c:v>
                </c:pt>
                <c:pt idx="584">
                  <c:v>0.10460900232475408</c:v>
                </c:pt>
                <c:pt idx="585">
                  <c:v>0.10461120433367301</c:v>
                </c:pt>
                <c:pt idx="586">
                  <c:v>0.10461338300016748</c:v>
                </c:pt>
                <c:pt idx="587">
                  <c:v>0.10461553857167918</c:v>
                </c:pt>
                <c:pt idx="588">
                  <c:v>0.10461767129302679</c:v>
                </c:pt>
                <c:pt idx="589">
                  <c:v>0.10461978140643376</c:v>
                </c:pt>
                <c:pt idx="590">
                  <c:v>0.10462186915155586</c:v>
                </c:pt>
                <c:pt idx="591">
                  <c:v>0.10462393476550838</c:v>
                </c:pt>
                <c:pt idx="592">
                  <c:v>0.10462597848289309</c:v>
                </c:pt>
                <c:pt idx="593">
                  <c:v>0.10462800053582484</c:v>
                </c:pt>
                <c:pt idx="594">
                  <c:v>0.10463000115395794</c:v>
                </c:pt>
                <c:pt idx="595">
                  <c:v>0.10463198056451227</c:v>
                </c:pt>
                <c:pt idx="596">
                  <c:v>0.10463393899229904</c:v>
                </c:pt>
                <c:pt idx="597">
                  <c:v>0.10463587665974636</c:v>
                </c:pt>
                <c:pt idx="598">
                  <c:v>0.10463779378692446</c:v>
                </c:pt>
                <c:pt idx="599">
                  <c:v>0.10463969059157074</c:v>
                </c:pt>
                <c:pt idx="600">
                  <c:v>0.10464156728911449</c:v>
                </c:pt>
                <c:pt idx="601">
                  <c:v>0.10464342409270128</c:v>
                </c:pt>
                <c:pt idx="602">
                  <c:v>0.10464526121321728</c:v>
                </c:pt>
                <c:pt idx="603">
                  <c:v>0.10464707885931314</c:v>
                </c:pt>
                <c:pt idx="604">
                  <c:v>0.1046488772374277</c:v>
                </c:pt>
                <c:pt idx="605">
                  <c:v>0.10465065655181145</c:v>
                </c:pt>
                <c:pt idx="606">
                  <c:v>0.10465241700454972</c:v>
                </c:pt>
                <c:pt idx="607">
                  <c:v>0.10465415879558564</c:v>
                </c:pt>
                <c:pt idx="608">
                  <c:v>0.10465588212274281</c:v>
                </c:pt>
                <c:pt idx="609">
                  <c:v>0.10465758718174784</c:v>
                </c:pt>
                <c:pt idx="610">
                  <c:v>0.10465927416625249</c:v>
                </c:pt>
                <c:pt idx="611">
                  <c:v>0.10466094326785577</c:v>
                </c:pt>
                <c:pt idx="612">
                  <c:v>0.1046625946761256</c:v>
                </c:pt>
                <c:pt idx="613">
                  <c:v>0.10466422857862039</c:v>
                </c:pt>
                <c:pt idx="614">
                  <c:v>0.10466584516091033</c:v>
                </c:pt>
                <c:pt idx="615">
                  <c:v>0.10466744460659849</c:v>
                </c:pt>
                <c:pt idx="616">
                  <c:v>0.10466902709734165</c:v>
                </c:pt>
                <c:pt idx="617">
                  <c:v>0.1046705928128709</c:v>
                </c:pt>
                <c:pt idx="618">
                  <c:v>0.10467214193101214</c:v>
                </c:pt>
                <c:pt idx="619">
                  <c:v>0.10467367462770619</c:v>
                </c:pt>
                <c:pt idx="620">
                  <c:v>0.10467519107702881</c:v>
                </c:pt>
                <c:pt idx="621">
                  <c:v>0.10467669145121049</c:v>
                </c:pt>
                <c:pt idx="622">
                  <c:v>0.10467817592065595</c:v>
                </c:pt>
                <c:pt idx="623">
                  <c:v>0.10467964465396358</c:v>
                </c:pt>
                <c:pt idx="624">
                  <c:v>0.1046810978179445</c:v>
                </c:pt>
                <c:pt idx="625">
                  <c:v>0.10468253557764158</c:v>
                </c:pt>
                <c:pt idx="626">
                  <c:v>0.1046839580963481</c:v>
                </c:pt>
                <c:pt idx="627">
                  <c:v>0.10468536553562641</c:v>
                </c:pt>
                <c:pt idx="628">
                  <c:v>0.10468675805532618</c:v>
                </c:pt>
                <c:pt idx="629">
                  <c:v>0.10468813581360259</c:v>
                </c:pt>
                <c:pt idx="630">
                  <c:v>0.1046894989669343</c:v>
                </c:pt>
                <c:pt idx="631">
                  <c:v>0.10469084767014124</c:v>
                </c:pt>
                <c:pt idx="632">
                  <c:v>0.10469218207640213</c:v>
                </c:pt>
                <c:pt idx="633">
                  <c:v>0.10469350233727193</c:v>
                </c:pt>
                <c:pt idx="634">
                  <c:v>0.10469480860269904</c:v>
                </c:pt>
                <c:pt idx="635">
                  <c:v>0.10469610102104236</c:v>
                </c:pt>
                <c:pt idx="636">
                  <c:v>0.10469737973908806</c:v>
                </c:pt>
                <c:pt idx="637">
                  <c:v>0.10469864490206635</c:v>
                </c:pt>
                <c:pt idx="638">
                  <c:v>0.10469989665366787</c:v>
                </c:pt>
                <c:pt idx="639">
                  <c:v>0.10470113513606011</c:v>
                </c:pt>
                <c:pt idx="640">
                  <c:v>0.10470236048990349</c:v>
                </c:pt>
                <c:pt idx="641">
                  <c:v>0.10470357285436738</c:v>
                </c:pt>
                <c:pt idx="642">
                  <c:v>0.10470477236714584</c:v>
                </c:pt>
                <c:pt idx="643">
                  <c:v>0.10470595916447337</c:v>
                </c:pt>
                <c:pt idx="644">
                  <c:v>0.10470713338114024</c:v>
                </c:pt>
                <c:pt idx="645">
                  <c:v>0.10470829515050792</c:v>
                </c:pt>
                <c:pt idx="646">
                  <c:v>0.10470944460452417</c:v>
                </c:pt>
                <c:pt idx="647">
                  <c:v>0.10471058187373804</c:v>
                </c:pt>
                <c:pt idx="648">
                  <c:v>0.10471170708731467</c:v>
                </c:pt>
                <c:pt idx="649">
                  <c:v>0.10471282037305002</c:v>
                </c:pt>
                <c:pt idx="650">
                  <c:v>0.10471392185738532</c:v>
                </c:pt>
                <c:pt idx="651">
                  <c:v>0.10471501166542146</c:v>
                </c:pt>
                <c:pt idx="652">
                  <c:v>0.10471608992093322</c:v>
                </c:pt>
                <c:pt idx="653">
                  <c:v>0.10471715674638327</c:v>
                </c:pt>
                <c:pt idx="654">
                  <c:v>0.10471821226293612</c:v>
                </c:pt>
                <c:pt idx="655">
                  <c:v>0.10471925659047192</c:v>
                </c:pt>
                <c:pt idx="656">
                  <c:v>0.10472028984759996</c:v>
                </c:pt>
                <c:pt idx="657">
                  <c:v>0.10472131215167224</c:v>
                </c:pt>
                <c:pt idx="658">
                  <c:v>0.1047223236187968</c:v>
                </c:pt>
                <c:pt idx="659">
                  <c:v>0.10472332436385082</c:v>
                </c:pt>
                <c:pt idx="660">
                  <c:v>0.10472431450049376</c:v>
                </c:pt>
                <c:pt idx="661">
                  <c:v>0.10472529414118022</c:v>
                </c:pt>
                <c:pt idx="662">
                  <c:v>0.10472626339717273</c:v>
                </c:pt>
                <c:pt idx="663">
                  <c:v>0.10472722237855436</c:v>
                </c:pt>
                <c:pt idx="664">
                  <c:v>0.10472817119424128</c:v>
                </c:pt>
                <c:pt idx="665">
                  <c:v>0.10472910995199505</c:v>
                </c:pt>
                <c:pt idx="666">
                  <c:v>0.10473003875843494</c:v>
                </c:pt>
                <c:pt idx="667">
                  <c:v>0.10473095771904996</c:v>
                </c:pt>
                <c:pt idx="668">
                  <c:v>0.10473186693821092</c:v>
                </c:pt>
                <c:pt idx="669">
                  <c:v>0.10473276651918223</c:v>
                </c:pt>
                <c:pt idx="670">
                  <c:v>0.10473365656413365</c:v>
                </c:pt>
                <c:pt idx="671">
                  <c:v>0.10473453717415188</c:v>
                </c:pt>
                <c:pt idx="672">
                  <c:v>0.10473540844925205</c:v>
                </c:pt>
                <c:pt idx="673">
                  <c:v>0.10473627048838909</c:v>
                </c:pt>
                <c:pt idx="674">
                  <c:v>0.10473712338946893</c:v>
                </c:pt>
                <c:pt idx="675">
                  <c:v>0.10473796724935969</c:v>
                </c:pt>
                <c:pt idx="676">
                  <c:v>0.10473880216390259</c:v>
                </c:pt>
                <c:pt idx="677">
                  <c:v>0.10473962822792293</c:v>
                </c:pt>
                <c:pt idx="678">
                  <c:v>0.10474044553524078</c:v>
                </c:pt>
                <c:pt idx="679">
                  <c:v>0.10474125417868169</c:v>
                </c:pt>
                <c:pt idx="680">
                  <c:v>0.10474205425008717</c:v>
                </c:pt>
                <c:pt idx="681">
                  <c:v>0.10474284584032523</c:v>
                </c:pt>
                <c:pt idx="682">
                  <c:v>0.10474362903930057</c:v>
                </c:pt>
                <c:pt idx="683">
                  <c:v>0.1047444039359649</c:v>
                </c:pt>
                <c:pt idx="684">
                  <c:v>0.10474517061832697</c:v>
                </c:pt>
                <c:pt idx="685">
                  <c:v>0.10474592917346259</c:v>
                </c:pt>
                <c:pt idx="686">
                  <c:v>0.10474667968752455</c:v>
                </c:pt>
                <c:pt idx="687">
                  <c:v>0.10474742224575234</c:v>
                </c:pt>
                <c:pt idx="688">
                  <c:v>0.10474815693248189</c:v>
                </c:pt>
                <c:pt idx="689">
                  <c:v>0.10474888383115512</c:v>
                </c:pt>
                <c:pt idx="690">
                  <c:v>0.10474960302432942</c:v>
                </c:pt>
                <c:pt idx="691">
                  <c:v>0.10475031459368704</c:v>
                </c:pt>
                <c:pt idx="692">
                  <c:v>0.10475101862004435</c:v>
                </c:pt>
                <c:pt idx="693">
                  <c:v>0.10475171518336102</c:v>
                </c:pt>
                <c:pt idx="694">
                  <c:v>0.1047524043627491</c:v>
                </c:pt>
                <c:pt idx="695">
                  <c:v>0.10475308623648204</c:v>
                </c:pt>
                <c:pt idx="696">
                  <c:v>0.10475376088200351</c:v>
                </c:pt>
                <c:pt idx="697">
                  <c:v>0.10475442837593628</c:v>
                </c:pt>
                <c:pt idx="698">
                  <c:v>0.10475508879409086</c:v>
                </c:pt>
                <c:pt idx="699">
                  <c:v>0.10475574221147411</c:v>
                </c:pt>
                <c:pt idx="700">
                  <c:v>0.10475638870229782</c:v>
                </c:pt>
                <c:pt idx="701">
                  <c:v>0.10475702833998707</c:v>
                </c:pt>
                <c:pt idx="702">
                  <c:v>0.1047576611971886</c:v>
                </c:pt>
                <c:pt idx="703">
                  <c:v>0.10475828734577906</c:v>
                </c:pt>
                <c:pt idx="704">
                  <c:v>0.10475890685687317</c:v>
                </c:pt>
                <c:pt idx="705">
                  <c:v>0.10475951980083179</c:v>
                </c:pt>
                <c:pt idx="706">
                  <c:v>0.10476012624726992</c:v>
                </c:pt>
                <c:pt idx="707">
                  <c:v>0.10476072626506464</c:v>
                </c:pt>
                <c:pt idx="708">
                  <c:v>0.10476131992236284</c:v>
                </c:pt>
                <c:pt idx="709">
                  <c:v>0.10476190728658907</c:v>
                </c:pt>
                <c:pt idx="710">
                  <c:v>0.10476248842445311</c:v>
                </c:pt>
                <c:pt idx="711">
                  <c:v>0.1047630634019576</c:v>
                </c:pt>
                <c:pt idx="712">
                  <c:v>0.10476363228440549</c:v>
                </c:pt>
                <c:pt idx="713">
                  <c:v>0.10476419513640754</c:v>
                </c:pt>
                <c:pt idx="714">
                  <c:v>0.10476475202188955</c:v>
                </c:pt>
                <c:pt idx="715">
                  <c:v>0.1047653030040997</c:v>
                </c:pt>
                <c:pt idx="716">
                  <c:v>0.10476584814561569</c:v>
                </c:pt>
                <c:pt idx="717">
                  <c:v>0.10476638750835189</c:v>
                </c:pt>
                <c:pt idx="718">
                  <c:v>0.10476692115356633</c:v>
                </c:pt>
                <c:pt idx="719">
                  <c:v>0.10476744914186766</c:v>
                </c:pt>
                <c:pt idx="720">
                  <c:v>0.10476797153322207</c:v>
                </c:pt>
              </c:numCache>
            </c:numRef>
          </c:yVal>
          <c:smooth val="1"/>
          <c:extLst>
            <c:ext xmlns:c16="http://schemas.microsoft.com/office/drawing/2014/chart" uri="{C3380CC4-5D6E-409C-BE32-E72D297353CC}">
              <c16:uniqueId val="{00000004-C391-E744-91D3-09DDF1520A41}"/>
            </c:ext>
          </c:extLst>
        </c:ser>
        <c:ser>
          <c:idx val="0"/>
          <c:order val="5"/>
          <c:tx>
            <c:v>Risiko</c:v>
          </c:tx>
          <c:spPr>
            <a:ln w="38100" cap="rnd">
              <a:solidFill>
                <a:schemeClr val="bg2">
                  <a:lumMod val="50000"/>
                </a:schemeClr>
              </a:solidFill>
              <a:prstDash val="lgDashDot"/>
              <a:round/>
            </a:ln>
            <a:effectLst/>
          </c:spPr>
          <c:marker>
            <c:symbol val="none"/>
          </c:marker>
          <c:xVal>
            <c:numRef>
              <c:f>'Raum2_technische Lüftung'!$A$58:$A$778</c:f>
              <c:numCache>
                <c:formatCode>0.00</c:formatCode>
                <c:ptCount val="72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pt idx="361">
                  <c:v>60.166666666666664</c:v>
                </c:pt>
                <c:pt idx="362">
                  <c:v>60.333333333333336</c:v>
                </c:pt>
                <c:pt idx="363">
                  <c:v>60.5</c:v>
                </c:pt>
                <c:pt idx="364">
                  <c:v>60.666666666666664</c:v>
                </c:pt>
                <c:pt idx="365">
                  <c:v>60.833333333333336</c:v>
                </c:pt>
                <c:pt idx="366">
                  <c:v>61</c:v>
                </c:pt>
                <c:pt idx="367">
                  <c:v>61.166666666666664</c:v>
                </c:pt>
                <c:pt idx="368">
                  <c:v>61.333333333333336</c:v>
                </c:pt>
                <c:pt idx="369">
                  <c:v>61.5</c:v>
                </c:pt>
                <c:pt idx="370">
                  <c:v>61.666666666666664</c:v>
                </c:pt>
                <c:pt idx="371">
                  <c:v>61.833333333333336</c:v>
                </c:pt>
                <c:pt idx="372">
                  <c:v>62</c:v>
                </c:pt>
                <c:pt idx="373">
                  <c:v>62.166666666666664</c:v>
                </c:pt>
                <c:pt idx="374">
                  <c:v>62.333333333333336</c:v>
                </c:pt>
                <c:pt idx="375">
                  <c:v>62.5</c:v>
                </c:pt>
                <c:pt idx="376">
                  <c:v>62.666666666666664</c:v>
                </c:pt>
                <c:pt idx="377">
                  <c:v>62.833333333333336</c:v>
                </c:pt>
                <c:pt idx="378">
                  <c:v>63</c:v>
                </c:pt>
                <c:pt idx="379">
                  <c:v>63.166666666666664</c:v>
                </c:pt>
                <c:pt idx="380">
                  <c:v>63.333333333333336</c:v>
                </c:pt>
                <c:pt idx="381">
                  <c:v>63.5</c:v>
                </c:pt>
                <c:pt idx="382">
                  <c:v>63.666666666666664</c:v>
                </c:pt>
                <c:pt idx="383">
                  <c:v>63.833333333333336</c:v>
                </c:pt>
                <c:pt idx="384">
                  <c:v>64</c:v>
                </c:pt>
                <c:pt idx="385">
                  <c:v>64.166666666666671</c:v>
                </c:pt>
                <c:pt idx="386">
                  <c:v>64.333333333333329</c:v>
                </c:pt>
                <c:pt idx="387">
                  <c:v>64.5</c:v>
                </c:pt>
                <c:pt idx="388">
                  <c:v>64.666666666666671</c:v>
                </c:pt>
                <c:pt idx="389">
                  <c:v>64.833333333333329</c:v>
                </c:pt>
                <c:pt idx="390">
                  <c:v>65</c:v>
                </c:pt>
                <c:pt idx="391">
                  <c:v>65.166666666666671</c:v>
                </c:pt>
                <c:pt idx="392">
                  <c:v>65.333333333333329</c:v>
                </c:pt>
                <c:pt idx="393">
                  <c:v>65.5</c:v>
                </c:pt>
                <c:pt idx="394">
                  <c:v>65.666666666666671</c:v>
                </c:pt>
                <c:pt idx="395">
                  <c:v>65.833333333333329</c:v>
                </c:pt>
                <c:pt idx="396">
                  <c:v>66</c:v>
                </c:pt>
                <c:pt idx="397">
                  <c:v>66.166666666666671</c:v>
                </c:pt>
                <c:pt idx="398">
                  <c:v>66.333333333333329</c:v>
                </c:pt>
                <c:pt idx="399">
                  <c:v>66.5</c:v>
                </c:pt>
                <c:pt idx="400">
                  <c:v>66.666666666666671</c:v>
                </c:pt>
                <c:pt idx="401">
                  <c:v>66.833333333333329</c:v>
                </c:pt>
                <c:pt idx="402">
                  <c:v>67</c:v>
                </c:pt>
                <c:pt idx="403">
                  <c:v>67.166666666666671</c:v>
                </c:pt>
                <c:pt idx="404">
                  <c:v>67.333333333333329</c:v>
                </c:pt>
                <c:pt idx="405">
                  <c:v>67.5</c:v>
                </c:pt>
                <c:pt idx="406">
                  <c:v>67.666666666666671</c:v>
                </c:pt>
                <c:pt idx="407">
                  <c:v>67.833333333333329</c:v>
                </c:pt>
                <c:pt idx="408">
                  <c:v>68</c:v>
                </c:pt>
                <c:pt idx="409">
                  <c:v>68.166666666666671</c:v>
                </c:pt>
                <c:pt idx="410">
                  <c:v>68.333333333333329</c:v>
                </c:pt>
                <c:pt idx="411">
                  <c:v>68.5</c:v>
                </c:pt>
                <c:pt idx="412">
                  <c:v>68.666666666666671</c:v>
                </c:pt>
                <c:pt idx="413">
                  <c:v>68.833333333333329</c:v>
                </c:pt>
                <c:pt idx="414">
                  <c:v>69</c:v>
                </c:pt>
                <c:pt idx="415">
                  <c:v>69.166666666666671</c:v>
                </c:pt>
                <c:pt idx="416">
                  <c:v>69.333333333333329</c:v>
                </c:pt>
                <c:pt idx="417">
                  <c:v>69.5</c:v>
                </c:pt>
                <c:pt idx="418">
                  <c:v>69.666666666666671</c:v>
                </c:pt>
                <c:pt idx="419">
                  <c:v>69.833333333333329</c:v>
                </c:pt>
                <c:pt idx="420">
                  <c:v>70</c:v>
                </c:pt>
                <c:pt idx="421">
                  <c:v>70.166666666666671</c:v>
                </c:pt>
                <c:pt idx="422">
                  <c:v>70.333333333333329</c:v>
                </c:pt>
                <c:pt idx="423">
                  <c:v>70.5</c:v>
                </c:pt>
                <c:pt idx="424">
                  <c:v>70.666666666666671</c:v>
                </c:pt>
                <c:pt idx="425">
                  <c:v>70.833333333333329</c:v>
                </c:pt>
                <c:pt idx="426">
                  <c:v>71</c:v>
                </c:pt>
                <c:pt idx="427">
                  <c:v>71.166666666666671</c:v>
                </c:pt>
                <c:pt idx="428">
                  <c:v>71.333333333333329</c:v>
                </c:pt>
                <c:pt idx="429">
                  <c:v>71.5</c:v>
                </c:pt>
                <c:pt idx="430">
                  <c:v>71.666666666666671</c:v>
                </c:pt>
                <c:pt idx="431">
                  <c:v>71.833333333333329</c:v>
                </c:pt>
                <c:pt idx="432">
                  <c:v>72</c:v>
                </c:pt>
                <c:pt idx="433">
                  <c:v>72.166666666666671</c:v>
                </c:pt>
                <c:pt idx="434">
                  <c:v>72.333333333333329</c:v>
                </c:pt>
                <c:pt idx="435">
                  <c:v>72.5</c:v>
                </c:pt>
                <c:pt idx="436">
                  <c:v>72.666666666666671</c:v>
                </c:pt>
                <c:pt idx="437">
                  <c:v>72.833333333333329</c:v>
                </c:pt>
                <c:pt idx="438">
                  <c:v>73</c:v>
                </c:pt>
                <c:pt idx="439">
                  <c:v>73.166666666666671</c:v>
                </c:pt>
                <c:pt idx="440">
                  <c:v>73.333333333333329</c:v>
                </c:pt>
                <c:pt idx="441">
                  <c:v>73.5</c:v>
                </c:pt>
                <c:pt idx="442">
                  <c:v>73.666666666666671</c:v>
                </c:pt>
                <c:pt idx="443">
                  <c:v>73.833333333333329</c:v>
                </c:pt>
                <c:pt idx="444">
                  <c:v>74</c:v>
                </c:pt>
                <c:pt idx="445">
                  <c:v>74.166666666666671</c:v>
                </c:pt>
                <c:pt idx="446">
                  <c:v>74.333333333333329</c:v>
                </c:pt>
                <c:pt idx="447">
                  <c:v>74.5</c:v>
                </c:pt>
                <c:pt idx="448">
                  <c:v>74.666666666666671</c:v>
                </c:pt>
                <c:pt idx="449">
                  <c:v>74.833333333333329</c:v>
                </c:pt>
                <c:pt idx="450">
                  <c:v>75</c:v>
                </c:pt>
                <c:pt idx="451">
                  <c:v>75.166666666666671</c:v>
                </c:pt>
                <c:pt idx="452">
                  <c:v>75.333333333333329</c:v>
                </c:pt>
                <c:pt idx="453">
                  <c:v>75.5</c:v>
                </c:pt>
                <c:pt idx="454">
                  <c:v>75.666666666666671</c:v>
                </c:pt>
                <c:pt idx="455">
                  <c:v>75.833333333333329</c:v>
                </c:pt>
                <c:pt idx="456">
                  <c:v>76</c:v>
                </c:pt>
                <c:pt idx="457">
                  <c:v>76.166666666666671</c:v>
                </c:pt>
                <c:pt idx="458">
                  <c:v>76.333333333333329</c:v>
                </c:pt>
                <c:pt idx="459">
                  <c:v>76.5</c:v>
                </c:pt>
                <c:pt idx="460">
                  <c:v>76.666666666666671</c:v>
                </c:pt>
                <c:pt idx="461">
                  <c:v>76.833333333333329</c:v>
                </c:pt>
                <c:pt idx="462">
                  <c:v>77</c:v>
                </c:pt>
                <c:pt idx="463">
                  <c:v>77.166666666666671</c:v>
                </c:pt>
                <c:pt idx="464">
                  <c:v>77.333333333333329</c:v>
                </c:pt>
                <c:pt idx="465">
                  <c:v>77.5</c:v>
                </c:pt>
                <c:pt idx="466">
                  <c:v>77.666666666666671</c:v>
                </c:pt>
                <c:pt idx="467">
                  <c:v>77.833333333333329</c:v>
                </c:pt>
                <c:pt idx="468">
                  <c:v>78</c:v>
                </c:pt>
                <c:pt idx="469">
                  <c:v>78.166666666666671</c:v>
                </c:pt>
                <c:pt idx="470">
                  <c:v>78.333333333333329</c:v>
                </c:pt>
                <c:pt idx="471">
                  <c:v>78.5</c:v>
                </c:pt>
                <c:pt idx="472">
                  <c:v>78.666666666666671</c:v>
                </c:pt>
                <c:pt idx="473">
                  <c:v>78.833333333333329</c:v>
                </c:pt>
                <c:pt idx="474">
                  <c:v>79</c:v>
                </c:pt>
                <c:pt idx="475">
                  <c:v>79.166666666666671</c:v>
                </c:pt>
                <c:pt idx="476">
                  <c:v>79.333333333333329</c:v>
                </c:pt>
                <c:pt idx="477">
                  <c:v>79.5</c:v>
                </c:pt>
                <c:pt idx="478">
                  <c:v>79.666666666666671</c:v>
                </c:pt>
                <c:pt idx="479">
                  <c:v>79.833333333333329</c:v>
                </c:pt>
                <c:pt idx="480">
                  <c:v>80</c:v>
                </c:pt>
                <c:pt idx="481">
                  <c:v>80.166666666666671</c:v>
                </c:pt>
                <c:pt idx="482">
                  <c:v>80.333333333333329</c:v>
                </c:pt>
                <c:pt idx="483">
                  <c:v>80.5</c:v>
                </c:pt>
                <c:pt idx="484">
                  <c:v>80.666666666666671</c:v>
                </c:pt>
                <c:pt idx="485">
                  <c:v>80.833333333333329</c:v>
                </c:pt>
                <c:pt idx="486">
                  <c:v>81</c:v>
                </c:pt>
                <c:pt idx="487">
                  <c:v>81.166666666666671</c:v>
                </c:pt>
                <c:pt idx="488">
                  <c:v>81.333333333333329</c:v>
                </c:pt>
                <c:pt idx="489">
                  <c:v>81.5</c:v>
                </c:pt>
                <c:pt idx="490">
                  <c:v>81.666666666666671</c:v>
                </c:pt>
                <c:pt idx="491">
                  <c:v>81.833333333333329</c:v>
                </c:pt>
                <c:pt idx="492">
                  <c:v>82</c:v>
                </c:pt>
                <c:pt idx="493">
                  <c:v>82.166666666666671</c:v>
                </c:pt>
                <c:pt idx="494">
                  <c:v>82.333333333333329</c:v>
                </c:pt>
                <c:pt idx="495">
                  <c:v>82.5</c:v>
                </c:pt>
                <c:pt idx="496">
                  <c:v>82.666666666666671</c:v>
                </c:pt>
                <c:pt idx="497">
                  <c:v>82.833333333333329</c:v>
                </c:pt>
                <c:pt idx="498">
                  <c:v>83</c:v>
                </c:pt>
                <c:pt idx="499">
                  <c:v>83.166666666666671</c:v>
                </c:pt>
                <c:pt idx="500">
                  <c:v>83.333333333333329</c:v>
                </c:pt>
                <c:pt idx="501">
                  <c:v>83.5</c:v>
                </c:pt>
                <c:pt idx="502">
                  <c:v>83.666666666666671</c:v>
                </c:pt>
                <c:pt idx="503">
                  <c:v>83.833333333333329</c:v>
                </c:pt>
                <c:pt idx="504">
                  <c:v>84</c:v>
                </c:pt>
                <c:pt idx="505">
                  <c:v>84.166666666666671</c:v>
                </c:pt>
                <c:pt idx="506">
                  <c:v>84.333333333333329</c:v>
                </c:pt>
                <c:pt idx="507">
                  <c:v>84.5</c:v>
                </c:pt>
                <c:pt idx="508">
                  <c:v>84.666666666666671</c:v>
                </c:pt>
                <c:pt idx="509">
                  <c:v>84.833333333333329</c:v>
                </c:pt>
                <c:pt idx="510">
                  <c:v>85</c:v>
                </c:pt>
                <c:pt idx="511">
                  <c:v>85.166666666666671</c:v>
                </c:pt>
                <c:pt idx="512">
                  <c:v>85.333333333333329</c:v>
                </c:pt>
                <c:pt idx="513">
                  <c:v>85.5</c:v>
                </c:pt>
                <c:pt idx="514">
                  <c:v>85.666666666666671</c:v>
                </c:pt>
                <c:pt idx="515">
                  <c:v>85.833333333333329</c:v>
                </c:pt>
                <c:pt idx="516">
                  <c:v>86</c:v>
                </c:pt>
                <c:pt idx="517">
                  <c:v>86.166666666666671</c:v>
                </c:pt>
                <c:pt idx="518">
                  <c:v>86.333333333333329</c:v>
                </c:pt>
                <c:pt idx="519">
                  <c:v>86.5</c:v>
                </c:pt>
                <c:pt idx="520">
                  <c:v>86.666666666666671</c:v>
                </c:pt>
                <c:pt idx="521">
                  <c:v>86.833333333333329</c:v>
                </c:pt>
                <c:pt idx="522">
                  <c:v>87</c:v>
                </c:pt>
                <c:pt idx="523">
                  <c:v>87.166666666666671</c:v>
                </c:pt>
                <c:pt idx="524">
                  <c:v>87.333333333333329</c:v>
                </c:pt>
                <c:pt idx="525">
                  <c:v>87.5</c:v>
                </c:pt>
                <c:pt idx="526">
                  <c:v>87.666666666666671</c:v>
                </c:pt>
                <c:pt idx="527">
                  <c:v>87.833333333333329</c:v>
                </c:pt>
                <c:pt idx="528">
                  <c:v>88</c:v>
                </c:pt>
                <c:pt idx="529">
                  <c:v>88.166666666666671</c:v>
                </c:pt>
                <c:pt idx="530">
                  <c:v>88.333333333333329</c:v>
                </c:pt>
                <c:pt idx="531">
                  <c:v>88.5</c:v>
                </c:pt>
                <c:pt idx="532">
                  <c:v>88.666666666666671</c:v>
                </c:pt>
                <c:pt idx="533">
                  <c:v>88.833333333333329</c:v>
                </c:pt>
                <c:pt idx="534">
                  <c:v>89</c:v>
                </c:pt>
                <c:pt idx="535">
                  <c:v>89.166666666666671</c:v>
                </c:pt>
                <c:pt idx="536">
                  <c:v>89.333333333333329</c:v>
                </c:pt>
                <c:pt idx="537">
                  <c:v>89.5</c:v>
                </c:pt>
                <c:pt idx="538">
                  <c:v>89.666666666666671</c:v>
                </c:pt>
                <c:pt idx="539">
                  <c:v>89.833333333333329</c:v>
                </c:pt>
                <c:pt idx="540">
                  <c:v>90</c:v>
                </c:pt>
                <c:pt idx="541">
                  <c:v>90.166666666666671</c:v>
                </c:pt>
                <c:pt idx="542">
                  <c:v>90.333333333333329</c:v>
                </c:pt>
                <c:pt idx="543">
                  <c:v>90.5</c:v>
                </c:pt>
                <c:pt idx="544">
                  <c:v>90.666666666666671</c:v>
                </c:pt>
                <c:pt idx="545">
                  <c:v>90.833333333333329</c:v>
                </c:pt>
                <c:pt idx="546">
                  <c:v>91</c:v>
                </c:pt>
                <c:pt idx="547">
                  <c:v>91.166666666666671</c:v>
                </c:pt>
                <c:pt idx="548">
                  <c:v>91.333333333333329</c:v>
                </c:pt>
                <c:pt idx="549">
                  <c:v>91.5</c:v>
                </c:pt>
                <c:pt idx="550">
                  <c:v>91.666666666666671</c:v>
                </c:pt>
                <c:pt idx="551">
                  <c:v>91.833333333333329</c:v>
                </c:pt>
                <c:pt idx="552">
                  <c:v>92</c:v>
                </c:pt>
                <c:pt idx="553">
                  <c:v>92.166666666666671</c:v>
                </c:pt>
                <c:pt idx="554">
                  <c:v>92.333333333333329</c:v>
                </c:pt>
                <c:pt idx="555">
                  <c:v>92.5</c:v>
                </c:pt>
                <c:pt idx="556">
                  <c:v>92.666666666666671</c:v>
                </c:pt>
                <c:pt idx="557">
                  <c:v>92.833333333333329</c:v>
                </c:pt>
                <c:pt idx="558">
                  <c:v>93</c:v>
                </c:pt>
                <c:pt idx="559">
                  <c:v>93.166666666666671</c:v>
                </c:pt>
                <c:pt idx="560">
                  <c:v>93.333333333333329</c:v>
                </c:pt>
                <c:pt idx="561">
                  <c:v>93.5</c:v>
                </c:pt>
                <c:pt idx="562">
                  <c:v>93.666666666666671</c:v>
                </c:pt>
                <c:pt idx="563">
                  <c:v>93.833333333333329</c:v>
                </c:pt>
                <c:pt idx="564">
                  <c:v>94</c:v>
                </c:pt>
                <c:pt idx="565">
                  <c:v>94.166666666666671</c:v>
                </c:pt>
                <c:pt idx="566">
                  <c:v>94.333333333333329</c:v>
                </c:pt>
                <c:pt idx="567">
                  <c:v>94.5</c:v>
                </c:pt>
                <c:pt idx="568">
                  <c:v>94.666666666666671</c:v>
                </c:pt>
                <c:pt idx="569">
                  <c:v>94.833333333333329</c:v>
                </c:pt>
                <c:pt idx="570">
                  <c:v>95</c:v>
                </c:pt>
                <c:pt idx="571">
                  <c:v>95.166666666666671</c:v>
                </c:pt>
                <c:pt idx="572">
                  <c:v>95.333333333333329</c:v>
                </c:pt>
                <c:pt idx="573">
                  <c:v>95.5</c:v>
                </c:pt>
                <c:pt idx="574">
                  <c:v>95.666666666666671</c:v>
                </c:pt>
                <c:pt idx="575">
                  <c:v>95.833333333333329</c:v>
                </c:pt>
                <c:pt idx="576">
                  <c:v>96</c:v>
                </c:pt>
                <c:pt idx="577">
                  <c:v>96.166666666666671</c:v>
                </c:pt>
                <c:pt idx="578">
                  <c:v>96.333333333333329</c:v>
                </c:pt>
                <c:pt idx="579">
                  <c:v>96.5</c:v>
                </c:pt>
                <c:pt idx="580">
                  <c:v>96.666666666666671</c:v>
                </c:pt>
                <c:pt idx="581">
                  <c:v>96.833333333333329</c:v>
                </c:pt>
                <c:pt idx="582">
                  <c:v>97</c:v>
                </c:pt>
                <c:pt idx="583">
                  <c:v>97.166666666666671</c:v>
                </c:pt>
                <c:pt idx="584">
                  <c:v>97.333333333333329</c:v>
                </c:pt>
                <c:pt idx="585">
                  <c:v>97.5</c:v>
                </c:pt>
                <c:pt idx="586">
                  <c:v>97.666666666666671</c:v>
                </c:pt>
                <c:pt idx="587">
                  <c:v>97.833333333333329</c:v>
                </c:pt>
                <c:pt idx="588">
                  <c:v>98</c:v>
                </c:pt>
                <c:pt idx="589">
                  <c:v>98.166666666666671</c:v>
                </c:pt>
                <c:pt idx="590">
                  <c:v>98.333333333333329</c:v>
                </c:pt>
                <c:pt idx="591">
                  <c:v>98.5</c:v>
                </c:pt>
                <c:pt idx="592">
                  <c:v>98.666666666666671</c:v>
                </c:pt>
                <c:pt idx="593">
                  <c:v>98.833333333333329</c:v>
                </c:pt>
                <c:pt idx="594">
                  <c:v>99</c:v>
                </c:pt>
                <c:pt idx="595">
                  <c:v>99.166666666666671</c:v>
                </c:pt>
                <c:pt idx="596">
                  <c:v>99.333333333333329</c:v>
                </c:pt>
                <c:pt idx="597">
                  <c:v>99.5</c:v>
                </c:pt>
                <c:pt idx="598">
                  <c:v>99.666666666666671</c:v>
                </c:pt>
                <c:pt idx="599">
                  <c:v>99.833333333333329</c:v>
                </c:pt>
                <c:pt idx="600">
                  <c:v>100</c:v>
                </c:pt>
                <c:pt idx="601">
                  <c:v>100.16666666666667</c:v>
                </c:pt>
                <c:pt idx="602">
                  <c:v>100.33333333333333</c:v>
                </c:pt>
                <c:pt idx="603">
                  <c:v>100.5</c:v>
                </c:pt>
                <c:pt idx="604">
                  <c:v>100.66666666666667</c:v>
                </c:pt>
                <c:pt idx="605">
                  <c:v>100.83333333333333</c:v>
                </c:pt>
                <c:pt idx="606">
                  <c:v>101</c:v>
                </c:pt>
                <c:pt idx="607">
                  <c:v>101.16666666666667</c:v>
                </c:pt>
                <c:pt idx="608">
                  <c:v>101.33333333333333</c:v>
                </c:pt>
                <c:pt idx="609">
                  <c:v>101.5</c:v>
                </c:pt>
                <c:pt idx="610">
                  <c:v>101.66666666666667</c:v>
                </c:pt>
                <c:pt idx="611">
                  <c:v>101.83333333333333</c:v>
                </c:pt>
                <c:pt idx="612">
                  <c:v>102</c:v>
                </c:pt>
                <c:pt idx="613">
                  <c:v>102.16666666666667</c:v>
                </c:pt>
                <c:pt idx="614">
                  <c:v>102.33333333333333</c:v>
                </c:pt>
                <c:pt idx="615">
                  <c:v>102.5</c:v>
                </c:pt>
                <c:pt idx="616">
                  <c:v>102.66666666666667</c:v>
                </c:pt>
                <c:pt idx="617">
                  <c:v>102.83333333333333</c:v>
                </c:pt>
                <c:pt idx="618">
                  <c:v>103</c:v>
                </c:pt>
                <c:pt idx="619">
                  <c:v>103.16666666666667</c:v>
                </c:pt>
                <c:pt idx="620">
                  <c:v>103.33333333333333</c:v>
                </c:pt>
                <c:pt idx="621">
                  <c:v>103.5</c:v>
                </c:pt>
                <c:pt idx="622">
                  <c:v>103.66666666666667</c:v>
                </c:pt>
                <c:pt idx="623">
                  <c:v>103.83333333333333</c:v>
                </c:pt>
                <c:pt idx="624">
                  <c:v>104</c:v>
                </c:pt>
                <c:pt idx="625">
                  <c:v>104.16666666666667</c:v>
                </c:pt>
                <c:pt idx="626">
                  <c:v>104.33333333333333</c:v>
                </c:pt>
                <c:pt idx="627">
                  <c:v>104.5</c:v>
                </c:pt>
                <c:pt idx="628">
                  <c:v>104.66666666666667</c:v>
                </c:pt>
                <c:pt idx="629">
                  <c:v>104.83333333333333</c:v>
                </c:pt>
                <c:pt idx="630">
                  <c:v>105</c:v>
                </c:pt>
                <c:pt idx="631">
                  <c:v>105.16666666666667</c:v>
                </c:pt>
                <c:pt idx="632">
                  <c:v>105.33333333333333</c:v>
                </c:pt>
                <c:pt idx="633">
                  <c:v>105.5</c:v>
                </c:pt>
                <c:pt idx="634">
                  <c:v>105.66666666666667</c:v>
                </c:pt>
                <c:pt idx="635">
                  <c:v>105.83333333333333</c:v>
                </c:pt>
                <c:pt idx="636">
                  <c:v>106</c:v>
                </c:pt>
                <c:pt idx="637">
                  <c:v>106.16666666666667</c:v>
                </c:pt>
                <c:pt idx="638">
                  <c:v>106.33333333333333</c:v>
                </c:pt>
                <c:pt idx="639">
                  <c:v>106.5</c:v>
                </c:pt>
                <c:pt idx="640">
                  <c:v>106.66666666666667</c:v>
                </c:pt>
                <c:pt idx="641">
                  <c:v>106.83333333333333</c:v>
                </c:pt>
                <c:pt idx="642">
                  <c:v>107</c:v>
                </c:pt>
                <c:pt idx="643">
                  <c:v>107.16666666666667</c:v>
                </c:pt>
                <c:pt idx="644">
                  <c:v>107.33333333333333</c:v>
                </c:pt>
                <c:pt idx="645">
                  <c:v>107.5</c:v>
                </c:pt>
                <c:pt idx="646">
                  <c:v>107.66666666666667</c:v>
                </c:pt>
                <c:pt idx="647">
                  <c:v>107.83333333333333</c:v>
                </c:pt>
                <c:pt idx="648">
                  <c:v>108</c:v>
                </c:pt>
                <c:pt idx="649">
                  <c:v>108.16666666666667</c:v>
                </c:pt>
                <c:pt idx="650">
                  <c:v>108.33333333333333</c:v>
                </c:pt>
                <c:pt idx="651">
                  <c:v>108.5</c:v>
                </c:pt>
                <c:pt idx="652">
                  <c:v>108.66666666666667</c:v>
                </c:pt>
                <c:pt idx="653">
                  <c:v>108.83333333333333</c:v>
                </c:pt>
                <c:pt idx="654">
                  <c:v>109</c:v>
                </c:pt>
                <c:pt idx="655">
                  <c:v>109.16666666666667</c:v>
                </c:pt>
                <c:pt idx="656">
                  <c:v>109.33333333333333</c:v>
                </c:pt>
                <c:pt idx="657">
                  <c:v>109.5</c:v>
                </c:pt>
                <c:pt idx="658">
                  <c:v>109.66666666666667</c:v>
                </c:pt>
                <c:pt idx="659">
                  <c:v>109.83333333333333</c:v>
                </c:pt>
                <c:pt idx="660">
                  <c:v>110</c:v>
                </c:pt>
                <c:pt idx="661">
                  <c:v>110.16666666666667</c:v>
                </c:pt>
                <c:pt idx="662">
                  <c:v>110.33333333333333</c:v>
                </c:pt>
                <c:pt idx="663">
                  <c:v>110.5</c:v>
                </c:pt>
                <c:pt idx="664">
                  <c:v>110.66666666666667</c:v>
                </c:pt>
                <c:pt idx="665">
                  <c:v>110.83333333333333</c:v>
                </c:pt>
                <c:pt idx="666">
                  <c:v>111</c:v>
                </c:pt>
                <c:pt idx="667">
                  <c:v>111.16666666666667</c:v>
                </c:pt>
                <c:pt idx="668">
                  <c:v>111.33333333333333</c:v>
                </c:pt>
                <c:pt idx="669">
                  <c:v>111.5</c:v>
                </c:pt>
                <c:pt idx="670">
                  <c:v>111.66666666666667</c:v>
                </c:pt>
                <c:pt idx="671">
                  <c:v>111.83333333333333</c:v>
                </c:pt>
                <c:pt idx="672">
                  <c:v>112</c:v>
                </c:pt>
                <c:pt idx="673">
                  <c:v>112.16666666666667</c:v>
                </c:pt>
                <c:pt idx="674">
                  <c:v>112.33333333333333</c:v>
                </c:pt>
                <c:pt idx="675">
                  <c:v>112.5</c:v>
                </c:pt>
                <c:pt idx="676">
                  <c:v>112.66666666666667</c:v>
                </c:pt>
                <c:pt idx="677">
                  <c:v>112.83333333333333</c:v>
                </c:pt>
                <c:pt idx="678">
                  <c:v>113</c:v>
                </c:pt>
                <c:pt idx="679">
                  <c:v>113.16666666666667</c:v>
                </c:pt>
                <c:pt idx="680">
                  <c:v>113.33333333333333</c:v>
                </c:pt>
                <c:pt idx="681">
                  <c:v>113.5</c:v>
                </c:pt>
                <c:pt idx="682">
                  <c:v>113.66666666666667</c:v>
                </c:pt>
                <c:pt idx="683">
                  <c:v>113.83333333333333</c:v>
                </c:pt>
                <c:pt idx="684">
                  <c:v>114</c:v>
                </c:pt>
                <c:pt idx="685">
                  <c:v>114.16666666666667</c:v>
                </c:pt>
                <c:pt idx="686">
                  <c:v>114.33333333333333</c:v>
                </c:pt>
                <c:pt idx="687">
                  <c:v>114.5</c:v>
                </c:pt>
                <c:pt idx="688">
                  <c:v>114.66666666666667</c:v>
                </c:pt>
                <c:pt idx="689">
                  <c:v>114.83333333333333</c:v>
                </c:pt>
                <c:pt idx="690">
                  <c:v>115</c:v>
                </c:pt>
                <c:pt idx="691">
                  <c:v>115.16666666666667</c:v>
                </c:pt>
                <c:pt idx="692">
                  <c:v>115.33333333333333</c:v>
                </c:pt>
                <c:pt idx="693">
                  <c:v>115.5</c:v>
                </c:pt>
                <c:pt idx="694">
                  <c:v>115.66666666666667</c:v>
                </c:pt>
                <c:pt idx="695">
                  <c:v>115.83333333333333</c:v>
                </c:pt>
                <c:pt idx="696">
                  <c:v>116</c:v>
                </c:pt>
                <c:pt idx="697">
                  <c:v>116.16666666666667</c:v>
                </c:pt>
                <c:pt idx="698">
                  <c:v>116.33333333333333</c:v>
                </c:pt>
                <c:pt idx="699">
                  <c:v>116.5</c:v>
                </c:pt>
                <c:pt idx="700">
                  <c:v>116.66666666666667</c:v>
                </c:pt>
                <c:pt idx="701">
                  <c:v>116.83333333333333</c:v>
                </c:pt>
                <c:pt idx="702">
                  <c:v>117</c:v>
                </c:pt>
                <c:pt idx="703">
                  <c:v>117.16666666666667</c:v>
                </c:pt>
                <c:pt idx="704">
                  <c:v>117.33333333333333</c:v>
                </c:pt>
                <c:pt idx="705">
                  <c:v>117.5</c:v>
                </c:pt>
                <c:pt idx="706">
                  <c:v>117.66666666666667</c:v>
                </c:pt>
                <c:pt idx="707">
                  <c:v>117.83333333333333</c:v>
                </c:pt>
                <c:pt idx="708">
                  <c:v>118</c:v>
                </c:pt>
                <c:pt idx="709">
                  <c:v>118.16666666666667</c:v>
                </c:pt>
                <c:pt idx="710">
                  <c:v>118.33333333333333</c:v>
                </c:pt>
                <c:pt idx="711">
                  <c:v>118.5</c:v>
                </c:pt>
                <c:pt idx="712">
                  <c:v>118.66666666666667</c:v>
                </c:pt>
                <c:pt idx="713">
                  <c:v>118.83333333333333</c:v>
                </c:pt>
                <c:pt idx="714">
                  <c:v>119</c:v>
                </c:pt>
                <c:pt idx="715">
                  <c:v>119.16666666666667</c:v>
                </c:pt>
                <c:pt idx="716">
                  <c:v>119.33333333333333</c:v>
                </c:pt>
                <c:pt idx="717">
                  <c:v>119.5</c:v>
                </c:pt>
                <c:pt idx="718">
                  <c:v>119.66666666666667</c:v>
                </c:pt>
                <c:pt idx="719">
                  <c:v>119.83333333333333</c:v>
                </c:pt>
                <c:pt idx="720">
                  <c:v>120</c:v>
                </c:pt>
              </c:numCache>
            </c:numRef>
          </c:xVal>
          <c:yVal>
            <c:numRef>
              <c:f>'Raum2_technische Lüftung'!$J$58:$J$778</c:f>
              <c:numCache>
                <c:formatCode>0.00%</c:formatCode>
                <c:ptCount val="721"/>
                <c:pt idx="0">
                  <c:v>0</c:v>
                </c:pt>
                <c:pt idx="1">
                  <c:v>1.54320987654321E-6</c:v>
                </c:pt>
                <c:pt idx="2">
                  <c:v>6.17283950617284E-6</c:v>
                </c:pt>
                <c:pt idx="3">
                  <c:v>1.388888888888889E-5</c:v>
                </c:pt>
                <c:pt idx="4">
                  <c:v>2.469135802469136E-5</c:v>
                </c:pt>
                <c:pt idx="5">
                  <c:v>3.8580246913580246E-5</c:v>
                </c:pt>
                <c:pt idx="6">
                  <c:v>5.5555555555555558E-5</c:v>
                </c:pt>
                <c:pt idx="7">
                  <c:v>7.5617283950617283E-5</c:v>
                </c:pt>
                <c:pt idx="8">
                  <c:v>9.876543209876544E-5</c:v>
                </c:pt>
                <c:pt idx="9">
                  <c:v>1.25E-4</c:v>
                </c:pt>
                <c:pt idx="10">
                  <c:v>1.5432098765432098E-4</c:v>
                </c:pt>
                <c:pt idx="11">
                  <c:v>1.8672839506172841E-4</c:v>
                </c:pt>
                <c:pt idx="12">
                  <c:v>2.2222222222222223E-4</c:v>
                </c:pt>
                <c:pt idx="13">
                  <c:v>2.608024691358025E-4</c:v>
                </c:pt>
                <c:pt idx="14">
                  <c:v>3.0246913580246913E-4</c:v>
                </c:pt>
                <c:pt idx="15">
                  <c:v>3.4722222222222224E-4</c:v>
                </c:pt>
                <c:pt idx="16">
                  <c:v>3.9506172839506176E-4</c:v>
                </c:pt>
                <c:pt idx="17">
                  <c:v>4.459876543209877E-4</c:v>
                </c:pt>
                <c:pt idx="18">
                  <c:v>5.0000000000000001E-4</c:v>
                </c:pt>
                <c:pt idx="19">
                  <c:v>5.5709876543209879E-4</c:v>
                </c:pt>
                <c:pt idx="20">
                  <c:v>6.1728395061728394E-4</c:v>
                </c:pt>
                <c:pt idx="21">
                  <c:v>6.8055555555555556E-4</c:v>
                </c:pt>
                <c:pt idx="22">
                  <c:v>7.4691358024691365E-4</c:v>
                </c:pt>
                <c:pt idx="23">
                  <c:v>8.1635802469135811E-4</c:v>
                </c:pt>
                <c:pt idx="24">
                  <c:v>8.8888888888888893E-4</c:v>
                </c:pt>
                <c:pt idx="25">
                  <c:v>9.6450617283950623E-4</c:v>
                </c:pt>
                <c:pt idx="26">
                  <c:v>1.04320987654321E-3</c:v>
                </c:pt>
                <c:pt idx="27">
                  <c:v>1.1250000000000001E-3</c:v>
                </c:pt>
                <c:pt idx="28">
                  <c:v>1.2098765432098765E-3</c:v>
                </c:pt>
                <c:pt idx="29">
                  <c:v>1.2978395061728396E-3</c:v>
                </c:pt>
                <c:pt idx="30">
                  <c:v>1.3888888888888889E-3</c:v>
                </c:pt>
                <c:pt idx="31">
                  <c:v>1.4830246913580248E-3</c:v>
                </c:pt>
                <c:pt idx="32">
                  <c:v>1.580246913580247E-3</c:v>
                </c:pt>
                <c:pt idx="33">
                  <c:v>1.6805555555555556E-3</c:v>
                </c:pt>
                <c:pt idx="34">
                  <c:v>1.7839506172839508E-3</c:v>
                </c:pt>
                <c:pt idx="35">
                  <c:v>1.8904320987654323E-3</c:v>
                </c:pt>
                <c:pt idx="36">
                  <c:v>2E-3</c:v>
                </c:pt>
                <c:pt idx="37">
                  <c:v>2.1126543209876543E-3</c:v>
                </c:pt>
                <c:pt idx="38">
                  <c:v>2.2283950617283952E-3</c:v>
                </c:pt>
                <c:pt idx="39">
                  <c:v>2.3472222222222223E-3</c:v>
                </c:pt>
                <c:pt idx="40">
                  <c:v>2.4691358024691358E-3</c:v>
                </c:pt>
                <c:pt idx="41">
                  <c:v>2.5941358024691359E-3</c:v>
                </c:pt>
                <c:pt idx="42">
                  <c:v>2.7222222222222222E-3</c:v>
                </c:pt>
                <c:pt idx="43">
                  <c:v>2.8533950617283953E-3</c:v>
                </c:pt>
                <c:pt idx="44">
                  <c:v>2.9876543209876546E-3</c:v>
                </c:pt>
                <c:pt idx="45">
                  <c:v>3.1250000000000002E-3</c:v>
                </c:pt>
                <c:pt idx="46">
                  <c:v>3.2654320987654324E-3</c:v>
                </c:pt>
                <c:pt idx="47">
                  <c:v>3.408950617283951E-3</c:v>
                </c:pt>
                <c:pt idx="48">
                  <c:v>3.5555555555555557E-3</c:v>
                </c:pt>
                <c:pt idx="49">
                  <c:v>3.7052469135802472E-3</c:v>
                </c:pt>
                <c:pt idx="50">
                  <c:v>3.8580246913580249E-3</c:v>
                </c:pt>
                <c:pt idx="51">
                  <c:v>4.0138888888888889E-3</c:v>
                </c:pt>
                <c:pt idx="52">
                  <c:v>4.17283950617284E-3</c:v>
                </c:pt>
                <c:pt idx="53">
                  <c:v>4.3348765432098769E-3</c:v>
                </c:pt>
                <c:pt idx="54">
                  <c:v>4.5000000000000005E-3</c:v>
                </c:pt>
                <c:pt idx="55">
                  <c:v>4.66820987654321E-3</c:v>
                </c:pt>
                <c:pt idx="56">
                  <c:v>4.8395061728395061E-3</c:v>
                </c:pt>
                <c:pt idx="57">
                  <c:v>5.0138888888888889E-3</c:v>
                </c:pt>
                <c:pt idx="58">
                  <c:v>5.1913580246913584E-3</c:v>
                </c:pt>
                <c:pt idx="59">
                  <c:v>5.3719135802469137E-3</c:v>
                </c:pt>
                <c:pt idx="60">
                  <c:v>5.5555555555555558E-3</c:v>
                </c:pt>
                <c:pt idx="61">
                  <c:v>5.7422839506172845E-3</c:v>
                </c:pt>
                <c:pt idx="62">
                  <c:v>5.932098765432099E-3</c:v>
                </c:pt>
                <c:pt idx="63">
                  <c:v>6.1250000000000002E-3</c:v>
                </c:pt>
                <c:pt idx="64">
                  <c:v>6.3209876543209881E-3</c:v>
                </c:pt>
                <c:pt idx="65">
                  <c:v>6.5200617283950619E-3</c:v>
                </c:pt>
                <c:pt idx="66">
                  <c:v>6.7222222222222223E-3</c:v>
                </c:pt>
                <c:pt idx="67">
                  <c:v>6.9274691358024694E-3</c:v>
                </c:pt>
                <c:pt idx="68">
                  <c:v>7.1358024691358032E-3</c:v>
                </c:pt>
                <c:pt idx="69">
                  <c:v>7.3472222222222229E-3</c:v>
                </c:pt>
                <c:pt idx="70">
                  <c:v>7.5617283950617292E-3</c:v>
                </c:pt>
                <c:pt idx="71">
                  <c:v>7.7793209876543213E-3</c:v>
                </c:pt>
                <c:pt idx="72">
                  <c:v>8.0000000000000002E-3</c:v>
                </c:pt>
                <c:pt idx="73">
                  <c:v>8.2237654320987657E-3</c:v>
                </c:pt>
                <c:pt idx="74">
                  <c:v>8.450617283950617E-3</c:v>
                </c:pt>
                <c:pt idx="75">
                  <c:v>8.6805555555555559E-3</c:v>
                </c:pt>
                <c:pt idx="76">
                  <c:v>8.9135802469135807E-3</c:v>
                </c:pt>
                <c:pt idx="77">
                  <c:v>9.1496913580246912E-3</c:v>
                </c:pt>
                <c:pt idx="78">
                  <c:v>9.3888888888888893E-3</c:v>
                </c:pt>
                <c:pt idx="79">
                  <c:v>9.6311728395061733E-3</c:v>
                </c:pt>
                <c:pt idx="80">
                  <c:v>9.876543209876543E-3</c:v>
                </c:pt>
                <c:pt idx="81">
                  <c:v>1.0125E-2</c:v>
                </c:pt>
                <c:pt idx="82">
                  <c:v>1.0376543209876543E-2</c:v>
                </c:pt>
                <c:pt idx="83">
                  <c:v>1.0631172839506174E-2</c:v>
                </c:pt>
                <c:pt idx="84">
                  <c:v>1.0888888888888889E-2</c:v>
                </c:pt>
                <c:pt idx="85">
                  <c:v>1.1149691358024691E-2</c:v>
                </c:pt>
                <c:pt idx="86">
                  <c:v>1.1413580246913581E-2</c:v>
                </c:pt>
                <c:pt idx="87">
                  <c:v>1.1680555555555557E-2</c:v>
                </c:pt>
                <c:pt idx="88">
                  <c:v>1.1950617283950618E-2</c:v>
                </c:pt>
                <c:pt idx="89">
                  <c:v>1.2223765432098766E-2</c:v>
                </c:pt>
                <c:pt idx="90">
                  <c:v>1.2500000000000001E-2</c:v>
                </c:pt>
                <c:pt idx="91">
                  <c:v>1.2779320987654321E-2</c:v>
                </c:pt>
                <c:pt idx="92">
                  <c:v>1.306172839506173E-2</c:v>
                </c:pt>
                <c:pt idx="93">
                  <c:v>1.3347222222222222E-2</c:v>
                </c:pt>
                <c:pt idx="94">
                  <c:v>1.3635802469135804E-2</c:v>
                </c:pt>
                <c:pt idx="95">
                  <c:v>1.392746913580247E-2</c:v>
                </c:pt>
                <c:pt idx="96">
                  <c:v>1.4222222222222223E-2</c:v>
                </c:pt>
                <c:pt idx="97">
                  <c:v>1.4520061728395062E-2</c:v>
                </c:pt>
                <c:pt idx="98">
                  <c:v>1.4820987654320989E-2</c:v>
                </c:pt>
                <c:pt idx="99">
                  <c:v>1.5125000000000001E-2</c:v>
                </c:pt>
                <c:pt idx="100">
                  <c:v>1.54320987654321E-2</c:v>
                </c:pt>
                <c:pt idx="101">
                  <c:v>1.5742283950617286E-2</c:v>
                </c:pt>
                <c:pt idx="102">
                  <c:v>1.6055555555555556E-2</c:v>
                </c:pt>
                <c:pt idx="103">
                  <c:v>1.6371913580246915E-2</c:v>
                </c:pt>
                <c:pt idx="104">
                  <c:v>1.669135802469136E-2</c:v>
                </c:pt>
                <c:pt idx="105">
                  <c:v>1.7013888888888891E-2</c:v>
                </c:pt>
                <c:pt idx="106">
                  <c:v>1.7339506172839508E-2</c:v>
                </c:pt>
                <c:pt idx="107">
                  <c:v>1.766820987654321E-2</c:v>
                </c:pt>
                <c:pt idx="108">
                  <c:v>1.8000000000000002E-2</c:v>
                </c:pt>
                <c:pt idx="109">
                  <c:v>1.8334876543209876E-2</c:v>
                </c:pt>
                <c:pt idx="110">
                  <c:v>1.867283950617284E-2</c:v>
                </c:pt>
                <c:pt idx="111">
                  <c:v>1.9013888888888889E-2</c:v>
                </c:pt>
                <c:pt idx="112">
                  <c:v>1.9358024691358024E-2</c:v>
                </c:pt>
                <c:pt idx="113">
                  <c:v>1.9705246913580249E-2</c:v>
                </c:pt>
                <c:pt idx="114">
                  <c:v>2.0055555555555556E-2</c:v>
                </c:pt>
                <c:pt idx="115">
                  <c:v>2.0408950617283952E-2</c:v>
                </c:pt>
                <c:pt idx="116">
                  <c:v>2.0765432098765434E-2</c:v>
                </c:pt>
                <c:pt idx="117">
                  <c:v>2.1125000000000001E-2</c:v>
                </c:pt>
                <c:pt idx="118">
                  <c:v>2.1487654320987655E-2</c:v>
                </c:pt>
                <c:pt idx="119">
                  <c:v>2.1853395061728398E-2</c:v>
                </c:pt>
                <c:pt idx="120">
                  <c:v>2.2222222222222223E-2</c:v>
                </c:pt>
                <c:pt idx="121">
                  <c:v>2.2594135802469138E-2</c:v>
                </c:pt>
                <c:pt idx="122">
                  <c:v>2.2969135802469138E-2</c:v>
                </c:pt>
                <c:pt idx="123">
                  <c:v>2.3347222222222224E-2</c:v>
                </c:pt>
                <c:pt idx="124">
                  <c:v>2.3728395061728396E-2</c:v>
                </c:pt>
                <c:pt idx="125">
                  <c:v>2.4112654320987657E-2</c:v>
                </c:pt>
                <c:pt idx="126">
                  <c:v>2.4500000000000001E-2</c:v>
                </c:pt>
                <c:pt idx="127">
                  <c:v>2.4890432098765434E-2</c:v>
                </c:pt>
                <c:pt idx="128">
                  <c:v>2.5283950617283953E-2</c:v>
                </c:pt>
                <c:pt idx="129">
                  <c:v>2.5680555555555557E-2</c:v>
                </c:pt>
                <c:pt idx="130">
                  <c:v>2.6080246913580248E-2</c:v>
                </c:pt>
                <c:pt idx="131">
                  <c:v>2.6483024691358027E-2</c:v>
                </c:pt>
                <c:pt idx="132">
                  <c:v>2.6888888888888889E-2</c:v>
                </c:pt>
                <c:pt idx="133">
                  <c:v>2.7297839506172841E-2</c:v>
                </c:pt>
                <c:pt idx="134">
                  <c:v>2.7709876543209878E-2</c:v>
                </c:pt>
                <c:pt idx="135">
                  <c:v>2.8125000000000001E-2</c:v>
                </c:pt>
                <c:pt idx="136">
                  <c:v>2.8543209876543213E-2</c:v>
                </c:pt>
                <c:pt idx="137">
                  <c:v>2.8964506172839508E-2</c:v>
                </c:pt>
                <c:pt idx="138">
                  <c:v>2.9388888888888891E-2</c:v>
                </c:pt>
                <c:pt idx="139">
                  <c:v>2.9816358024691361E-2</c:v>
                </c:pt>
                <c:pt idx="140">
                  <c:v>3.0246913580246917E-2</c:v>
                </c:pt>
                <c:pt idx="141">
                  <c:v>3.0680555555555558E-2</c:v>
                </c:pt>
                <c:pt idx="142">
                  <c:v>3.1117283950617285E-2</c:v>
                </c:pt>
                <c:pt idx="143">
                  <c:v>3.1557098765432098E-2</c:v>
                </c:pt>
                <c:pt idx="144">
                  <c:v>3.2000000000000001E-2</c:v>
                </c:pt>
                <c:pt idx="145">
                  <c:v>3.2445987654320989E-2</c:v>
                </c:pt>
                <c:pt idx="146">
                  <c:v>3.2895061728395063E-2</c:v>
                </c:pt>
                <c:pt idx="147">
                  <c:v>3.3347222222222223E-2</c:v>
                </c:pt>
                <c:pt idx="148">
                  <c:v>3.3802469135802468E-2</c:v>
                </c:pt>
                <c:pt idx="149">
                  <c:v>3.4260802469135807E-2</c:v>
                </c:pt>
                <c:pt idx="150">
                  <c:v>3.4722222222222224E-2</c:v>
                </c:pt>
                <c:pt idx="151">
                  <c:v>3.5186728395061727E-2</c:v>
                </c:pt>
                <c:pt idx="152">
                  <c:v>3.5654320987654323E-2</c:v>
                </c:pt>
                <c:pt idx="153">
                  <c:v>3.6125000000000004E-2</c:v>
                </c:pt>
                <c:pt idx="154">
                  <c:v>3.6598765432098765E-2</c:v>
                </c:pt>
                <c:pt idx="155">
                  <c:v>3.7075617283950618E-2</c:v>
                </c:pt>
                <c:pt idx="156">
                  <c:v>3.7555555555555557E-2</c:v>
                </c:pt>
                <c:pt idx="157">
                  <c:v>3.8038580246913582E-2</c:v>
                </c:pt>
                <c:pt idx="158">
                  <c:v>3.8524691358024693E-2</c:v>
                </c:pt>
                <c:pt idx="159">
                  <c:v>3.901388888888889E-2</c:v>
                </c:pt>
                <c:pt idx="160">
                  <c:v>3.9506172839506172E-2</c:v>
                </c:pt>
                <c:pt idx="161">
                  <c:v>4.0001543209876547E-2</c:v>
                </c:pt>
                <c:pt idx="162">
                  <c:v>4.0500000000000001E-2</c:v>
                </c:pt>
                <c:pt idx="163">
                  <c:v>4.1001543209876548E-2</c:v>
                </c:pt>
                <c:pt idx="164">
                  <c:v>4.1506172839506174E-2</c:v>
                </c:pt>
                <c:pt idx="165">
                  <c:v>4.2013888888888892E-2</c:v>
                </c:pt>
                <c:pt idx="166">
                  <c:v>4.2524691358024697E-2</c:v>
                </c:pt>
                <c:pt idx="167">
                  <c:v>4.303858024691358E-2</c:v>
                </c:pt>
                <c:pt idx="168">
                  <c:v>4.3555555555555556E-2</c:v>
                </c:pt>
                <c:pt idx="169">
                  <c:v>4.4075617283950617E-2</c:v>
                </c:pt>
                <c:pt idx="170">
                  <c:v>4.4598765432098765E-2</c:v>
                </c:pt>
                <c:pt idx="171">
                  <c:v>4.5125000000000005E-2</c:v>
                </c:pt>
                <c:pt idx="172">
                  <c:v>4.5654320987654325E-2</c:v>
                </c:pt>
                <c:pt idx="173">
                  <c:v>4.618672839506173E-2</c:v>
                </c:pt>
                <c:pt idx="174">
                  <c:v>4.6722222222222227E-2</c:v>
                </c:pt>
                <c:pt idx="175">
                  <c:v>4.7260802469135804E-2</c:v>
                </c:pt>
                <c:pt idx="176">
                  <c:v>4.7802469135802474E-2</c:v>
                </c:pt>
                <c:pt idx="177">
                  <c:v>4.8347222222222222E-2</c:v>
                </c:pt>
                <c:pt idx="178">
                  <c:v>4.8895061728395063E-2</c:v>
                </c:pt>
                <c:pt idx="179">
                  <c:v>4.944598765432099E-2</c:v>
                </c:pt>
                <c:pt idx="180">
                  <c:v>0.05</c:v>
                </c:pt>
                <c:pt idx="181">
                  <c:v>5.0557098765432101E-2</c:v>
                </c:pt>
                <c:pt idx="182">
                  <c:v>5.1117283950617286E-2</c:v>
                </c:pt>
                <c:pt idx="183">
                  <c:v>5.1680555555555556E-2</c:v>
                </c:pt>
                <c:pt idx="184">
                  <c:v>5.2246913580246919E-2</c:v>
                </c:pt>
                <c:pt idx="185">
                  <c:v>5.2816358024691361E-2</c:v>
                </c:pt>
                <c:pt idx="186">
                  <c:v>5.3388888888888889E-2</c:v>
                </c:pt>
                <c:pt idx="187">
                  <c:v>5.3964506172839509E-2</c:v>
                </c:pt>
                <c:pt idx="188">
                  <c:v>5.4543209876543215E-2</c:v>
                </c:pt>
                <c:pt idx="189">
                  <c:v>5.5125E-2</c:v>
                </c:pt>
                <c:pt idx="190">
                  <c:v>5.5709876543209878E-2</c:v>
                </c:pt>
                <c:pt idx="191">
                  <c:v>5.6297839506172842E-2</c:v>
                </c:pt>
                <c:pt idx="192">
                  <c:v>5.6888888888888892E-2</c:v>
                </c:pt>
                <c:pt idx="193">
                  <c:v>5.7483024691358027E-2</c:v>
                </c:pt>
                <c:pt idx="194">
                  <c:v>5.8080246913580248E-2</c:v>
                </c:pt>
                <c:pt idx="195">
                  <c:v>5.8680555555555555E-2</c:v>
                </c:pt>
                <c:pt idx="196">
                  <c:v>5.9283950617283955E-2</c:v>
                </c:pt>
                <c:pt idx="197">
                  <c:v>5.9890432098765434E-2</c:v>
                </c:pt>
                <c:pt idx="198">
                  <c:v>6.0500000000000005E-2</c:v>
                </c:pt>
                <c:pt idx="199">
                  <c:v>6.1112654320987655E-2</c:v>
                </c:pt>
                <c:pt idx="200">
                  <c:v>6.1728395061728399E-2</c:v>
                </c:pt>
                <c:pt idx="201">
                  <c:v>6.2347222222222227E-2</c:v>
                </c:pt>
                <c:pt idx="202">
                  <c:v>6.2969135802469142E-2</c:v>
                </c:pt>
                <c:pt idx="203">
                  <c:v>6.3594135802469143E-2</c:v>
                </c:pt>
                <c:pt idx="204">
                  <c:v>6.4222222222222222E-2</c:v>
                </c:pt>
                <c:pt idx="205">
                  <c:v>6.4853395061728394E-2</c:v>
                </c:pt>
                <c:pt idx="206">
                  <c:v>6.5487654320987659E-2</c:v>
                </c:pt>
                <c:pt idx="207">
                  <c:v>6.6125000000000003E-2</c:v>
                </c:pt>
                <c:pt idx="208">
                  <c:v>6.676543209876544E-2</c:v>
                </c:pt>
                <c:pt idx="209">
                  <c:v>6.7408950617283955E-2</c:v>
                </c:pt>
                <c:pt idx="210">
                  <c:v>6.8055555555555564E-2</c:v>
                </c:pt>
                <c:pt idx="211">
                  <c:v>6.8705246913580251E-2</c:v>
                </c:pt>
                <c:pt idx="212">
                  <c:v>6.9358024691358031E-2</c:v>
                </c:pt>
                <c:pt idx="213">
                  <c:v>7.0013888888888889E-2</c:v>
                </c:pt>
                <c:pt idx="214">
                  <c:v>7.0672839506172841E-2</c:v>
                </c:pt>
                <c:pt idx="215">
                  <c:v>7.1334876543209885E-2</c:v>
                </c:pt>
                <c:pt idx="216">
                  <c:v>7.2000000000000008E-2</c:v>
                </c:pt>
                <c:pt idx="217">
                  <c:v>7.2668209876543211E-2</c:v>
                </c:pt>
                <c:pt idx="218">
                  <c:v>7.3339506172839505E-2</c:v>
                </c:pt>
                <c:pt idx="219">
                  <c:v>7.4013888888888893E-2</c:v>
                </c:pt>
                <c:pt idx="220">
                  <c:v>7.4691358024691359E-2</c:v>
                </c:pt>
                <c:pt idx="221">
                  <c:v>7.5371913580246919E-2</c:v>
                </c:pt>
                <c:pt idx="222">
                  <c:v>7.6055555555555557E-2</c:v>
                </c:pt>
                <c:pt idx="223">
                  <c:v>7.6742283950617288E-2</c:v>
                </c:pt>
                <c:pt idx="224">
                  <c:v>7.7432098765432097E-2</c:v>
                </c:pt>
                <c:pt idx="225">
                  <c:v>7.8125E-2</c:v>
                </c:pt>
                <c:pt idx="226">
                  <c:v>7.8820987654320995E-2</c:v>
                </c:pt>
                <c:pt idx="227">
                  <c:v>7.9520061728395069E-2</c:v>
                </c:pt>
                <c:pt idx="228">
                  <c:v>8.0222222222222223E-2</c:v>
                </c:pt>
                <c:pt idx="229">
                  <c:v>8.0927469135802468E-2</c:v>
                </c:pt>
                <c:pt idx="230">
                  <c:v>8.1635802469135807E-2</c:v>
                </c:pt>
                <c:pt idx="231">
                  <c:v>8.2347222222222224E-2</c:v>
                </c:pt>
                <c:pt idx="232">
                  <c:v>8.3061728395061735E-2</c:v>
                </c:pt>
                <c:pt idx="233">
                  <c:v>8.3779320987654324E-2</c:v>
                </c:pt>
                <c:pt idx="234">
                  <c:v>8.4500000000000006E-2</c:v>
                </c:pt>
                <c:pt idx="235">
                  <c:v>8.5223765432098766E-2</c:v>
                </c:pt>
                <c:pt idx="236">
                  <c:v>8.595061728395062E-2</c:v>
                </c:pt>
                <c:pt idx="237">
                  <c:v>8.6680555555555566E-2</c:v>
                </c:pt>
                <c:pt idx="238">
                  <c:v>8.7413580246913591E-2</c:v>
                </c:pt>
                <c:pt idx="239">
                  <c:v>8.8149691358024695E-2</c:v>
                </c:pt>
                <c:pt idx="240">
                  <c:v>8.8888888888888892E-2</c:v>
                </c:pt>
                <c:pt idx="241">
                  <c:v>8.9631172839506182E-2</c:v>
                </c:pt>
                <c:pt idx="242">
                  <c:v>9.037654320987655E-2</c:v>
                </c:pt>
                <c:pt idx="243">
                  <c:v>9.1125000000000012E-2</c:v>
                </c:pt>
                <c:pt idx="244">
                  <c:v>9.1876543209876552E-2</c:v>
                </c:pt>
                <c:pt idx="245">
                  <c:v>9.2631172839506185E-2</c:v>
                </c:pt>
                <c:pt idx="246">
                  <c:v>9.3388888888888896E-2</c:v>
                </c:pt>
                <c:pt idx="247">
                  <c:v>9.4149691358024701E-2</c:v>
                </c:pt>
                <c:pt idx="248">
                  <c:v>9.4913580246913584E-2</c:v>
                </c:pt>
                <c:pt idx="249">
                  <c:v>9.568055555555556E-2</c:v>
                </c:pt>
                <c:pt idx="250">
                  <c:v>9.6450617283950629E-2</c:v>
                </c:pt>
                <c:pt idx="251">
                  <c:v>9.7223765432098777E-2</c:v>
                </c:pt>
                <c:pt idx="252">
                  <c:v>9.8000000000000004E-2</c:v>
                </c:pt>
                <c:pt idx="253">
                  <c:v>9.8779320987654323E-2</c:v>
                </c:pt>
                <c:pt idx="254">
                  <c:v>9.9561728395061735E-2</c:v>
                </c:pt>
                <c:pt idx="255">
                  <c:v>0.10034722222222223</c:v>
                </c:pt>
                <c:pt idx="256">
                  <c:v>0.10113580246913581</c:v>
                </c:pt>
                <c:pt idx="257">
                  <c:v>0.10192746913580247</c:v>
                </c:pt>
                <c:pt idx="258">
                  <c:v>0.10272222222222223</c:v>
                </c:pt>
                <c:pt idx="259">
                  <c:v>0.10352006172839506</c:v>
                </c:pt>
                <c:pt idx="260">
                  <c:v>0.10432098765432099</c:v>
                </c:pt>
                <c:pt idx="261">
                  <c:v>0.10512500000000001</c:v>
                </c:pt>
                <c:pt idx="262">
                  <c:v>0.10593209876543211</c:v>
                </c:pt>
                <c:pt idx="263">
                  <c:v>0.10674228395061729</c:v>
                </c:pt>
                <c:pt idx="264">
                  <c:v>0.10755555555555556</c:v>
                </c:pt>
                <c:pt idx="265">
                  <c:v>0.10837191358024692</c:v>
                </c:pt>
                <c:pt idx="266">
                  <c:v>0.10919135802469136</c:v>
                </c:pt>
                <c:pt idx="267">
                  <c:v>0.1100138888888889</c:v>
                </c:pt>
                <c:pt idx="268">
                  <c:v>0.11083950617283951</c:v>
                </c:pt>
                <c:pt idx="269">
                  <c:v>0.11166820987654322</c:v>
                </c:pt>
                <c:pt idx="270">
                  <c:v>0.1125</c:v>
                </c:pt>
                <c:pt idx="271">
                  <c:v>0.11333487654320988</c:v>
                </c:pt>
                <c:pt idx="272">
                  <c:v>0.11417283950617285</c:v>
                </c:pt>
                <c:pt idx="273">
                  <c:v>0.1150138888888889</c:v>
                </c:pt>
                <c:pt idx="274">
                  <c:v>0.11585802469135803</c:v>
                </c:pt>
                <c:pt idx="275">
                  <c:v>0.11670524691358025</c:v>
                </c:pt>
                <c:pt idx="276">
                  <c:v>0.11755555555555557</c:v>
                </c:pt>
                <c:pt idx="277">
                  <c:v>0.11840895061728396</c:v>
                </c:pt>
                <c:pt idx="278">
                  <c:v>0.11926543209876544</c:v>
                </c:pt>
                <c:pt idx="279">
                  <c:v>0.12012500000000001</c:v>
                </c:pt>
                <c:pt idx="280">
                  <c:v>0.12098765432098767</c:v>
                </c:pt>
                <c:pt idx="281">
                  <c:v>0.1218533950617284</c:v>
                </c:pt>
                <c:pt idx="282">
                  <c:v>0.12272222222222223</c:v>
                </c:pt>
                <c:pt idx="283">
                  <c:v>0.12359413580246914</c:v>
                </c:pt>
                <c:pt idx="284">
                  <c:v>0.12446913580246914</c:v>
                </c:pt>
                <c:pt idx="285">
                  <c:v>0.12534722222222222</c:v>
                </c:pt>
                <c:pt idx="286">
                  <c:v>0.12622839506172839</c:v>
                </c:pt>
                <c:pt idx="287">
                  <c:v>0.12711265432098767</c:v>
                </c:pt>
                <c:pt idx="288">
                  <c:v>0.128</c:v>
                </c:pt>
                <c:pt idx="289">
                  <c:v>0.12889043209876544</c:v>
                </c:pt>
                <c:pt idx="290">
                  <c:v>0.12978395061728396</c:v>
                </c:pt>
                <c:pt idx="291">
                  <c:v>0.13068055555555555</c:v>
                </c:pt>
                <c:pt idx="292">
                  <c:v>0.13158024691358025</c:v>
                </c:pt>
                <c:pt idx="293">
                  <c:v>0.13248302469135803</c:v>
                </c:pt>
                <c:pt idx="294">
                  <c:v>0.13338888888888889</c:v>
                </c:pt>
                <c:pt idx="295">
                  <c:v>0.13429783950617286</c:v>
                </c:pt>
                <c:pt idx="296">
                  <c:v>0.13520987654320987</c:v>
                </c:pt>
                <c:pt idx="297">
                  <c:v>0.136125</c:v>
                </c:pt>
                <c:pt idx="298">
                  <c:v>0.13704320987654323</c:v>
                </c:pt>
                <c:pt idx="299">
                  <c:v>0.13796450617283951</c:v>
                </c:pt>
                <c:pt idx="300">
                  <c:v>0.1388888888888889</c:v>
                </c:pt>
                <c:pt idx="301">
                  <c:v>0.13981635802469136</c:v>
                </c:pt>
                <c:pt idx="302">
                  <c:v>0.14074691358024691</c:v>
                </c:pt>
                <c:pt idx="303">
                  <c:v>0.14168055555555556</c:v>
                </c:pt>
                <c:pt idx="304">
                  <c:v>0.14261728395061729</c:v>
                </c:pt>
                <c:pt idx="305">
                  <c:v>0.1435570987654321</c:v>
                </c:pt>
                <c:pt idx="306">
                  <c:v>0.14450000000000002</c:v>
                </c:pt>
                <c:pt idx="307">
                  <c:v>0.14544598765432099</c:v>
                </c:pt>
                <c:pt idx="308">
                  <c:v>0.14639506172839506</c:v>
                </c:pt>
                <c:pt idx="309">
                  <c:v>0.14734722222222224</c:v>
                </c:pt>
                <c:pt idx="310">
                  <c:v>0.14830246913580247</c:v>
                </c:pt>
                <c:pt idx="311">
                  <c:v>0.14926080246913581</c:v>
                </c:pt>
                <c:pt idx="312">
                  <c:v>0.15022222222222223</c:v>
                </c:pt>
                <c:pt idx="313">
                  <c:v>0.15118672839506173</c:v>
                </c:pt>
                <c:pt idx="314">
                  <c:v>0.15215432098765433</c:v>
                </c:pt>
                <c:pt idx="315">
                  <c:v>0.15312500000000001</c:v>
                </c:pt>
                <c:pt idx="316">
                  <c:v>0.15409876543209877</c:v>
                </c:pt>
                <c:pt idx="317">
                  <c:v>0.15507561728395061</c:v>
                </c:pt>
                <c:pt idx="318">
                  <c:v>0.15605555555555556</c:v>
                </c:pt>
                <c:pt idx="319">
                  <c:v>0.15703858024691358</c:v>
                </c:pt>
                <c:pt idx="320">
                  <c:v>0.15802469135802469</c:v>
                </c:pt>
                <c:pt idx="321">
                  <c:v>0.1590138888888889</c:v>
                </c:pt>
                <c:pt idx="322">
                  <c:v>0.16000617283950619</c:v>
                </c:pt>
                <c:pt idx="323">
                  <c:v>0.16100154320987656</c:v>
                </c:pt>
                <c:pt idx="324">
                  <c:v>0.16200000000000001</c:v>
                </c:pt>
                <c:pt idx="325">
                  <c:v>0.16300154320987656</c:v>
                </c:pt>
                <c:pt idx="326">
                  <c:v>0.16400617283950619</c:v>
                </c:pt>
                <c:pt idx="327">
                  <c:v>0.1650138888888889</c:v>
                </c:pt>
                <c:pt idx="328">
                  <c:v>0.1660246913580247</c:v>
                </c:pt>
                <c:pt idx="329">
                  <c:v>0.16703858024691359</c:v>
                </c:pt>
                <c:pt idx="330">
                  <c:v>0.16805555555555557</c:v>
                </c:pt>
                <c:pt idx="331">
                  <c:v>0.16907561728395062</c:v>
                </c:pt>
                <c:pt idx="332">
                  <c:v>0.17009876543209879</c:v>
                </c:pt>
                <c:pt idx="333">
                  <c:v>0.171125</c:v>
                </c:pt>
                <c:pt idx="334">
                  <c:v>0.17215432098765432</c:v>
                </c:pt>
                <c:pt idx="335">
                  <c:v>0.17318672839506175</c:v>
                </c:pt>
                <c:pt idx="336">
                  <c:v>0.17422222222222222</c:v>
                </c:pt>
                <c:pt idx="337">
                  <c:v>0.17526080246913581</c:v>
                </c:pt>
                <c:pt idx="338">
                  <c:v>0.17630246913580247</c:v>
                </c:pt>
                <c:pt idx="339">
                  <c:v>0.17734722222222224</c:v>
                </c:pt>
                <c:pt idx="340">
                  <c:v>0.17839506172839506</c:v>
                </c:pt>
                <c:pt idx="341">
                  <c:v>0.17944598765432099</c:v>
                </c:pt>
                <c:pt idx="342">
                  <c:v>0.18050000000000002</c:v>
                </c:pt>
                <c:pt idx="343">
                  <c:v>0.18155709876543211</c:v>
                </c:pt>
                <c:pt idx="344">
                  <c:v>0.1826172839506173</c:v>
                </c:pt>
                <c:pt idx="345">
                  <c:v>0.18368055555555557</c:v>
                </c:pt>
                <c:pt idx="346">
                  <c:v>0.18474691358024692</c:v>
                </c:pt>
                <c:pt idx="347">
                  <c:v>0.18581635802469137</c:v>
                </c:pt>
                <c:pt idx="348">
                  <c:v>0.18688888888888891</c:v>
                </c:pt>
                <c:pt idx="349">
                  <c:v>0.18796450617283952</c:v>
                </c:pt>
                <c:pt idx="350">
                  <c:v>0.18904320987654322</c:v>
                </c:pt>
                <c:pt idx="351">
                  <c:v>0.19012500000000002</c:v>
                </c:pt>
                <c:pt idx="352">
                  <c:v>0.19120987654320989</c:v>
                </c:pt>
                <c:pt idx="353">
                  <c:v>0.19229783950617285</c:v>
                </c:pt>
                <c:pt idx="354">
                  <c:v>0.19338888888888889</c:v>
                </c:pt>
                <c:pt idx="355">
                  <c:v>0.19448302469135803</c:v>
                </c:pt>
                <c:pt idx="356">
                  <c:v>0.19558024691358025</c:v>
                </c:pt>
                <c:pt idx="357">
                  <c:v>0.19668055555555555</c:v>
                </c:pt>
                <c:pt idx="358">
                  <c:v>0.19778395061728396</c:v>
                </c:pt>
                <c:pt idx="359">
                  <c:v>0.19889043209876545</c:v>
                </c:pt>
                <c:pt idx="360">
                  <c:v>0.2</c:v>
                </c:pt>
                <c:pt idx="361">
                  <c:v>0.20111265432098765</c:v>
                </c:pt>
                <c:pt idx="362">
                  <c:v>0.20222839506172841</c:v>
                </c:pt>
                <c:pt idx="363">
                  <c:v>0.20334722222222223</c:v>
                </c:pt>
                <c:pt idx="364">
                  <c:v>0.20446913580246914</c:v>
                </c:pt>
                <c:pt idx="365">
                  <c:v>0.20559413580246916</c:v>
                </c:pt>
                <c:pt idx="366">
                  <c:v>0.20672222222222222</c:v>
                </c:pt>
                <c:pt idx="367">
                  <c:v>0.2078533950617284</c:v>
                </c:pt>
                <c:pt idx="368">
                  <c:v>0.20898765432098768</c:v>
                </c:pt>
                <c:pt idx="369">
                  <c:v>0.21012500000000001</c:v>
                </c:pt>
                <c:pt idx="370">
                  <c:v>0.21126543209876544</c:v>
                </c:pt>
                <c:pt idx="371">
                  <c:v>0.21240895061728396</c:v>
                </c:pt>
                <c:pt idx="372">
                  <c:v>0.21355555555555555</c:v>
                </c:pt>
                <c:pt idx="373">
                  <c:v>0.21470524691358026</c:v>
                </c:pt>
                <c:pt idx="374">
                  <c:v>0.21585802469135804</c:v>
                </c:pt>
                <c:pt idx="375">
                  <c:v>0.2170138888888889</c:v>
                </c:pt>
                <c:pt idx="376">
                  <c:v>0.21817283950617286</c:v>
                </c:pt>
                <c:pt idx="377">
                  <c:v>0.21933487654320988</c:v>
                </c:pt>
                <c:pt idx="378">
                  <c:v>0.2205</c:v>
                </c:pt>
                <c:pt idx="379">
                  <c:v>0.22166820987654323</c:v>
                </c:pt>
                <c:pt idx="380">
                  <c:v>0.22283950617283951</c:v>
                </c:pt>
                <c:pt idx="381">
                  <c:v>0.2240138888888889</c:v>
                </c:pt>
                <c:pt idx="382">
                  <c:v>0.22519135802469137</c:v>
                </c:pt>
                <c:pt idx="383">
                  <c:v>0.22637191358024691</c:v>
                </c:pt>
                <c:pt idx="384">
                  <c:v>0.22755555555555557</c:v>
                </c:pt>
                <c:pt idx="385">
                  <c:v>0.2287422839506173</c:v>
                </c:pt>
                <c:pt idx="386">
                  <c:v>0.22993209876543211</c:v>
                </c:pt>
                <c:pt idx="387">
                  <c:v>0.23112500000000002</c:v>
                </c:pt>
                <c:pt idx="388">
                  <c:v>0.23232098765432099</c:v>
                </c:pt>
                <c:pt idx="389">
                  <c:v>0.23352006172839507</c:v>
                </c:pt>
                <c:pt idx="390">
                  <c:v>0.23472222222222222</c:v>
                </c:pt>
                <c:pt idx="391">
                  <c:v>0.23592746913580248</c:v>
                </c:pt>
                <c:pt idx="392">
                  <c:v>0.23713580246913582</c:v>
                </c:pt>
                <c:pt idx="393">
                  <c:v>0.23834722222222224</c:v>
                </c:pt>
                <c:pt idx="394">
                  <c:v>0.23956172839506173</c:v>
                </c:pt>
                <c:pt idx="395">
                  <c:v>0.24077932098765434</c:v>
                </c:pt>
                <c:pt idx="396">
                  <c:v>0.24200000000000002</c:v>
                </c:pt>
                <c:pt idx="397">
                  <c:v>0.24322376543209878</c:v>
                </c:pt>
                <c:pt idx="398">
                  <c:v>0.24445061728395062</c:v>
                </c:pt>
                <c:pt idx="399">
                  <c:v>0.24568055555555557</c:v>
                </c:pt>
                <c:pt idx="400">
                  <c:v>0.24691358024691359</c:v>
                </c:pt>
                <c:pt idx="401">
                  <c:v>0.2481496913580247</c:v>
                </c:pt>
                <c:pt idx="402">
                  <c:v>0.24938888888888891</c:v>
                </c:pt>
                <c:pt idx="403">
                  <c:v>0.2506311728395062</c:v>
                </c:pt>
                <c:pt idx="404">
                  <c:v>0.25187654320987657</c:v>
                </c:pt>
                <c:pt idx="405">
                  <c:v>0.25312499999999999</c:v>
                </c:pt>
                <c:pt idx="406">
                  <c:v>0.25437654320987657</c:v>
                </c:pt>
                <c:pt idx="407">
                  <c:v>0.2556311728395062</c:v>
                </c:pt>
                <c:pt idx="408">
                  <c:v>0.25688888888888889</c:v>
                </c:pt>
                <c:pt idx="409">
                  <c:v>0.25814969135802468</c:v>
                </c:pt>
                <c:pt idx="410">
                  <c:v>0.25941358024691358</c:v>
                </c:pt>
                <c:pt idx="411">
                  <c:v>0.26068055555555558</c:v>
                </c:pt>
                <c:pt idx="412">
                  <c:v>0.26195061728395064</c:v>
                </c:pt>
                <c:pt idx="413">
                  <c:v>0.2632237654320988</c:v>
                </c:pt>
                <c:pt idx="414">
                  <c:v>0.26450000000000001</c:v>
                </c:pt>
                <c:pt idx="415">
                  <c:v>0.26577932098765433</c:v>
                </c:pt>
                <c:pt idx="416">
                  <c:v>0.26706172839506176</c:v>
                </c:pt>
                <c:pt idx="417">
                  <c:v>0.26834722222222224</c:v>
                </c:pt>
                <c:pt idx="418">
                  <c:v>0.26963580246913582</c:v>
                </c:pt>
                <c:pt idx="419">
                  <c:v>0.27092746913580246</c:v>
                </c:pt>
                <c:pt idx="420">
                  <c:v>0.27222222222222225</c:v>
                </c:pt>
                <c:pt idx="421">
                  <c:v>0.2735200617283951</c:v>
                </c:pt>
                <c:pt idx="422">
                  <c:v>0.274820987654321</c:v>
                </c:pt>
                <c:pt idx="423">
                  <c:v>0.27612500000000001</c:v>
                </c:pt>
                <c:pt idx="424">
                  <c:v>0.27743209876543212</c:v>
                </c:pt>
                <c:pt idx="425">
                  <c:v>0.27874228395061729</c:v>
                </c:pt>
                <c:pt idx="426">
                  <c:v>0.28005555555555556</c:v>
                </c:pt>
                <c:pt idx="427">
                  <c:v>0.28137191358024694</c:v>
                </c:pt>
                <c:pt idx="428">
                  <c:v>0.28269135802469136</c:v>
                </c:pt>
                <c:pt idx="429">
                  <c:v>0.2840138888888889</c:v>
                </c:pt>
                <c:pt idx="430">
                  <c:v>0.28533950617283954</c:v>
                </c:pt>
                <c:pt idx="431">
                  <c:v>0.28666820987654323</c:v>
                </c:pt>
                <c:pt idx="432">
                  <c:v>0.28800000000000003</c:v>
                </c:pt>
                <c:pt idx="433">
                  <c:v>0.28933487654320988</c:v>
                </c:pt>
                <c:pt idx="434">
                  <c:v>0.29067283950617284</c:v>
                </c:pt>
                <c:pt idx="435">
                  <c:v>0.29201388888888891</c:v>
                </c:pt>
                <c:pt idx="436">
                  <c:v>0.29335802469135802</c:v>
                </c:pt>
                <c:pt idx="437">
                  <c:v>0.29470524691358024</c:v>
                </c:pt>
                <c:pt idx="438">
                  <c:v>0.29605555555555557</c:v>
                </c:pt>
                <c:pt idx="439">
                  <c:v>0.29740895061728395</c:v>
                </c:pt>
                <c:pt idx="440">
                  <c:v>0.29876543209876544</c:v>
                </c:pt>
                <c:pt idx="441">
                  <c:v>0.30012500000000003</c:v>
                </c:pt>
                <c:pt idx="442">
                  <c:v>0.30148765432098767</c:v>
                </c:pt>
                <c:pt idx="443">
                  <c:v>0.30285339506172843</c:v>
                </c:pt>
                <c:pt idx="444">
                  <c:v>0.30422222222222223</c:v>
                </c:pt>
                <c:pt idx="445">
                  <c:v>0.30559413580246914</c:v>
                </c:pt>
                <c:pt idx="446">
                  <c:v>0.30696913580246915</c:v>
                </c:pt>
                <c:pt idx="447">
                  <c:v>0.30834722222222222</c:v>
                </c:pt>
                <c:pt idx="448">
                  <c:v>0.30972839506172839</c:v>
                </c:pt>
                <c:pt idx="449">
                  <c:v>0.31111265432098767</c:v>
                </c:pt>
                <c:pt idx="450">
                  <c:v>0.3125</c:v>
                </c:pt>
                <c:pt idx="451">
                  <c:v>0.31389043209876544</c:v>
                </c:pt>
                <c:pt idx="452">
                  <c:v>0.31528395061728398</c:v>
                </c:pt>
                <c:pt idx="453">
                  <c:v>0.31668055555555558</c:v>
                </c:pt>
                <c:pt idx="454">
                  <c:v>0.31808024691358028</c:v>
                </c:pt>
                <c:pt idx="455">
                  <c:v>0.31948302469135803</c:v>
                </c:pt>
                <c:pt idx="456">
                  <c:v>0.32088888888888889</c:v>
                </c:pt>
                <c:pt idx="457">
                  <c:v>0.32229783950617286</c:v>
                </c:pt>
                <c:pt idx="458">
                  <c:v>0.32370987654320987</c:v>
                </c:pt>
                <c:pt idx="459">
                  <c:v>0.325125</c:v>
                </c:pt>
                <c:pt idx="460">
                  <c:v>0.32654320987654323</c:v>
                </c:pt>
                <c:pt idx="461">
                  <c:v>0.32796450617283951</c:v>
                </c:pt>
                <c:pt idx="462">
                  <c:v>0.3293888888888889</c:v>
                </c:pt>
                <c:pt idx="463">
                  <c:v>0.33081635802469139</c:v>
                </c:pt>
                <c:pt idx="464">
                  <c:v>0.33224691358024694</c:v>
                </c:pt>
                <c:pt idx="465">
                  <c:v>0.33368055555555559</c:v>
                </c:pt>
                <c:pt idx="466">
                  <c:v>0.3351172839506173</c:v>
                </c:pt>
                <c:pt idx="467">
                  <c:v>0.33655709876543211</c:v>
                </c:pt>
                <c:pt idx="468">
                  <c:v>0.33800000000000002</c:v>
                </c:pt>
                <c:pt idx="469">
                  <c:v>0.33944598765432099</c:v>
                </c:pt>
                <c:pt idx="470">
                  <c:v>0.34089506172839507</c:v>
                </c:pt>
                <c:pt idx="471">
                  <c:v>0.34234722222222225</c:v>
                </c:pt>
                <c:pt idx="472">
                  <c:v>0.34380246913580248</c:v>
                </c:pt>
                <c:pt idx="473">
                  <c:v>0.34526080246913582</c:v>
                </c:pt>
                <c:pt idx="474">
                  <c:v>0.34672222222222226</c:v>
                </c:pt>
                <c:pt idx="475">
                  <c:v>0.34818672839506176</c:v>
                </c:pt>
                <c:pt idx="476">
                  <c:v>0.34965432098765437</c:v>
                </c:pt>
                <c:pt idx="477">
                  <c:v>0.35112500000000002</c:v>
                </c:pt>
                <c:pt idx="478">
                  <c:v>0.35259876543209878</c:v>
                </c:pt>
                <c:pt idx="479">
                  <c:v>0.35407561728395065</c:v>
                </c:pt>
                <c:pt idx="480">
                  <c:v>0.35555555555555557</c:v>
                </c:pt>
                <c:pt idx="481">
                  <c:v>0.35703858024691359</c:v>
                </c:pt>
                <c:pt idx="482">
                  <c:v>0.35852469135802473</c:v>
                </c:pt>
                <c:pt idx="483">
                  <c:v>0.36001388888888891</c:v>
                </c:pt>
                <c:pt idx="484">
                  <c:v>0.3615061728395062</c:v>
                </c:pt>
                <c:pt idx="485">
                  <c:v>0.36300154320987654</c:v>
                </c:pt>
                <c:pt idx="486">
                  <c:v>0.36450000000000005</c:v>
                </c:pt>
                <c:pt idx="487">
                  <c:v>0.36600154320987655</c:v>
                </c:pt>
                <c:pt idx="488">
                  <c:v>0.36750617283950621</c:v>
                </c:pt>
                <c:pt idx="489">
                  <c:v>0.36901388888888892</c:v>
                </c:pt>
                <c:pt idx="490">
                  <c:v>0.37052469135802474</c:v>
                </c:pt>
                <c:pt idx="491">
                  <c:v>0.37203858024691361</c:v>
                </c:pt>
                <c:pt idx="492">
                  <c:v>0.37355555555555559</c:v>
                </c:pt>
                <c:pt idx="493">
                  <c:v>0.37507561728395061</c:v>
                </c:pt>
                <c:pt idx="494">
                  <c:v>0.3765987654320988</c:v>
                </c:pt>
                <c:pt idx="495">
                  <c:v>0.37812500000000004</c:v>
                </c:pt>
                <c:pt idx="496">
                  <c:v>0.37965432098765434</c:v>
                </c:pt>
                <c:pt idx="497">
                  <c:v>0.38118672839506174</c:v>
                </c:pt>
                <c:pt idx="498">
                  <c:v>0.38272222222222224</c:v>
                </c:pt>
                <c:pt idx="499">
                  <c:v>0.3842608024691358</c:v>
                </c:pt>
                <c:pt idx="500">
                  <c:v>0.38580246913580252</c:v>
                </c:pt>
                <c:pt idx="501">
                  <c:v>0.38734722222222223</c:v>
                </c:pt>
                <c:pt idx="502">
                  <c:v>0.38889506172839511</c:v>
                </c:pt>
                <c:pt idx="503">
                  <c:v>0.39044598765432098</c:v>
                </c:pt>
                <c:pt idx="504">
                  <c:v>0.39200000000000002</c:v>
                </c:pt>
                <c:pt idx="505">
                  <c:v>0.3935570987654321</c:v>
                </c:pt>
                <c:pt idx="506">
                  <c:v>0.39511728395061729</c:v>
                </c:pt>
                <c:pt idx="507">
                  <c:v>0.39668055555555559</c:v>
                </c:pt>
                <c:pt idx="508">
                  <c:v>0.39824691358024694</c:v>
                </c:pt>
                <c:pt idx="509">
                  <c:v>0.3998163580246914</c:v>
                </c:pt>
                <c:pt idx="510">
                  <c:v>0.40138888888888891</c:v>
                </c:pt>
                <c:pt idx="511">
                  <c:v>0.40296450617283952</c:v>
                </c:pt>
                <c:pt idx="512">
                  <c:v>0.40454320987654324</c:v>
                </c:pt>
                <c:pt idx="513">
                  <c:v>0.40612500000000001</c:v>
                </c:pt>
                <c:pt idx="514">
                  <c:v>0.40770987654320989</c:v>
                </c:pt>
                <c:pt idx="515">
                  <c:v>0.40929783950617288</c:v>
                </c:pt>
                <c:pt idx="516">
                  <c:v>0.41088888888888891</c:v>
                </c:pt>
                <c:pt idx="517">
                  <c:v>0.41248302469135806</c:v>
                </c:pt>
                <c:pt idx="518">
                  <c:v>0.41408024691358025</c:v>
                </c:pt>
                <c:pt idx="519">
                  <c:v>0.41568055555555555</c:v>
                </c:pt>
                <c:pt idx="520">
                  <c:v>0.41728395061728396</c:v>
                </c:pt>
                <c:pt idx="521">
                  <c:v>0.41889043209876548</c:v>
                </c:pt>
                <c:pt idx="522">
                  <c:v>0.42050000000000004</c:v>
                </c:pt>
                <c:pt idx="523">
                  <c:v>0.42211265432098766</c:v>
                </c:pt>
                <c:pt idx="524">
                  <c:v>0.42372839506172844</c:v>
                </c:pt>
                <c:pt idx="525">
                  <c:v>0.42534722222222227</c:v>
                </c:pt>
                <c:pt idx="526">
                  <c:v>0.42696913580246915</c:v>
                </c:pt>
                <c:pt idx="527">
                  <c:v>0.42859413580246913</c:v>
                </c:pt>
                <c:pt idx="528">
                  <c:v>0.43022222222222223</c:v>
                </c:pt>
                <c:pt idx="529">
                  <c:v>0.43185339506172843</c:v>
                </c:pt>
                <c:pt idx="530">
                  <c:v>0.43348765432098768</c:v>
                </c:pt>
                <c:pt idx="531">
                  <c:v>0.43512500000000004</c:v>
                </c:pt>
                <c:pt idx="532">
                  <c:v>0.43676543209876545</c:v>
                </c:pt>
                <c:pt idx="533">
                  <c:v>0.43840895061728397</c:v>
                </c:pt>
                <c:pt idx="534">
                  <c:v>0.44005555555555559</c:v>
                </c:pt>
                <c:pt idx="535">
                  <c:v>0.44170524691358026</c:v>
                </c:pt>
                <c:pt idx="536">
                  <c:v>0.44335802469135804</c:v>
                </c:pt>
                <c:pt idx="537">
                  <c:v>0.44501388888888893</c:v>
                </c:pt>
                <c:pt idx="538">
                  <c:v>0.44667283950617287</c:v>
                </c:pt>
                <c:pt idx="539">
                  <c:v>0.44833487654320991</c:v>
                </c:pt>
                <c:pt idx="540">
                  <c:v>0.45</c:v>
                </c:pt>
                <c:pt idx="541">
                  <c:v>0.45166820987654321</c:v>
                </c:pt>
                <c:pt idx="542">
                  <c:v>0.45333950617283952</c:v>
                </c:pt>
                <c:pt idx="543">
                  <c:v>0.45501388888888894</c:v>
                </c:pt>
                <c:pt idx="544">
                  <c:v>0.45669135802469141</c:v>
                </c:pt>
                <c:pt idx="545">
                  <c:v>0.45837191358024693</c:v>
                </c:pt>
                <c:pt idx="546">
                  <c:v>0.46005555555555561</c:v>
                </c:pt>
                <c:pt idx="547">
                  <c:v>0.46174228395061728</c:v>
                </c:pt>
                <c:pt idx="548">
                  <c:v>0.46343209876543212</c:v>
                </c:pt>
                <c:pt idx="549">
                  <c:v>0.46512500000000001</c:v>
                </c:pt>
                <c:pt idx="550">
                  <c:v>0.46682098765432101</c:v>
                </c:pt>
                <c:pt idx="551">
                  <c:v>0.46852006172839511</c:v>
                </c:pt>
                <c:pt idx="552">
                  <c:v>0.47022222222222226</c:v>
                </c:pt>
                <c:pt idx="553">
                  <c:v>0.47192746913580247</c:v>
                </c:pt>
                <c:pt idx="554">
                  <c:v>0.47363580246913584</c:v>
                </c:pt>
                <c:pt idx="555">
                  <c:v>0.47534722222222225</c:v>
                </c:pt>
                <c:pt idx="556">
                  <c:v>0.47706172839506178</c:v>
                </c:pt>
                <c:pt idx="557">
                  <c:v>0.47877932098765436</c:v>
                </c:pt>
                <c:pt idx="558">
                  <c:v>0.48050000000000004</c:v>
                </c:pt>
                <c:pt idx="559">
                  <c:v>0.48222376543209877</c:v>
                </c:pt>
                <c:pt idx="560">
                  <c:v>0.48395061728395067</c:v>
                </c:pt>
                <c:pt idx="561">
                  <c:v>0.48568055555555556</c:v>
                </c:pt>
                <c:pt idx="562">
                  <c:v>0.48741358024691361</c:v>
                </c:pt>
                <c:pt idx="563">
                  <c:v>0.48914969135802472</c:v>
                </c:pt>
                <c:pt idx="564">
                  <c:v>0.49088888888888893</c:v>
                </c:pt>
                <c:pt idx="565">
                  <c:v>0.49263117283950619</c:v>
                </c:pt>
                <c:pt idx="566">
                  <c:v>0.49437654320987656</c:v>
                </c:pt>
                <c:pt idx="567">
                  <c:v>0.49612500000000004</c:v>
                </c:pt>
                <c:pt idx="568">
                  <c:v>0.49787654320987657</c:v>
                </c:pt>
                <c:pt idx="569">
                  <c:v>0.4996311728395062</c:v>
                </c:pt>
                <c:pt idx="570">
                  <c:v>0.50138888888888888</c:v>
                </c:pt>
                <c:pt idx="571">
                  <c:v>0.50314969135802468</c:v>
                </c:pt>
                <c:pt idx="572">
                  <c:v>0.50491358024691357</c:v>
                </c:pt>
                <c:pt idx="573">
                  <c:v>0.50668055555555558</c:v>
                </c:pt>
                <c:pt idx="574">
                  <c:v>0.50845061728395069</c:v>
                </c:pt>
                <c:pt idx="575">
                  <c:v>0.5102237654320988</c:v>
                </c:pt>
                <c:pt idx="576">
                  <c:v>0.51200000000000001</c:v>
                </c:pt>
                <c:pt idx="577">
                  <c:v>0.51377932098765433</c:v>
                </c:pt>
                <c:pt idx="578">
                  <c:v>0.51556172839506176</c:v>
                </c:pt>
                <c:pt idx="579">
                  <c:v>0.51734722222222229</c:v>
                </c:pt>
                <c:pt idx="580">
                  <c:v>0.51913580246913582</c:v>
                </c:pt>
                <c:pt idx="581">
                  <c:v>0.52092746913580246</c:v>
                </c:pt>
                <c:pt idx="582">
                  <c:v>0.5227222222222222</c:v>
                </c:pt>
                <c:pt idx="583">
                  <c:v>0.52452006172839505</c:v>
                </c:pt>
                <c:pt idx="584">
                  <c:v>0.526320987654321</c:v>
                </c:pt>
                <c:pt idx="585">
                  <c:v>0.52812500000000007</c:v>
                </c:pt>
                <c:pt idx="586">
                  <c:v>0.52993209876543212</c:v>
                </c:pt>
                <c:pt idx="587">
                  <c:v>0.53174228395061729</c:v>
                </c:pt>
                <c:pt idx="588">
                  <c:v>0.53355555555555556</c:v>
                </c:pt>
                <c:pt idx="589">
                  <c:v>0.53537191358024694</c:v>
                </c:pt>
                <c:pt idx="590">
                  <c:v>0.53719135802469142</c:v>
                </c:pt>
                <c:pt idx="591">
                  <c:v>0.5390138888888889</c:v>
                </c:pt>
                <c:pt idx="592">
                  <c:v>0.54083950617283949</c:v>
                </c:pt>
                <c:pt idx="593">
                  <c:v>0.54266820987654318</c:v>
                </c:pt>
                <c:pt idx="594">
                  <c:v>0.54449999999999998</c:v>
                </c:pt>
                <c:pt idx="595">
                  <c:v>0.54633487654320989</c:v>
                </c:pt>
                <c:pt idx="596">
                  <c:v>0.5481728395061729</c:v>
                </c:pt>
                <c:pt idx="597">
                  <c:v>0.55001388888888891</c:v>
                </c:pt>
                <c:pt idx="598">
                  <c:v>0.55185802469135803</c:v>
                </c:pt>
                <c:pt idx="599">
                  <c:v>0.55370524691358025</c:v>
                </c:pt>
                <c:pt idx="600">
                  <c:v>0.55555555555555558</c:v>
                </c:pt>
                <c:pt idx="601">
                  <c:v>0.55740895061728402</c:v>
                </c:pt>
                <c:pt idx="602">
                  <c:v>0.55926543209876545</c:v>
                </c:pt>
                <c:pt idx="603">
                  <c:v>0.56112499999999998</c:v>
                </c:pt>
                <c:pt idx="604">
                  <c:v>0.56298765432098763</c:v>
                </c:pt>
                <c:pt idx="605">
                  <c:v>0.56485339506172838</c:v>
                </c:pt>
                <c:pt idx="606">
                  <c:v>0.56672222222222224</c:v>
                </c:pt>
                <c:pt idx="607">
                  <c:v>0.5685941358024692</c:v>
                </c:pt>
                <c:pt idx="608">
                  <c:v>0.57046913580246916</c:v>
                </c:pt>
                <c:pt idx="609">
                  <c:v>0.57234722222222223</c:v>
                </c:pt>
                <c:pt idx="610">
                  <c:v>0.5742283950617284</c:v>
                </c:pt>
                <c:pt idx="611">
                  <c:v>0.57611265432098768</c:v>
                </c:pt>
                <c:pt idx="612">
                  <c:v>0.57800000000000007</c:v>
                </c:pt>
                <c:pt idx="613">
                  <c:v>0.57989043209876545</c:v>
                </c:pt>
                <c:pt idx="614">
                  <c:v>0.58178395061728394</c:v>
                </c:pt>
                <c:pt idx="615">
                  <c:v>0.58368055555555554</c:v>
                </c:pt>
                <c:pt idx="616">
                  <c:v>0.58558024691358024</c:v>
                </c:pt>
                <c:pt idx="617">
                  <c:v>0.58748302469135805</c:v>
                </c:pt>
                <c:pt idx="618">
                  <c:v>0.58938888888888896</c:v>
                </c:pt>
                <c:pt idx="619">
                  <c:v>0.59129783950617287</c:v>
                </c:pt>
                <c:pt idx="620">
                  <c:v>0.59320987654320989</c:v>
                </c:pt>
                <c:pt idx="621">
                  <c:v>0.59512500000000002</c:v>
                </c:pt>
                <c:pt idx="622">
                  <c:v>0.59704320987654325</c:v>
                </c:pt>
                <c:pt idx="623">
                  <c:v>0.59896450617283958</c:v>
                </c:pt>
                <c:pt idx="624">
                  <c:v>0.60088888888888892</c:v>
                </c:pt>
                <c:pt idx="625">
                  <c:v>0.60281635802469136</c:v>
                </c:pt>
                <c:pt idx="626">
                  <c:v>0.6047469135802469</c:v>
                </c:pt>
                <c:pt idx="627">
                  <c:v>0.60668055555555556</c:v>
                </c:pt>
                <c:pt idx="628">
                  <c:v>0.60861728395061732</c:v>
                </c:pt>
                <c:pt idx="629">
                  <c:v>0.61055709876543218</c:v>
                </c:pt>
                <c:pt idx="630">
                  <c:v>0.61250000000000004</c:v>
                </c:pt>
                <c:pt idx="631">
                  <c:v>0.61444598765432101</c:v>
                </c:pt>
                <c:pt idx="632">
                  <c:v>0.61639506172839509</c:v>
                </c:pt>
                <c:pt idx="633">
                  <c:v>0.61834722222222227</c:v>
                </c:pt>
                <c:pt idx="634">
                  <c:v>0.62030246913580245</c:v>
                </c:pt>
                <c:pt idx="635">
                  <c:v>0.62226080246913584</c:v>
                </c:pt>
                <c:pt idx="636">
                  <c:v>0.62422222222222223</c:v>
                </c:pt>
                <c:pt idx="637">
                  <c:v>0.62618672839506173</c:v>
                </c:pt>
                <c:pt idx="638">
                  <c:v>0.62815432098765434</c:v>
                </c:pt>
                <c:pt idx="639">
                  <c:v>0.63012500000000005</c:v>
                </c:pt>
                <c:pt idx="640">
                  <c:v>0.63209876543209875</c:v>
                </c:pt>
                <c:pt idx="641">
                  <c:v>0.63407561728395068</c:v>
                </c:pt>
                <c:pt idx="642">
                  <c:v>0.6360555555555556</c:v>
                </c:pt>
                <c:pt idx="643">
                  <c:v>0.63803858024691362</c:v>
                </c:pt>
                <c:pt idx="644">
                  <c:v>0.64002469135802476</c:v>
                </c:pt>
                <c:pt idx="645">
                  <c:v>0.64201388888888888</c:v>
                </c:pt>
                <c:pt idx="646">
                  <c:v>0.64400617283950623</c:v>
                </c:pt>
                <c:pt idx="647">
                  <c:v>0.64600154320987657</c:v>
                </c:pt>
                <c:pt idx="648">
                  <c:v>0.64800000000000002</c:v>
                </c:pt>
                <c:pt idx="649">
                  <c:v>0.65000154320987658</c:v>
                </c:pt>
                <c:pt idx="650">
                  <c:v>0.65200617283950624</c:v>
                </c:pt>
                <c:pt idx="651">
                  <c:v>0.65401388888888889</c:v>
                </c:pt>
                <c:pt idx="652">
                  <c:v>0.65602469135802477</c:v>
                </c:pt>
                <c:pt idx="653">
                  <c:v>0.65803858024691364</c:v>
                </c:pt>
                <c:pt idx="654">
                  <c:v>0.66005555555555562</c:v>
                </c:pt>
                <c:pt idx="655">
                  <c:v>0.6620756172839507</c:v>
                </c:pt>
                <c:pt idx="656">
                  <c:v>0.66409876543209878</c:v>
                </c:pt>
                <c:pt idx="657">
                  <c:v>0.66612500000000008</c:v>
                </c:pt>
                <c:pt idx="658">
                  <c:v>0.66815432098765437</c:v>
                </c:pt>
                <c:pt idx="659">
                  <c:v>0.67018672839506177</c:v>
                </c:pt>
                <c:pt idx="660">
                  <c:v>0.67222222222222228</c:v>
                </c:pt>
                <c:pt idx="661">
                  <c:v>0.67426080246913589</c:v>
                </c:pt>
                <c:pt idx="662">
                  <c:v>0.6763024691358025</c:v>
                </c:pt>
                <c:pt idx="663">
                  <c:v>0.67834722222222221</c:v>
                </c:pt>
                <c:pt idx="664">
                  <c:v>0.68039506172839515</c:v>
                </c:pt>
                <c:pt idx="665">
                  <c:v>0.68244598765432107</c:v>
                </c:pt>
                <c:pt idx="666">
                  <c:v>0.6845</c:v>
                </c:pt>
                <c:pt idx="667">
                  <c:v>0.68655709876543214</c:v>
                </c:pt>
                <c:pt idx="668">
                  <c:v>0.68861728395061728</c:v>
                </c:pt>
                <c:pt idx="669">
                  <c:v>0.69068055555555563</c:v>
                </c:pt>
                <c:pt idx="670">
                  <c:v>0.69274691358024698</c:v>
                </c:pt>
                <c:pt idx="671">
                  <c:v>0.69481635802469144</c:v>
                </c:pt>
                <c:pt idx="672">
                  <c:v>0.69688888888888889</c:v>
                </c:pt>
                <c:pt idx="673">
                  <c:v>0.69896450617283956</c:v>
                </c:pt>
                <c:pt idx="674">
                  <c:v>0.70104320987654323</c:v>
                </c:pt>
                <c:pt idx="675">
                  <c:v>0.703125</c:v>
                </c:pt>
                <c:pt idx="676">
                  <c:v>0.70520987654320988</c:v>
                </c:pt>
                <c:pt idx="677">
                  <c:v>0.70729783950617287</c:v>
                </c:pt>
                <c:pt idx="678">
                  <c:v>0.70938888888888896</c:v>
                </c:pt>
                <c:pt idx="679">
                  <c:v>0.71148302469135805</c:v>
                </c:pt>
                <c:pt idx="680">
                  <c:v>0.71358024691358024</c:v>
                </c:pt>
                <c:pt idx="681">
                  <c:v>0.71568055555555554</c:v>
                </c:pt>
                <c:pt idx="682">
                  <c:v>0.71778395061728395</c:v>
                </c:pt>
                <c:pt idx="683">
                  <c:v>0.71989043209876546</c:v>
                </c:pt>
                <c:pt idx="684">
                  <c:v>0.72200000000000009</c:v>
                </c:pt>
                <c:pt idx="685">
                  <c:v>0.7241126543209877</c:v>
                </c:pt>
                <c:pt idx="686">
                  <c:v>0.72622839506172843</c:v>
                </c:pt>
                <c:pt idx="687">
                  <c:v>0.72834722222222226</c:v>
                </c:pt>
                <c:pt idx="688">
                  <c:v>0.73046913580246919</c:v>
                </c:pt>
                <c:pt idx="689">
                  <c:v>0.73259413580246913</c:v>
                </c:pt>
                <c:pt idx="690">
                  <c:v>0.73472222222222228</c:v>
                </c:pt>
                <c:pt idx="691">
                  <c:v>0.73685339506172842</c:v>
                </c:pt>
                <c:pt idx="692">
                  <c:v>0.73898765432098767</c:v>
                </c:pt>
                <c:pt idx="693">
                  <c:v>0.74112500000000003</c:v>
                </c:pt>
                <c:pt idx="694">
                  <c:v>0.7432654320987655</c:v>
                </c:pt>
                <c:pt idx="695">
                  <c:v>0.74540895061728396</c:v>
                </c:pt>
                <c:pt idx="696">
                  <c:v>0.74755555555555564</c:v>
                </c:pt>
                <c:pt idx="697">
                  <c:v>0.74970524691358031</c:v>
                </c:pt>
                <c:pt idx="698">
                  <c:v>0.7518580246913581</c:v>
                </c:pt>
                <c:pt idx="699">
                  <c:v>0.75401388888888898</c:v>
                </c:pt>
                <c:pt idx="700">
                  <c:v>0.75617283950617287</c:v>
                </c:pt>
                <c:pt idx="701">
                  <c:v>0.75833487654320997</c:v>
                </c:pt>
                <c:pt idx="702">
                  <c:v>0.76050000000000006</c:v>
                </c:pt>
                <c:pt idx="703">
                  <c:v>0.76266820987654327</c:v>
                </c:pt>
                <c:pt idx="704">
                  <c:v>0.76483950617283958</c:v>
                </c:pt>
                <c:pt idx="705">
                  <c:v>0.76701388888888888</c:v>
                </c:pt>
                <c:pt idx="706">
                  <c:v>0.76919135802469141</c:v>
                </c:pt>
                <c:pt idx="707">
                  <c:v>0.77137191358024693</c:v>
                </c:pt>
                <c:pt idx="708">
                  <c:v>0.77355555555555555</c:v>
                </c:pt>
                <c:pt idx="709">
                  <c:v>0.77574228395061728</c:v>
                </c:pt>
                <c:pt idx="710">
                  <c:v>0.77793209876543212</c:v>
                </c:pt>
                <c:pt idx="711">
                  <c:v>0.78012500000000007</c:v>
                </c:pt>
                <c:pt idx="712">
                  <c:v>0.78232098765432101</c:v>
                </c:pt>
                <c:pt idx="713">
                  <c:v>0.78452006172839506</c:v>
                </c:pt>
                <c:pt idx="714">
                  <c:v>0.78672222222222221</c:v>
                </c:pt>
                <c:pt idx="715">
                  <c:v>0.78892746913580247</c:v>
                </c:pt>
                <c:pt idx="716">
                  <c:v>0.79113580246913584</c:v>
                </c:pt>
                <c:pt idx="717">
                  <c:v>0.79334722222222231</c:v>
                </c:pt>
                <c:pt idx="718">
                  <c:v>0.79556172839506178</c:v>
                </c:pt>
                <c:pt idx="719">
                  <c:v>0.79777932098765436</c:v>
                </c:pt>
                <c:pt idx="720">
                  <c:v>0.8</c:v>
                </c:pt>
              </c:numCache>
            </c:numRef>
          </c:yVal>
          <c:smooth val="1"/>
          <c:extLst>
            <c:ext xmlns:c16="http://schemas.microsoft.com/office/drawing/2014/chart" uri="{C3380CC4-5D6E-409C-BE32-E72D297353CC}">
              <c16:uniqueId val="{00000005-C391-E744-91D3-09DDF1520A41}"/>
            </c:ext>
          </c:extLst>
        </c:ser>
        <c:ser>
          <c:idx val="3"/>
          <c:order val="6"/>
          <c:tx>
            <c:v>Risiko Stoßlüften</c:v>
          </c:tx>
          <c:spPr>
            <a:ln w="38100" cap="rnd">
              <a:solidFill>
                <a:srgbClr val="7030A0"/>
              </a:solidFill>
              <a:prstDash val="lgDashDot"/>
              <a:round/>
            </a:ln>
            <a:effectLst/>
          </c:spPr>
          <c:marker>
            <c:symbol val="none"/>
          </c:marker>
          <c:xVal>
            <c:numRef>
              <c:f>'Raum2_Übersicht+Stoßlüftung'!$A$82:$A$802</c:f>
              <c:numCache>
                <c:formatCode>0.00</c:formatCode>
                <c:ptCount val="72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pt idx="361">
                  <c:v>60.166666666666664</c:v>
                </c:pt>
                <c:pt idx="362">
                  <c:v>60.333333333333336</c:v>
                </c:pt>
                <c:pt idx="363">
                  <c:v>60.5</c:v>
                </c:pt>
                <c:pt idx="364">
                  <c:v>60.666666666666664</c:v>
                </c:pt>
                <c:pt idx="365">
                  <c:v>60.833333333333336</c:v>
                </c:pt>
                <c:pt idx="366">
                  <c:v>61</c:v>
                </c:pt>
                <c:pt idx="367">
                  <c:v>61.166666666666664</c:v>
                </c:pt>
                <c:pt idx="368">
                  <c:v>61.333333333333336</c:v>
                </c:pt>
                <c:pt idx="369">
                  <c:v>61.5</c:v>
                </c:pt>
                <c:pt idx="370">
                  <c:v>61.666666666666664</c:v>
                </c:pt>
                <c:pt idx="371">
                  <c:v>61.833333333333336</c:v>
                </c:pt>
                <c:pt idx="372">
                  <c:v>62</c:v>
                </c:pt>
                <c:pt idx="373">
                  <c:v>62.166666666666664</c:v>
                </c:pt>
                <c:pt idx="374">
                  <c:v>62.333333333333336</c:v>
                </c:pt>
                <c:pt idx="375">
                  <c:v>62.5</c:v>
                </c:pt>
                <c:pt idx="376">
                  <c:v>62.666666666666664</c:v>
                </c:pt>
                <c:pt idx="377">
                  <c:v>62.833333333333336</c:v>
                </c:pt>
                <c:pt idx="378">
                  <c:v>63</c:v>
                </c:pt>
                <c:pt idx="379">
                  <c:v>63.166666666666664</c:v>
                </c:pt>
                <c:pt idx="380">
                  <c:v>63.333333333333336</c:v>
                </c:pt>
                <c:pt idx="381">
                  <c:v>63.5</c:v>
                </c:pt>
                <c:pt idx="382">
                  <c:v>63.666666666666664</c:v>
                </c:pt>
                <c:pt idx="383">
                  <c:v>63.833333333333336</c:v>
                </c:pt>
                <c:pt idx="384">
                  <c:v>64</c:v>
                </c:pt>
                <c:pt idx="385">
                  <c:v>64.166666666666671</c:v>
                </c:pt>
                <c:pt idx="386">
                  <c:v>64.333333333333329</c:v>
                </c:pt>
                <c:pt idx="387">
                  <c:v>64.5</c:v>
                </c:pt>
                <c:pt idx="388">
                  <c:v>64.666666666666671</c:v>
                </c:pt>
                <c:pt idx="389">
                  <c:v>64.833333333333329</c:v>
                </c:pt>
                <c:pt idx="390">
                  <c:v>65</c:v>
                </c:pt>
                <c:pt idx="391">
                  <c:v>65.166666666666671</c:v>
                </c:pt>
                <c:pt idx="392">
                  <c:v>65.333333333333329</c:v>
                </c:pt>
                <c:pt idx="393">
                  <c:v>65.5</c:v>
                </c:pt>
                <c:pt idx="394">
                  <c:v>65.666666666666671</c:v>
                </c:pt>
                <c:pt idx="395">
                  <c:v>65.833333333333329</c:v>
                </c:pt>
                <c:pt idx="396">
                  <c:v>66</c:v>
                </c:pt>
                <c:pt idx="397">
                  <c:v>66.166666666666671</c:v>
                </c:pt>
                <c:pt idx="398">
                  <c:v>66.333333333333329</c:v>
                </c:pt>
                <c:pt idx="399">
                  <c:v>66.5</c:v>
                </c:pt>
                <c:pt idx="400">
                  <c:v>66.666666666666671</c:v>
                </c:pt>
                <c:pt idx="401">
                  <c:v>66.833333333333329</c:v>
                </c:pt>
                <c:pt idx="402">
                  <c:v>67</c:v>
                </c:pt>
                <c:pt idx="403">
                  <c:v>67.166666666666671</c:v>
                </c:pt>
                <c:pt idx="404">
                  <c:v>67.333333333333329</c:v>
                </c:pt>
                <c:pt idx="405">
                  <c:v>67.5</c:v>
                </c:pt>
                <c:pt idx="406">
                  <c:v>67.666666666666671</c:v>
                </c:pt>
                <c:pt idx="407">
                  <c:v>67.833333333333329</c:v>
                </c:pt>
                <c:pt idx="408">
                  <c:v>68</c:v>
                </c:pt>
                <c:pt idx="409">
                  <c:v>68.166666666666671</c:v>
                </c:pt>
                <c:pt idx="410">
                  <c:v>68.333333333333329</c:v>
                </c:pt>
                <c:pt idx="411">
                  <c:v>68.5</c:v>
                </c:pt>
                <c:pt idx="412">
                  <c:v>68.666666666666671</c:v>
                </c:pt>
                <c:pt idx="413">
                  <c:v>68.833333333333329</c:v>
                </c:pt>
                <c:pt idx="414">
                  <c:v>69</c:v>
                </c:pt>
                <c:pt idx="415">
                  <c:v>69.166666666666671</c:v>
                </c:pt>
                <c:pt idx="416">
                  <c:v>69.333333333333329</c:v>
                </c:pt>
                <c:pt idx="417">
                  <c:v>69.5</c:v>
                </c:pt>
                <c:pt idx="418">
                  <c:v>69.666666666666671</c:v>
                </c:pt>
                <c:pt idx="419">
                  <c:v>69.833333333333329</c:v>
                </c:pt>
                <c:pt idx="420">
                  <c:v>70</c:v>
                </c:pt>
                <c:pt idx="421">
                  <c:v>70.166666666666671</c:v>
                </c:pt>
                <c:pt idx="422">
                  <c:v>70.333333333333329</c:v>
                </c:pt>
                <c:pt idx="423">
                  <c:v>70.5</c:v>
                </c:pt>
                <c:pt idx="424">
                  <c:v>70.666666666666671</c:v>
                </c:pt>
                <c:pt idx="425">
                  <c:v>70.833333333333329</c:v>
                </c:pt>
                <c:pt idx="426">
                  <c:v>71</c:v>
                </c:pt>
                <c:pt idx="427">
                  <c:v>71.166666666666671</c:v>
                </c:pt>
                <c:pt idx="428">
                  <c:v>71.333333333333329</c:v>
                </c:pt>
                <c:pt idx="429">
                  <c:v>71.5</c:v>
                </c:pt>
                <c:pt idx="430">
                  <c:v>71.666666666666671</c:v>
                </c:pt>
                <c:pt idx="431">
                  <c:v>71.833333333333329</c:v>
                </c:pt>
                <c:pt idx="432">
                  <c:v>72</c:v>
                </c:pt>
                <c:pt idx="433">
                  <c:v>72.166666666666671</c:v>
                </c:pt>
                <c:pt idx="434">
                  <c:v>72.333333333333329</c:v>
                </c:pt>
                <c:pt idx="435">
                  <c:v>72.5</c:v>
                </c:pt>
                <c:pt idx="436">
                  <c:v>72.666666666666671</c:v>
                </c:pt>
                <c:pt idx="437">
                  <c:v>72.833333333333329</c:v>
                </c:pt>
                <c:pt idx="438">
                  <c:v>73</c:v>
                </c:pt>
                <c:pt idx="439">
                  <c:v>73.166666666666671</c:v>
                </c:pt>
                <c:pt idx="440">
                  <c:v>73.333333333333329</c:v>
                </c:pt>
                <c:pt idx="441">
                  <c:v>73.5</c:v>
                </c:pt>
                <c:pt idx="442">
                  <c:v>73.666666666666671</c:v>
                </c:pt>
                <c:pt idx="443">
                  <c:v>73.833333333333329</c:v>
                </c:pt>
                <c:pt idx="444">
                  <c:v>74</c:v>
                </c:pt>
                <c:pt idx="445">
                  <c:v>74.166666666666671</c:v>
                </c:pt>
                <c:pt idx="446">
                  <c:v>74.333333333333329</c:v>
                </c:pt>
                <c:pt idx="447">
                  <c:v>74.5</c:v>
                </c:pt>
                <c:pt idx="448">
                  <c:v>74.666666666666671</c:v>
                </c:pt>
                <c:pt idx="449">
                  <c:v>74.833333333333329</c:v>
                </c:pt>
                <c:pt idx="450">
                  <c:v>75</c:v>
                </c:pt>
                <c:pt idx="451">
                  <c:v>75.166666666666671</c:v>
                </c:pt>
                <c:pt idx="452">
                  <c:v>75.333333333333329</c:v>
                </c:pt>
                <c:pt idx="453">
                  <c:v>75.5</c:v>
                </c:pt>
                <c:pt idx="454">
                  <c:v>75.666666666666671</c:v>
                </c:pt>
                <c:pt idx="455">
                  <c:v>75.833333333333329</c:v>
                </c:pt>
                <c:pt idx="456">
                  <c:v>76</c:v>
                </c:pt>
                <c:pt idx="457">
                  <c:v>76.166666666666671</c:v>
                </c:pt>
                <c:pt idx="458">
                  <c:v>76.333333333333329</c:v>
                </c:pt>
                <c:pt idx="459">
                  <c:v>76.5</c:v>
                </c:pt>
                <c:pt idx="460">
                  <c:v>76.666666666666671</c:v>
                </c:pt>
                <c:pt idx="461">
                  <c:v>76.833333333333329</c:v>
                </c:pt>
                <c:pt idx="462">
                  <c:v>77</c:v>
                </c:pt>
                <c:pt idx="463">
                  <c:v>77.166666666666671</c:v>
                </c:pt>
                <c:pt idx="464">
                  <c:v>77.333333333333329</c:v>
                </c:pt>
                <c:pt idx="465">
                  <c:v>77.5</c:v>
                </c:pt>
                <c:pt idx="466">
                  <c:v>77.666666666666671</c:v>
                </c:pt>
                <c:pt idx="467">
                  <c:v>77.833333333333329</c:v>
                </c:pt>
                <c:pt idx="468">
                  <c:v>78</c:v>
                </c:pt>
                <c:pt idx="469">
                  <c:v>78.166666666666671</c:v>
                </c:pt>
                <c:pt idx="470">
                  <c:v>78.333333333333329</c:v>
                </c:pt>
                <c:pt idx="471">
                  <c:v>78.5</c:v>
                </c:pt>
                <c:pt idx="472">
                  <c:v>78.666666666666671</c:v>
                </c:pt>
                <c:pt idx="473">
                  <c:v>78.833333333333329</c:v>
                </c:pt>
                <c:pt idx="474">
                  <c:v>79</c:v>
                </c:pt>
                <c:pt idx="475">
                  <c:v>79.166666666666671</c:v>
                </c:pt>
                <c:pt idx="476">
                  <c:v>79.333333333333329</c:v>
                </c:pt>
                <c:pt idx="477">
                  <c:v>79.5</c:v>
                </c:pt>
                <c:pt idx="478">
                  <c:v>79.666666666666671</c:v>
                </c:pt>
                <c:pt idx="479">
                  <c:v>79.833333333333329</c:v>
                </c:pt>
                <c:pt idx="480">
                  <c:v>80</c:v>
                </c:pt>
                <c:pt idx="481">
                  <c:v>80.166666666666671</c:v>
                </c:pt>
                <c:pt idx="482">
                  <c:v>80.333333333333329</c:v>
                </c:pt>
                <c:pt idx="483">
                  <c:v>80.5</c:v>
                </c:pt>
                <c:pt idx="484">
                  <c:v>80.666666666666671</c:v>
                </c:pt>
                <c:pt idx="485">
                  <c:v>80.833333333333329</c:v>
                </c:pt>
                <c:pt idx="486">
                  <c:v>81</c:v>
                </c:pt>
                <c:pt idx="487">
                  <c:v>81.166666666666671</c:v>
                </c:pt>
                <c:pt idx="488">
                  <c:v>81.333333333333329</c:v>
                </c:pt>
                <c:pt idx="489">
                  <c:v>81.5</c:v>
                </c:pt>
                <c:pt idx="490">
                  <c:v>81.666666666666671</c:v>
                </c:pt>
                <c:pt idx="491">
                  <c:v>81.833333333333329</c:v>
                </c:pt>
                <c:pt idx="492">
                  <c:v>82</c:v>
                </c:pt>
                <c:pt idx="493">
                  <c:v>82.166666666666671</c:v>
                </c:pt>
                <c:pt idx="494">
                  <c:v>82.333333333333329</c:v>
                </c:pt>
                <c:pt idx="495">
                  <c:v>82.5</c:v>
                </c:pt>
                <c:pt idx="496">
                  <c:v>82.666666666666671</c:v>
                </c:pt>
                <c:pt idx="497">
                  <c:v>82.833333333333329</c:v>
                </c:pt>
                <c:pt idx="498">
                  <c:v>83</c:v>
                </c:pt>
                <c:pt idx="499">
                  <c:v>83.166666666666671</c:v>
                </c:pt>
                <c:pt idx="500">
                  <c:v>83.333333333333329</c:v>
                </c:pt>
                <c:pt idx="501">
                  <c:v>83.5</c:v>
                </c:pt>
                <c:pt idx="502">
                  <c:v>83.666666666666671</c:v>
                </c:pt>
                <c:pt idx="503">
                  <c:v>83.833333333333329</c:v>
                </c:pt>
                <c:pt idx="504">
                  <c:v>84</c:v>
                </c:pt>
                <c:pt idx="505">
                  <c:v>84.166666666666671</c:v>
                </c:pt>
                <c:pt idx="506">
                  <c:v>84.333333333333329</c:v>
                </c:pt>
                <c:pt idx="507">
                  <c:v>84.5</c:v>
                </c:pt>
                <c:pt idx="508">
                  <c:v>84.666666666666671</c:v>
                </c:pt>
                <c:pt idx="509">
                  <c:v>84.833333333333329</c:v>
                </c:pt>
                <c:pt idx="510">
                  <c:v>85</c:v>
                </c:pt>
                <c:pt idx="511">
                  <c:v>85.166666666666671</c:v>
                </c:pt>
                <c:pt idx="512">
                  <c:v>85.333333333333329</c:v>
                </c:pt>
                <c:pt idx="513">
                  <c:v>85.5</c:v>
                </c:pt>
                <c:pt idx="514">
                  <c:v>85.666666666666671</c:v>
                </c:pt>
                <c:pt idx="515">
                  <c:v>85.833333333333329</c:v>
                </c:pt>
                <c:pt idx="516">
                  <c:v>86</c:v>
                </c:pt>
                <c:pt idx="517">
                  <c:v>86.166666666666671</c:v>
                </c:pt>
                <c:pt idx="518">
                  <c:v>86.333333333333329</c:v>
                </c:pt>
                <c:pt idx="519">
                  <c:v>86.5</c:v>
                </c:pt>
                <c:pt idx="520">
                  <c:v>86.666666666666671</c:v>
                </c:pt>
                <c:pt idx="521">
                  <c:v>86.833333333333329</c:v>
                </c:pt>
                <c:pt idx="522">
                  <c:v>87</c:v>
                </c:pt>
                <c:pt idx="523">
                  <c:v>87.166666666666671</c:v>
                </c:pt>
                <c:pt idx="524">
                  <c:v>87.333333333333329</c:v>
                </c:pt>
                <c:pt idx="525">
                  <c:v>87.5</c:v>
                </c:pt>
                <c:pt idx="526">
                  <c:v>87.666666666666671</c:v>
                </c:pt>
                <c:pt idx="527">
                  <c:v>87.833333333333329</c:v>
                </c:pt>
                <c:pt idx="528">
                  <c:v>88</c:v>
                </c:pt>
                <c:pt idx="529">
                  <c:v>88.166666666666671</c:v>
                </c:pt>
                <c:pt idx="530">
                  <c:v>88.333333333333329</c:v>
                </c:pt>
                <c:pt idx="531">
                  <c:v>88.5</c:v>
                </c:pt>
                <c:pt idx="532">
                  <c:v>88.666666666666671</c:v>
                </c:pt>
                <c:pt idx="533">
                  <c:v>88.833333333333329</c:v>
                </c:pt>
                <c:pt idx="534">
                  <c:v>89</c:v>
                </c:pt>
                <c:pt idx="535">
                  <c:v>89.166666666666671</c:v>
                </c:pt>
                <c:pt idx="536">
                  <c:v>89.333333333333329</c:v>
                </c:pt>
                <c:pt idx="537">
                  <c:v>89.5</c:v>
                </c:pt>
                <c:pt idx="538">
                  <c:v>89.666666666666671</c:v>
                </c:pt>
                <c:pt idx="539">
                  <c:v>89.833333333333329</c:v>
                </c:pt>
                <c:pt idx="540">
                  <c:v>90</c:v>
                </c:pt>
                <c:pt idx="541">
                  <c:v>90.166666666666671</c:v>
                </c:pt>
                <c:pt idx="542">
                  <c:v>90.333333333333329</c:v>
                </c:pt>
                <c:pt idx="543">
                  <c:v>90.5</c:v>
                </c:pt>
                <c:pt idx="544">
                  <c:v>90.666666666666671</c:v>
                </c:pt>
                <c:pt idx="545">
                  <c:v>90.833333333333329</c:v>
                </c:pt>
                <c:pt idx="546">
                  <c:v>91</c:v>
                </c:pt>
                <c:pt idx="547">
                  <c:v>91.166666666666671</c:v>
                </c:pt>
                <c:pt idx="548">
                  <c:v>91.333333333333329</c:v>
                </c:pt>
                <c:pt idx="549">
                  <c:v>91.5</c:v>
                </c:pt>
                <c:pt idx="550">
                  <c:v>91.666666666666671</c:v>
                </c:pt>
                <c:pt idx="551">
                  <c:v>91.833333333333329</c:v>
                </c:pt>
                <c:pt idx="552">
                  <c:v>92</c:v>
                </c:pt>
                <c:pt idx="553">
                  <c:v>92.166666666666671</c:v>
                </c:pt>
                <c:pt idx="554">
                  <c:v>92.333333333333329</c:v>
                </c:pt>
                <c:pt idx="555">
                  <c:v>92.5</c:v>
                </c:pt>
                <c:pt idx="556">
                  <c:v>92.666666666666671</c:v>
                </c:pt>
                <c:pt idx="557">
                  <c:v>92.833333333333329</c:v>
                </c:pt>
                <c:pt idx="558">
                  <c:v>93</c:v>
                </c:pt>
                <c:pt idx="559">
                  <c:v>93.166666666666671</c:v>
                </c:pt>
                <c:pt idx="560">
                  <c:v>93.333333333333329</c:v>
                </c:pt>
                <c:pt idx="561">
                  <c:v>93.5</c:v>
                </c:pt>
                <c:pt idx="562">
                  <c:v>93.666666666666671</c:v>
                </c:pt>
                <c:pt idx="563">
                  <c:v>93.833333333333329</c:v>
                </c:pt>
                <c:pt idx="564">
                  <c:v>94</c:v>
                </c:pt>
                <c:pt idx="565">
                  <c:v>94.166666666666671</c:v>
                </c:pt>
                <c:pt idx="566">
                  <c:v>94.333333333333329</c:v>
                </c:pt>
                <c:pt idx="567">
                  <c:v>94.5</c:v>
                </c:pt>
                <c:pt idx="568">
                  <c:v>94.666666666666671</c:v>
                </c:pt>
                <c:pt idx="569">
                  <c:v>94.833333333333329</c:v>
                </c:pt>
                <c:pt idx="570">
                  <c:v>95</c:v>
                </c:pt>
                <c:pt idx="571">
                  <c:v>95.166666666666671</c:v>
                </c:pt>
                <c:pt idx="572">
                  <c:v>95.333333333333329</c:v>
                </c:pt>
                <c:pt idx="573">
                  <c:v>95.5</c:v>
                </c:pt>
                <c:pt idx="574">
                  <c:v>95.666666666666671</c:v>
                </c:pt>
                <c:pt idx="575">
                  <c:v>95.833333333333329</c:v>
                </c:pt>
                <c:pt idx="576">
                  <c:v>96</c:v>
                </c:pt>
                <c:pt idx="577">
                  <c:v>96.166666666666671</c:v>
                </c:pt>
                <c:pt idx="578">
                  <c:v>96.333333333333329</c:v>
                </c:pt>
                <c:pt idx="579">
                  <c:v>96.5</c:v>
                </c:pt>
                <c:pt idx="580">
                  <c:v>96.666666666666671</c:v>
                </c:pt>
                <c:pt idx="581">
                  <c:v>96.833333333333329</c:v>
                </c:pt>
                <c:pt idx="582">
                  <c:v>97</c:v>
                </c:pt>
                <c:pt idx="583">
                  <c:v>97.166666666666671</c:v>
                </c:pt>
                <c:pt idx="584">
                  <c:v>97.333333333333329</c:v>
                </c:pt>
                <c:pt idx="585">
                  <c:v>97.5</c:v>
                </c:pt>
                <c:pt idx="586">
                  <c:v>97.666666666666671</c:v>
                </c:pt>
                <c:pt idx="587">
                  <c:v>97.833333333333329</c:v>
                </c:pt>
                <c:pt idx="588">
                  <c:v>98</c:v>
                </c:pt>
                <c:pt idx="589">
                  <c:v>98.166666666666671</c:v>
                </c:pt>
                <c:pt idx="590">
                  <c:v>98.333333333333329</c:v>
                </c:pt>
                <c:pt idx="591">
                  <c:v>98.5</c:v>
                </c:pt>
                <c:pt idx="592">
                  <c:v>98.666666666666671</c:v>
                </c:pt>
                <c:pt idx="593">
                  <c:v>98.833333333333329</c:v>
                </c:pt>
                <c:pt idx="594">
                  <c:v>99</c:v>
                </c:pt>
                <c:pt idx="595">
                  <c:v>99.166666666666671</c:v>
                </c:pt>
                <c:pt idx="596">
                  <c:v>99.333333333333329</c:v>
                </c:pt>
                <c:pt idx="597">
                  <c:v>99.5</c:v>
                </c:pt>
                <c:pt idx="598">
                  <c:v>99.666666666666671</c:v>
                </c:pt>
                <c:pt idx="599">
                  <c:v>99.833333333333329</c:v>
                </c:pt>
                <c:pt idx="600">
                  <c:v>100</c:v>
                </c:pt>
                <c:pt idx="601">
                  <c:v>100.16666666666667</c:v>
                </c:pt>
                <c:pt idx="602">
                  <c:v>100.33333333333333</c:v>
                </c:pt>
                <c:pt idx="603">
                  <c:v>100.5</c:v>
                </c:pt>
                <c:pt idx="604">
                  <c:v>100.66666666666667</c:v>
                </c:pt>
                <c:pt idx="605">
                  <c:v>100.83333333333333</c:v>
                </c:pt>
                <c:pt idx="606">
                  <c:v>101</c:v>
                </c:pt>
                <c:pt idx="607">
                  <c:v>101.16666666666667</c:v>
                </c:pt>
                <c:pt idx="608">
                  <c:v>101.33333333333333</c:v>
                </c:pt>
                <c:pt idx="609">
                  <c:v>101.5</c:v>
                </c:pt>
                <c:pt idx="610">
                  <c:v>101.66666666666667</c:v>
                </c:pt>
                <c:pt idx="611">
                  <c:v>101.83333333333333</c:v>
                </c:pt>
                <c:pt idx="612">
                  <c:v>102</c:v>
                </c:pt>
                <c:pt idx="613">
                  <c:v>102.16666666666667</c:v>
                </c:pt>
                <c:pt idx="614">
                  <c:v>102.33333333333333</c:v>
                </c:pt>
                <c:pt idx="615">
                  <c:v>102.5</c:v>
                </c:pt>
                <c:pt idx="616">
                  <c:v>102.66666666666667</c:v>
                </c:pt>
                <c:pt idx="617">
                  <c:v>102.83333333333333</c:v>
                </c:pt>
                <c:pt idx="618">
                  <c:v>103</c:v>
                </c:pt>
                <c:pt idx="619">
                  <c:v>103.16666666666667</c:v>
                </c:pt>
                <c:pt idx="620">
                  <c:v>103.33333333333333</c:v>
                </c:pt>
                <c:pt idx="621">
                  <c:v>103.5</c:v>
                </c:pt>
                <c:pt idx="622">
                  <c:v>103.66666666666667</c:v>
                </c:pt>
                <c:pt idx="623">
                  <c:v>103.83333333333333</c:v>
                </c:pt>
                <c:pt idx="624">
                  <c:v>104</c:v>
                </c:pt>
                <c:pt idx="625">
                  <c:v>104.16666666666667</c:v>
                </c:pt>
                <c:pt idx="626">
                  <c:v>104.33333333333333</c:v>
                </c:pt>
                <c:pt idx="627">
                  <c:v>104.5</c:v>
                </c:pt>
                <c:pt idx="628">
                  <c:v>104.66666666666667</c:v>
                </c:pt>
                <c:pt idx="629">
                  <c:v>104.83333333333333</c:v>
                </c:pt>
                <c:pt idx="630">
                  <c:v>105</c:v>
                </c:pt>
                <c:pt idx="631">
                  <c:v>105.16666666666667</c:v>
                </c:pt>
                <c:pt idx="632">
                  <c:v>105.33333333333333</c:v>
                </c:pt>
                <c:pt idx="633">
                  <c:v>105.5</c:v>
                </c:pt>
                <c:pt idx="634">
                  <c:v>105.66666666666667</c:v>
                </c:pt>
                <c:pt idx="635">
                  <c:v>105.83333333333333</c:v>
                </c:pt>
                <c:pt idx="636">
                  <c:v>106</c:v>
                </c:pt>
                <c:pt idx="637">
                  <c:v>106.16666666666667</c:v>
                </c:pt>
                <c:pt idx="638">
                  <c:v>106.33333333333333</c:v>
                </c:pt>
                <c:pt idx="639">
                  <c:v>106.5</c:v>
                </c:pt>
                <c:pt idx="640">
                  <c:v>106.66666666666667</c:v>
                </c:pt>
                <c:pt idx="641">
                  <c:v>106.83333333333333</c:v>
                </c:pt>
                <c:pt idx="642">
                  <c:v>107</c:v>
                </c:pt>
                <c:pt idx="643">
                  <c:v>107.16666666666667</c:v>
                </c:pt>
                <c:pt idx="644">
                  <c:v>107.33333333333333</c:v>
                </c:pt>
                <c:pt idx="645">
                  <c:v>107.5</c:v>
                </c:pt>
                <c:pt idx="646">
                  <c:v>107.66666666666667</c:v>
                </c:pt>
                <c:pt idx="647">
                  <c:v>107.83333333333333</c:v>
                </c:pt>
                <c:pt idx="648">
                  <c:v>108</c:v>
                </c:pt>
                <c:pt idx="649">
                  <c:v>108.16666666666667</c:v>
                </c:pt>
                <c:pt idx="650">
                  <c:v>108.33333333333333</c:v>
                </c:pt>
                <c:pt idx="651">
                  <c:v>108.5</c:v>
                </c:pt>
                <c:pt idx="652">
                  <c:v>108.66666666666667</c:v>
                </c:pt>
                <c:pt idx="653">
                  <c:v>108.83333333333333</c:v>
                </c:pt>
                <c:pt idx="654">
                  <c:v>109</c:v>
                </c:pt>
                <c:pt idx="655">
                  <c:v>109.16666666666667</c:v>
                </c:pt>
                <c:pt idx="656">
                  <c:v>109.33333333333333</c:v>
                </c:pt>
                <c:pt idx="657">
                  <c:v>109.5</c:v>
                </c:pt>
                <c:pt idx="658">
                  <c:v>109.66666666666667</c:v>
                </c:pt>
                <c:pt idx="659">
                  <c:v>109.83333333333333</c:v>
                </c:pt>
                <c:pt idx="660">
                  <c:v>110</c:v>
                </c:pt>
                <c:pt idx="661">
                  <c:v>110.16666666666667</c:v>
                </c:pt>
                <c:pt idx="662">
                  <c:v>110.33333333333333</c:v>
                </c:pt>
                <c:pt idx="663">
                  <c:v>110.5</c:v>
                </c:pt>
                <c:pt idx="664">
                  <c:v>110.66666666666667</c:v>
                </c:pt>
                <c:pt idx="665">
                  <c:v>110.83333333333333</c:v>
                </c:pt>
                <c:pt idx="666">
                  <c:v>111</c:v>
                </c:pt>
                <c:pt idx="667">
                  <c:v>111.16666666666667</c:v>
                </c:pt>
                <c:pt idx="668">
                  <c:v>111.33333333333333</c:v>
                </c:pt>
                <c:pt idx="669">
                  <c:v>111.5</c:v>
                </c:pt>
                <c:pt idx="670">
                  <c:v>111.66666666666667</c:v>
                </c:pt>
                <c:pt idx="671">
                  <c:v>111.83333333333333</c:v>
                </c:pt>
                <c:pt idx="672">
                  <c:v>112</c:v>
                </c:pt>
                <c:pt idx="673">
                  <c:v>112.16666666666667</c:v>
                </c:pt>
                <c:pt idx="674">
                  <c:v>112.33333333333333</c:v>
                </c:pt>
                <c:pt idx="675">
                  <c:v>112.5</c:v>
                </c:pt>
                <c:pt idx="676">
                  <c:v>112.66666666666667</c:v>
                </c:pt>
                <c:pt idx="677">
                  <c:v>112.83333333333333</c:v>
                </c:pt>
                <c:pt idx="678">
                  <c:v>113</c:v>
                </c:pt>
                <c:pt idx="679">
                  <c:v>113.16666666666667</c:v>
                </c:pt>
                <c:pt idx="680">
                  <c:v>113.33333333333333</c:v>
                </c:pt>
                <c:pt idx="681">
                  <c:v>113.5</c:v>
                </c:pt>
                <c:pt idx="682">
                  <c:v>113.66666666666667</c:v>
                </c:pt>
                <c:pt idx="683">
                  <c:v>113.83333333333333</c:v>
                </c:pt>
                <c:pt idx="684">
                  <c:v>114</c:v>
                </c:pt>
                <c:pt idx="685">
                  <c:v>114.16666666666667</c:v>
                </c:pt>
                <c:pt idx="686">
                  <c:v>114.33333333333333</c:v>
                </c:pt>
                <c:pt idx="687">
                  <c:v>114.5</c:v>
                </c:pt>
                <c:pt idx="688">
                  <c:v>114.66666666666667</c:v>
                </c:pt>
                <c:pt idx="689">
                  <c:v>114.83333333333333</c:v>
                </c:pt>
                <c:pt idx="690">
                  <c:v>115</c:v>
                </c:pt>
                <c:pt idx="691">
                  <c:v>115.16666666666667</c:v>
                </c:pt>
                <c:pt idx="692">
                  <c:v>115.33333333333333</c:v>
                </c:pt>
                <c:pt idx="693">
                  <c:v>115.5</c:v>
                </c:pt>
                <c:pt idx="694">
                  <c:v>115.66666666666667</c:v>
                </c:pt>
                <c:pt idx="695">
                  <c:v>115.83333333333333</c:v>
                </c:pt>
                <c:pt idx="696">
                  <c:v>116</c:v>
                </c:pt>
                <c:pt idx="697">
                  <c:v>116.16666666666667</c:v>
                </c:pt>
                <c:pt idx="698">
                  <c:v>116.33333333333333</c:v>
                </c:pt>
                <c:pt idx="699">
                  <c:v>116.5</c:v>
                </c:pt>
                <c:pt idx="700">
                  <c:v>116.66666666666667</c:v>
                </c:pt>
                <c:pt idx="701">
                  <c:v>116.83333333333333</c:v>
                </c:pt>
                <c:pt idx="702">
                  <c:v>117</c:v>
                </c:pt>
                <c:pt idx="703">
                  <c:v>117.16666666666667</c:v>
                </c:pt>
                <c:pt idx="704">
                  <c:v>117.33333333333333</c:v>
                </c:pt>
                <c:pt idx="705">
                  <c:v>117.5</c:v>
                </c:pt>
                <c:pt idx="706">
                  <c:v>117.66666666666667</c:v>
                </c:pt>
                <c:pt idx="707">
                  <c:v>117.83333333333333</c:v>
                </c:pt>
                <c:pt idx="708">
                  <c:v>118</c:v>
                </c:pt>
                <c:pt idx="709">
                  <c:v>118.16666666666667</c:v>
                </c:pt>
                <c:pt idx="710">
                  <c:v>118.33333333333333</c:v>
                </c:pt>
                <c:pt idx="711">
                  <c:v>118.5</c:v>
                </c:pt>
                <c:pt idx="712">
                  <c:v>118.66666666666667</c:v>
                </c:pt>
                <c:pt idx="713">
                  <c:v>118.83333333333333</c:v>
                </c:pt>
                <c:pt idx="714">
                  <c:v>119</c:v>
                </c:pt>
                <c:pt idx="715">
                  <c:v>119.16666666666667</c:v>
                </c:pt>
                <c:pt idx="716">
                  <c:v>119.33333333333333</c:v>
                </c:pt>
                <c:pt idx="717">
                  <c:v>119.5</c:v>
                </c:pt>
                <c:pt idx="718">
                  <c:v>119.66666666666667</c:v>
                </c:pt>
                <c:pt idx="719">
                  <c:v>119.83333333333333</c:v>
                </c:pt>
                <c:pt idx="720">
                  <c:v>120</c:v>
                </c:pt>
              </c:numCache>
            </c:numRef>
          </c:xVal>
          <c:yVal>
            <c:numRef>
              <c:f>'Raum2_Übersicht+Stoßlüftung'!$F$82:$F$802</c:f>
              <c:numCache>
                <c:formatCode>0.00%</c:formatCode>
                <c:ptCount val="721"/>
                <c:pt idx="0">
                  <c:v>0</c:v>
                </c:pt>
                <c:pt idx="1">
                  <c:v>3.08641975308642E-6</c:v>
                </c:pt>
                <c:pt idx="2">
                  <c:v>9.2592592592592608E-6</c:v>
                </c:pt>
                <c:pt idx="3">
                  <c:v>1.8518518518518522E-5</c:v>
                </c:pt>
                <c:pt idx="4">
                  <c:v>3.0864197530864205E-5</c:v>
                </c:pt>
                <c:pt idx="5">
                  <c:v>4.6296296296296301E-5</c:v>
                </c:pt>
                <c:pt idx="6">
                  <c:v>6.4814814814814816E-5</c:v>
                </c:pt>
                <c:pt idx="7">
                  <c:v>8.641975308641975E-5</c:v>
                </c:pt>
                <c:pt idx="8">
                  <c:v>1.1111111111111112E-4</c:v>
                </c:pt>
                <c:pt idx="9">
                  <c:v>1.3888888888888889E-4</c:v>
                </c:pt>
                <c:pt idx="10">
                  <c:v>1.6975308641975308E-4</c:v>
                </c:pt>
                <c:pt idx="11">
                  <c:v>2.0370370370370369E-4</c:v>
                </c:pt>
                <c:pt idx="12">
                  <c:v>2.4074074074074072E-4</c:v>
                </c:pt>
                <c:pt idx="13">
                  <c:v>2.808641975308642E-4</c:v>
                </c:pt>
                <c:pt idx="14">
                  <c:v>3.2407407407407406E-4</c:v>
                </c:pt>
                <c:pt idx="15">
                  <c:v>3.7037037037037035E-4</c:v>
                </c:pt>
                <c:pt idx="16">
                  <c:v>4.1975308641975306E-4</c:v>
                </c:pt>
                <c:pt idx="17">
                  <c:v>4.7222222222222218E-4</c:v>
                </c:pt>
                <c:pt idx="18">
                  <c:v>5.2777777777777773E-4</c:v>
                </c:pt>
                <c:pt idx="19">
                  <c:v>5.8641975308641975E-4</c:v>
                </c:pt>
                <c:pt idx="20">
                  <c:v>6.4814814814814813E-4</c:v>
                </c:pt>
                <c:pt idx="21">
                  <c:v>7.1296296296296299E-4</c:v>
                </c:pt>
                <c:pt idx="22">
                  <c:v>7.8086419753086421E-4</c:v>
                </c:pt>
                <c:pt idx="23">
                  <c:v>8.518518518518519E-4</c:v>
                </c:pt>
                <c:pt idx="24">
                  <c:v>9.2592592592592596E-4</c:v>
                </c:pt>
                <c:pt idx="25">
                  <c:v>1.0030864197530865E-3</c:v>
                </c:pt>
                <c:pt idx="26">
                  <c:v>1.0833333333333335E-3</c:v>
                </c:pt>
                <c:pt idx="27">
                  <c:v>1.1666666666666668E-3</c:v>
                </c:pt>
                <c:pt idx="28">
                  <c:v>1.2530864197530865E-3</c:v>
                </c:pt>
                <c:pt idx="29">
                  <c:v>1.3425925925925927E-3</c:v>
                </c:pt>
                <c:pt idx="30">
                  <c:v>1.4351851851851854E-3</c:v>
                </c:pt>
                <c:pt idx="31">
                  <c:v>1.5308641975308643E-3</c:v>
                </c:pt>
                <c:pt idx="32">
                  <c:v>1.6296296296296297E-3</c:v>
                </c:pt>
                <c:pt idx="33">
                  <c:v>1.7314814814814816E-3</c:v>
                </c:pt>
                <c:pt idx="34">
                  <c:v>1.83641975308642E-3</c:v>
                </c:pt>
                <c:pt idx="35">
                  <c:v>1.9444444444444446E-3</c:v>
                </c:pt>
                <c:pt idx="36">
                  <c:v>2.0555555555555557E-3</c:v>
                </c:pt>
                <c:pt idx="37">
                  <c:v>2.1697530864197533E-3</c:v>
                </c:pt>
                <c:pt idx="38">
                  <c:v>2.2870370370370371E-3</c:v>
                </c:pt>
                <c:pt idx="39">
                  <c:v>2.4074074074074076E-3</c:v>
                </c:pt>
                <c:pt idx="40">
                  <c:v>2.5308641975308644E-3</c:v>
                </c:pt>
                <c:pt idx="41">
                  <c:v>2.6574074074074074E-3</c:v>
                </c:pt>
                <c:pt idx="42">
                  <c:v>2.7870370370370371E-3</c:v>
                </c:pt>
                <c:pt idx="43">
                  <c:v>2.9197530864197531E-3</c:v>
                </c:pt>
                <c:pt idx="44">
                  <c:v>3.0555555555555557E-3</c:v>
                </c:pt>
                <c:pt idx="45">
                  <c:v>3.1944444444444446E-3</c:v>
                </c:pt>
                <c:pt idx="46">
                  <c:v>3.3364197530864198E-3</c:v>
                </c:pt>
                <c:pt idx="47">
                  <c:v>3.4814814814814817E-3</c:v>
                </c:pt>
                <c:pt idx="48">
                  <c:v>3.6296296296296298E-3</c:v>
                </c:pt>
                <c:pt idx="49">
                  <c:v>3.7808641975308642E-3</c:v>
                </c:pt>
                <c:pt idx="50">
                  <c:v>3.9351851851851848E-3</c:v>
                </c:pt>
                <c:pt idx="51">
                  <c:v>4.0925925925925921E-3</c:v>
                </c:pt>
                <c:pt idx="52">
                  <c:v>4.2530864197530861E-3</c:v>
                </c:pt>
                <c:pt idx="53">
                  <c:v>4.416666666666666E-3</c:v>
                </c:pt>
                <c:pt idx="54">
                  <c:v>4.5833333333333325E-3</c:v>
                </c:pt>
                <c:pt idx="55">
                  <c:v>4.7530864197530857E-3</c:v>
                </c:pt>
                <c:pt idx="56">
                  <c:v>4.9259259259259256E-3</c:v>
                </c:pt>
                <c:pt idx="57">
                  <c:v>5.1018518518518513E-3</c:v>
                </c:pt>
                <c:pt idx="58">
                  <c:v>5.2808641975308638E-3</c:v>
                </c:pt>
                <c:pt idx="59">
                  <c:v>5.4629629629629629E-3</c:v>
                </c:pt>
                <c:pt idx="60">
                  <c:v>5.6481481481481478E-3</c:v>
                </c:pt>
                <c:pt idx="61">
                  <c:v>5.8364197530864194E-3</c:v>
                </c:pt>
                <c:pt idx="62">
                  <c:v>6.0277777777777777E-3</c:v>
                </c:pt>
                <c:pt idx="63">
                  <c:v>6.2222222222222219E-3</c:v>
                </c:pt>
                <c:pt idx="64">
                  <c:v>6.4197530864197527E-3</c:v>
                </c:pt>
                <c:pt idx="65">
                  <c:v>6.6203703703703702E-3</c:v>
                </c:pt>
                <c:pt idx="66">
                  <c:v>6.8240740740740735E-3</c:v>
                </c:pt>
                <c:pt idx="67">
                  <c:v>7.0308641975308636E-3</c:v>
                </c:pt>
                <c:pt idx="68">
                  <c:v>7.2407407407407403E-3</c:v>
                </c:pt>
                <c:pt idx="69">
                  <c:v>7.4537037037037028E-3</c:v>
                </c:pt>
                <c:pt idx="70">
                  <c:v>7.6697530864197521E-3</c:v>
                </c:pt>
                <c:pt idx="71">
                  <c:v>7.888888888888888E-3</c:v>
                </c:pt>
                <c:pt idx="72">
                  <c:v>8.1111111111111106E-3</c:v>
                </c:pt>
                <c:pt idx="73">
                  <c:v>8.336419753086419E-3</c:v>
                </c:pt>
                <c:pt idx="74">
                  <c:v>8.5648148148148133E-3</c:v>
                </c:pt>
                <c:pt idx="75">
                  <c:v>8.7962962962962951E-3</c:v>
                </c:pt>
                <c:pt idx="76">
                  <c:v>9.0308641975308628E-3</c:v>
                </c:pt>
                <c:pt idx="77">
                  <c:v>9.2685185185185162E-3</c:v>
                </c:pt>
                <c:pt idx="78">
                  <c:v>9.5092592592592572E-3</c:v>
                </c:pt>
                <c:pt idx="79">
                  <c:v>9.7530864197530841E-3</c:v>
                </c:pt>
                <c:pt idx="80">
                  <c:v>9.9999999999999967E-3</c:v>
                </c:pt>
                <c:pt idx="81">
                  <c:v>1.0249999999999997E-2</c:v>
                </c:pt>
                <c:pt idx="82">
                  <c:v>1.0503086419753083E-2</c:v>
                </c:pt>
                <c:pt idx="83">
                  <c:v>1.0759259259259255E-2</c:v>
                </c:pt>
                <c:pt idx="84">
                  <c:v>1.1018518518518514E-2</c:v>
                </c:pt>
                <c:pt idx="85">
                  <c:v>1.128086419753086E-2</c:v>
                </c:pt>
                <c:pt idx="86">
                  <c:v>1.1546296296296291E-2</c:v>
                </c:pt>
                <c:pt idx="87">
                  <c:v>1.1814814814814809E-2</c:v>
                </c:pt>
                <c:pt idx="88">
                  <c:v>1.2086419753086414E-2</c:v>
                </c:pt>
                <c:pt idx="89">
                  <c:v>1.2361111111111104E-2</c:v>
                </c:pt>
                <c:pt idx="90">
                  <c:v>1.2638888888888882E-2</c:v>
                </c:pt>
                <c:pt idx="91">
                  <c:v>1.2919753086419745E-2</c:v>
                </c:pt>
                <c:pt idx="92">
                  <c:v>1.3203703703703695E-2</c:v>
                </c:pt>
                <c:pt idx="93">
                  <c:v>1.3490740740740732E-2</c:v>
                </c:pt>
                <c:pt idx="94">
                  <c:v>1.3780864197530855E-2</c:v>
                </c:pt>
                <c:pt idx="95">
                  <c:v>1.4074074074074064E-2</c:v>
                </c:pt>
                <c:pt idx="96">
                  <c:v>1.437037037037036E-2</c:v>
                </c:pt>
                <c:pt idx="97">
                  <c:v>1.4669753086419742E-2</c:v>
                </c:pt>
                <c:pt idx="98">
                  <c:v>1.497222222222221E-2</c:v>
                </c:pt>
                <c:pt idx="99">
                  <c:v>1.5277777777777765E-2</c:v>
                </c:pt>
                <c:pt idx="100">
                  <c:v>1.5586419753086406E-2</c:v>
                </c:pt>
                <c:pt idx="101">
                  <c:v>1.5898148148148133E-2</c:v>
                </c:pt>
                <c:pt idx="102">
                  <c:v>1.6212962962962946E-2</c:v>
                </c:pt>
                <c:pt idx="103">
                  <c:v>1.6530864197530845E-2</c:v>
                </c:pt>
                <c:pt idx="104">
                  <c:v>1.6851851851851833E-2</c:v>
                </c:pt>
                <c:pt idx="105">
                  <c:v>1.7175925925925907E-2</c:v>
                </c:pt>
                <c:pt idx="106">
                  <c:v>1.7503086419753067E-2</c:v>
                </c:pt>
                <c:pt idx="107">
                  <c:v>1.7833333333333312E-2</c:v>
                </c:pt>
                <c:pt idx="108">
                  <c:v>1.8166666666666643E-2</c:v>
                </c:pt>
                <c:pt idx="109">
                  <c:v>1.8503086419753061E-2</c:v>
                </c:pt>
                <c:pt idx="110">
                  <c:v>1.8842592592592567E-2</c:v>
                </c:pt>
                <c:pt idx="111">
                  <c:v>1.9185185185185159E-2</c:v>
                </c:pt>
                <c:pt idx="112">
                  <c:v>1.9530864197530837E-2</c:v>
                </c:pt>
                <c:pt idx="113">
                  <c:v>1.9879629629629601E-2</c:v>
                </c:pt>
                <c:pt idx="114">
                  <c:v>2.0231481481481451E-2</c:v>
                </c:pt>
                <c:pt idx="115">
                  <c:v>2.058641975308639E-2</c:v>
                </c:pt>
                <c:pt idx="116">
                  <c:v>2.0944444444444415E-2</c:v>
                </c:pt>
                <c:pt idx="117">
                  <c:v>2.1305555555555526E-2</c:v>
                </c:pt>
                <c:pt idx="118">
                  <c:v>2.1669753086419722E-2</c:v>
                </c:pt>
                <c:pt idx="119">
                  <c:v>2.2037037037037004E-2</c:v>
                </c:pt>
                <c:pt idx="120">
                  <c:v>2.2376334450551226E-2</c:v>
                </c:pt>
                <c:pt idx="121">
                  <c:v>2.2690013043979412E-2</c:v>
                </c:pt>
                <c:pt idx="122">
                  <c:v>2.2980240220743086E-2</c:v>
                </c:pt>
                <c:pt idx="123">
                  <c:v>2.3249000017599115E-2</c:v>
                </c:pt>
                <c:pt idx="124">
                  <c:v>2.3498108617826304E-2</c:v>
                </c:pt>
                <c:pt idx="125">
                  <c:v>2.3729228551965381E-2</c:v>
                </c:pt>
                <c:pt idx="126">
                  <c:v>2.3943881697147965E-2</c:v>
                </c:pt>
                <c:pt idx="127">
                  <c:v>2.4143461176656309E-2</c:v>
                </c:pt>
                <c:pt idx="128">
                  <c:v>2.4329242252756501E-2</c:v>
                </c:pt>
                <c:pt idx="129">
                  <c:v>2.4502392297976152E-2</c:v>
                </c:pt>
                <c:pt idx="130">
                  <c:v>2.4663979922792092E-2</c:v>
                </c:pt>
                <c:pt idx="131">
                  <c:v>2.4814983331097395E-2</c:v>
                </c:pt>
                <c:pt idx="132">
                  <c:v>2.4956297968779195E-2</c:v>
                </c:pt>
                <c:pt idx="133">
                  <c:v>2.508874352521152E-2</c:v>
                </c:pt>
                <c:pt idx="134">
                  <c:v>2.5213070342407839E-2</c:v>
                </c:pt>
                <c:pt idx="135">
                  <c:v>2.5329965281946452E-2</c:v>
                </c:pt>
                <c:pt idx="136">
                  <c:v>2.5440057095542291E-2</c:v>
                </c:pt>
                <c:pt idx="137">
                  <c:v>2.5543921341257592E-2</c:v>
                </c:pt>
                <c:pt idx="138">
                  <c:v>2.5642084883791303E-2</c:v>
                </c:pt>
                <c:pt idx="139">
                  <c:v>2.57433348460781E-2</c:v>
                </c:pt>
                <c:pt idx="140">
                  <c:v>2.5847671228117982E-2</c:v>
                </c:pt>
                <c:pt idx="141">
                  <c:v>2.595509402991095E-2</c:v>
                </c:pt>
                <c:pt idx="142">
                  <c:v>2.6065603251457008E-2</c:v>
                </c:pt>
                <c:pt idx="143">
                  <c:v>2.6179198892756151E-2</c:v>
                </c:pt>
                <c:pt idx="144">
                  <c:v>2.629588095380838E-2</c:v>
                </c:pt>
                <c:pt idx="145">
                  <c:v>2.6415649434613695E-2</c:v>
                </c:pt>
                <c:pt idx="146">
                  <c:v>2.6538504335172096E-2</c:v>
                </c:pt>
                <c:pt idx="147">
                  <c:v>2.6664445655483583E-2</c:v>
                </c:pt>
                <c:pt idx="148">
                  <c:v>2.6793473395548158E-2</c:v>
                </c:pt>
                <c:pt idx="149">
                  <c:v>2.692558755536582E-2</c:v>
                </c:pt>
                <c:pt idx="150">
                  <c:v>2.7060788134936568E-2</c:v>
                </c:pt>
                <c:pt idx="151">
                  <c:v>2.7199075134260401E-2</c:v>
                </c:pt>
                <c:pt idx="152">
                  <c:v>2.734044855333732E-2</c:v>
                </c:pt>
                <c:pt idx="153">
                  <c:v>2.7484908392167325E-2</c:v>
                </c:pt>
                <c:pt idx="154">
                  <c:v>2.763245465075042E-2</c:v>
                </c:pt>
                <c:pt idx="155">
                  <c:v>2.77830873290866E-2</c:v>
                </c:pt>
                <c:pt idx="156">
                  <c:v>2.7936806427175866E-2</c:v>
                </c:pt>
                <c:pt idx="157">
                  <c:v>2.8093611945018217E-2</c:v>
                </c:pt>
                <c:pt idx="158">
                  <c:v>2.8253503882613655E-2</c:v>
                </c:pt>
                <c:pt idx="159">
                  <c:v>2.8416482239962182E-2</c:v>
                </c:pt>
                <c:pt idx="160">
                  <c:v>2.8582547017063795E-2</c:v>
                </c:pt>
                <c:pt idx="161">
                  <c:v>2.8751698213918493E-2</c:v>
                </c:pt>
                <c:pt idx="162">
                  <c:v>2.8923935830526278E-2</c:v>
                </c:pt>
                <c:pt idx="163">
                  <c:v>2.9099259866887148E-2</c:v>
                </c:pt>
                <c:pt idx="164">
                  <c:v>2.9277670323001104E-2</c:v>
                </c:pt>
                <c:pt idx="165">
                  <c:v>2.9459167198868149E-2</c:v>
                </c:pt>
                <c:pt idx="166">
                  <c:v>2.964375049448828E-2</c:v>
                </c:pt>
                <c:pt idx="167">
                  <c:v>2.9831420209861497E-2</c:v>
                </c:pt>
                <c:pt idx="168">
                  <c:v>3.00221763449878E-2</c:v>
                </c:pt>
                <c:pt idx="169">
                  <c:v>3.0216018899867188E-2</c:v>
                </c:pt>
                <c:pt idx="170">
                  <c:v>3.0412947874499663E-2</c:v>
                </c:pt>
                <c:pt idx="171">
                  <c:v>3.0612963268885227E-2</c:v>
                </c:pt>
                <c:pt idx="172">
                  <c:v>3.0816065083023876E-2</c:v>
                </c:pt>
                <c:pt idx="173">
                  <c:v>3.1022253316915611E-2</c:v>
                </c:pt>
                <c:pt idx="174">
                  <c:v>3.1231527970560433E-2</c:v>
                </c:pt>
                <c:pt idx="175">
                  <c:v>3.144388904395834E-2</c:v>
                </c:pt>
                <c:pt idx="176">
                  <c:v>3.1659336537109332E-2</c:v>
                </c:pt>
                <c:pt idx="177">
                  <c:v>3.1877870450013411E-2</c:v>
                </c:pt>
                <c:pt idx="178">
                  <c:v>3.2099490782670576E-2</c:v>
                </c:pt>
                <c:pt idx="179">
                  <c:v>3.2324197535080826E-2</c:v>
                </c:pt>
                <c:pt idx="180">
                  <c:v>3.2551990707244169E-2</c:v>
                </c:pt>
                <c:pt idx="181">
                  <c:v>3.2782870299160598E-2</c:v>
                </c:pt>
                <c:pt idx="182">
                  <c:v>3.3016836310830112E-2</c:v>
                </c:pt>
                <c:pt idx="183">
                  <c:v>3.3253888742252713E-2</c:v>
                </c:pt>
                <c:pt idx="184">
                  <c:v>3.3494027593428399E-2</c:v>
                </c:pt>
                <c:pt idx="185">
                  <c:v>3.3737252864357171E-2</c:v>
                </c:pt>
                <c:pt idx="186">
                  <c:v>3.3983564555039029E-2</c:v>
                </c:pt>
                <c:pt idx="187">
                  <c:v>3.4232962665473973E-2</c:v>
                </c:pt>
                <c:pt idx="188">
                  <c:v>3.4485447195662003E-2</c:v>
                </c:pt>
                <c:pt idx="189">
                  <c:v>3.4741018145603118E-2</c:v>
                </c:pt>
                <c:pt idx="190">
                  <c:v>3.499967551529732E-2</c:v>
                </c:pt>
                <c:pt idx="191">
                  <c:v>3.5261419304744607E-2</c:v>
                </c:pt>
                <c:pt idx="192">
                  <c:v>3.5526249513944987E-2</c:v>
                </c:pt>
                <c:pt idx="193">
                  <c:v>3.5794166142898452E-2</c:v>
                </c:pt>
                <c:pt idx="194">
                  <c:v>3.6065169191605004E-2</c:v>
                </c:pt>
                <c:pt idx="195">
                  <c:v>3.6339258660064641E-2</c:v>
                </c:pt>
                <c:pt idx="196">
                  <c:v>3.6616434548277364E-2</c:v>
                </c:pt>
                <c:pt idx="197">
                  <c:v>3.6896696856243173E-2</c:v>
                </c:pt>
                <c:pt idx="198">
                  <c:v>3.7180045583962068E-2</c:v>
                </c:pt>
                <c:pt idx="199">
                  <c:v>3.7466480731434049E-2</c:v>
                </c:pt>
                <c:pt idx="200">
                  <c:v>3.7756002298659115E-2</c:v>
                </c:pt>
                <c:pt idx="201">
                  <c:v>3.8048610285637267E-2</c:v>
                </c:pt>
                <c:pt idx="202">
                  <c:v>3.8344304692368505E-2</c:v>
                </c:pt>
                <c:pt idx="203">
                  <c:v>3.8643085518852829E-2</c:v>
                </c:pt>
                <c:pt idx="204">
                  <c:v>3.8944952765090246E-2</c:v>
                </c:pt>
                <c:pt idx="205">
                  <c:v>3.9249906431080749E-2</c:v>
                </c:pt>
                <c:pt idx="206">
                  <c:v>3.9557946516824337E-2</c:v>
                </c:pt>
                <c:pt idx="207">
                  <c:v>3.9869073022321011E-2</c:v>
                </c:pt>
                <c:pt idx="208">
                  <c:v>4.0183285947570771E-2</c:v>
                </c:pt>
                <c:pt idx="209">
                  <c:v>4.0500585292573617E-2</c:v>
                </c:pt>
                <c:pt idx="210">
                  <c:v>4.0820971057329548E-2</c:v>
                </c:pt>
                <c:pt idx="211">
                  <c:v>4.1144443241838566E-2</c:v>
                </c:pt>
                <c:pt idx="212">
                  <c:v>4.1471001846100669E-2</c:v>
                </c:pt>
                <c:pt idx="213">
                  <c:v>4.1800646870115858E-2</c:v>
                </c:pt>
                <c:pt idx="214">
                  <c:v>4.2133378313884133E-2</c:v>
                </c:pt>
                <c:pt idx="215">
                  <c:v>4.2469196177405494E-2</c:v>
                </c:pt>
                <c:pt idx="216">
                  <c:v>4.2808100460679947E-2</c:v>
                </c:pt>
                <c:pt idx="217">
                  <c:v>4.3150091163707487E-2</c:v>
                </c:pt>
                <c:pt idx="218">
                  <c:v>4.3495168286488112E-2</c:v>
                </c:pt>
                <c:pt idx="219">
                  <c:v>4.3843331829021823E-2</c:v>
                </c:pt>
                <c:pt idx="220">
                  <c:v>4.4194581791308619E-2</c:v>
                </c:pt>
                <c:pt idx="221">
                  <c:v>4.4548918173348502E-2</c:v>
                </c:pt>
                <c:pt idx="222">
                  <c:v>4.490634097514147E-2</c:v>
                </c:pt>
                <c:pt idx="223">
                  <c:v>4.5266850196687525E-2</c:v>
                </c:pt>
                <c:pt idx="224">
                  <c:v>4.5630445837986665E-2</c:v>
                </c:pt>
                <c:pt idx="225">
                  <c:v>4.5997127899038891E-2</c:v>
                </c:pt>
                <c:pt idx="226">
                  <c:v>4.6366896379844202E-2</c:v>
                </c:pt>
                <c:pt idx="227">
                  <c:v>4.67397512804026E-2</c:v>
                </c:pt>
                <c:pt idx="228">
                  <c:v>4.711569260071409E-2</c:v>
                </c:pt>
                <c:pt idx="229">
                  <c:v>4.7494720340778666E-2</c:v>
                </c:pt>
                <c:pt idx="230">
                  <c:v>4.7876834500596328E-2</c:v>
                </c:pt>
                <c:pt idx="231">
                  <c:v>4.8262035080167076E-2</c:v>
                </c:pt>
                <c:pt idx="232">
                  <c:v>4.865032207949091E-2</c:v>
                </c:pt>
                <c:pt idx="233">
                  <c:v>4.9041695498567829E-2</c:v>
                </c:pt>
                <c:pt idx="234">
                  <c:v>4.9436155337397834E-2</c:v>
                </c:pt>
                <c:pt idx="235">
                  <c:v>4.9833701595980925E-2</c:v>
                </c:pt>
                <c:pt idx="236">
                  <c:v>5.0234334274317102E-2</c:v>
                </c:pt>
                <c:pt idx="237">
                  <c:v>5.0638053372406365E-2</c:v>
                </c:pt>
                <c:pt idx="238">
                  <c:v>5.1044858890248714E-2</c:v>
                </c:pt>
                <c:pt idx="239">
                  <c:v>5.1454750827844155E-2</c:v>
                </c:pt>
                <c:pt idx="240">
                  <c:v>5.1867729185192682E-2</c:v>
                </c:pt>
                <c:pt idx="241">
                  <c:v>5.2283793962294295E-2</c:v>
                </c:pt>
                <c:pt idx="242">
                  <c:v>5.2702945159148994E-2</c:v>
                </c:pt>
                <c:pt idx="243">
                  <c:v>5.3125182775756778E-2</c:v>
                </c:pt>
                <c:pt idx="244">
                  <c:v>5.3550506812117649E-2</c:v>
                </c:pt>
                <c:pt idx="245">
                  <c:v>5.3978917268231605E-2</c:v>
                </c:pt>
                <c:pt idx="246">
                  <c:v>5.4410414144098647E-2</c:v>
                </c:pt>
                <c:pt idx="247">
                  <c:v>5.4844997439718775E-2</c:v>
                </c:pt>
                <c:pt idx="248">
                  <c:v>5.5282667155091988E-2</c:v>
                </c:pt>
                <c:pt idx="249">
                  <c:v>5.5723423290218288E-2</c:v>
                </c:pt>
                <c:pt idx="250">
                  <c:v>5.616726584509768E-2</c:v>
                </c:pt>
                <c:pt idx="251">
                  <c:v>5.6614194819730158E-2</c:v>
                </c:pt>
                <c:pt idx="252">
                  <c:v>5.7064210214115722E-2</c:v>
                </c:pt>
                <c:pt idx="253">
                  <c:v>5.7517312028254372E-2</c:v>
                </c:pt>
                <c:pt idx="254">
                  <c:v>5.7973500262146108E-2</c:v>
                </c:pt>
                <c:pt idx="255">
                  <c:v>5.8432774915790929E-2</c:v>
                </c:pt>
                <c:pt idx="256">
                  <c:v>5.8895135989188836E-2</c:v>
                </c:pt>
                <c:pt idx="257">
                  <c:v>5.9360583482339829E-2</c:v>
                </c:pt>
                <c:pt idx="258">
                  <c:v>5.9789739606344677E-2</c:v>
                </c:pt>
                <c:pt idx="259">
                  <c:v>6.018567468362241E-2</c:v>
                </c:pt>
                <c:pt idx="260">
                  <c:v>6.0551199281174209E-2</c:v>
                </c:pt>
                <c:pt idx="261">
                  <c:v>6.0888886186411306E-2</c:v>
                </c:pt>
                <c:pt idx="262">
                  <c:v>6.1201090523783919E-2</c:v>
                </c:pt>
                <c:pt idx="263">
                  <c:v>6.1489968169503098E-2</c:v>
                </c:pt>
                <c:pt idx="264">
                  <c:v>6.1757492608340299E-2</c:v>
                </c:pt>
                <c:pt idx="265">
                  <c:v>6.2005470364307994E-2</c:v>
                </c:pt>
                <c:pt idx="266">
                  <c:v>6.2235555125873816E-2</c:v>
                </c:pt>
                <c:pt idx="267">
                  <c:v>6.2449260676153376E-2</c:v>
                </c:pt>
                <c:pt idx="268">
                  <c:v>6.2647972729182849E-2</c:v>
                </c:pt>
                <c:pt idx="269">
                  <c:v>6.2832959764819299E-2</c:v>
                </c:pt>
                <c:pt idx="270">
                  <c:v>6.3005382946986668E-2</c:v>
                </c:pt>
                <c:pt idx="271">
                  <c:v>6.3166305202818407E-2</c:v>
                </c:pt>
                <c:pt idx="272">
                  <c:v>6.3316699533686419E-2</c:v>
                </c:pt>
                <c:pt idx="273">
                  <c:v>6.3457456623100386E-2</c:v>
                </c:pt>
                <c:pt idx="274">
                  <c:v>6.3589391800963541E-2</c:v>
                </c:pt>
                <c:pt idx="275">
                  <c:v>6.3713251418638484E-2</c:v>
                </c:pt>
                <c:pt idx="276">
                  <c:v>6.3840197456066519E-2</c:v>
                </c:pt>
                <c:pt idx="277">
                  <c:v>6.3970229913247634E-2</c:v>
                </c:pt>
                <c:pt idx="278">
                  <c:v>6.4103348790181841E-2</c:v>
                </c:pt>
                <c:pt idx="279">
                  <c:v>6.4239554086869127E-2</c:v>
                </c:pt>
                <c:pt idx="280">
                  <c:v>6.4378845803309506E-2</c:v>
                </c:pt>
                <c:pt idx="281">
                  <c:v>6.4521223939502964E-2</c:v>
                </c:pt>
                <c:pt idx="282">
                  <c:v>6.4666688495449515E-2</c:v>
                </c:pt>
                <c:pt idx="283">
                  <c:v>6.4815239471149144E-2</c:v>
                </c:pt>
                <c:pt idx="284">
                  <c:v>6.4966876866601866E-2</c:v>
                </c:pt>
                <c:pt idx="285">
                  <c:v>6.5121600681807681E-2</c:v>
                </c:pt>
                <c:pt idx="286">
                  <c:v>6.5279410916766575E-2</c:v>
                </c:pt>
                <c:pt idx="287">
                  <c:v>6.5440307571478562E-2</c:v>
                </c:pt>
                <c:pt idx="288">
                  <c:v>6.5604290645943628E-2</c:v>
                </c:pt>
                <c:pt idx="289">
                  <c:v>6.5771360140161786E-2</c:v>
                </c:pt>
                <c:pt idx="290">
                  <c:v>6.5941516054133023E-2</c:v>
                </c:pt>
                <c:pt idx="291">
                  <c:v>6.6114758387857353E-2</c:v>
                </c:pt>
                <c:pt idx="292">
                  <c:v>6.6291087141334762E-2</c:v>
                </c:pt>
                <c:pt idx="293">
                  <c:v>6.6470502314565263E-2</c:v>
                </c:pt>
                <c:pt idx="294">
                  <c:v>6.6653003907548844E-2</c:v>
                </c:pt>
                <c:pt idx="295">
                  <c:v>6.6838591920285517E-2</c:v>
                </c:pt>
                <c:pt idx="296">
                  <c:v>6.7027266352775283E-2</c:v>
                </c:pt>
                <c:pt idx="297">
                  <c:v>6.7219027205018128E-2</c:v>
                </c:pt>
                <c:pt idx="298">
                  <c:v>6.7413874477014066E-2</c:v>
                </c:pt>
                <c:pt idx="299">
                  <c:v>6.7611808168763082E-2</c:v>
                </c:pt>
                <c:pt idx="300">
                  <c:v>6.7812828280265192E-2</c:v>
                </c:pt>
                <c:pt idx="301">
                  <c:v>6.801693481152038E-2</c:v>
                </c:pt>
                <c:pt idx="302">
                  <c:v>6.8224127762528661E-2</c:v>
                </c:pt>
                <c:pt idx="303">
                  <c:v>6.8434407133290021E-2</c:v>
                </c:pt>
                <c:pt idx="304">
                  <c:v>6.8647772923804473E-2</c:v>
                </c:pt>
                <c:pt idx="305">
                  <c:v>6.8864225134072005E-2</c:v>
                </c:pt>
                <c:pt idx="306">
                  <c:v>6.9083763764092629E-2</c:v>
                </c:pt>
                <c:pt idx="307">
                  <c:v>6.9306388813866346E-2</c:v>
                </c:pt>
                <c:pt idx="308">
                  <c:v>6.9532100283393142E-2</c:v>
                </c:pt>
                <c:pt idx="309">
                  <c:v>6.976089817267303E-2</c:v>
                </c:pt>
                <c:pt idx="310">
                  <c:v>6.9992782481705998E-2</c:v>
                </c:pt>
                <c:pt idx="311">
                  <c:v>7.0227753210492058E-2</c:v>
                </c:pt>
                <c:pt idx="312">
                  <c:v>7.0465810359031197E-2</c:v>
                </c:pt>
                <c:pt idx="313">
                  <c:v>7.0706953927323429E-2</c:v>
                </c:pt>
                <c:pt idx="314">
                  <c:v>7.095118391536874E-2</c:v>
                </c:pt>
                <c:pt idx="315">
                  <c:v>7.1198500323167144E-2</c:v>
                </c:pt>
                <c:pt idx="316">
                  <c:v>7.1448903150718626E-2</c:v>
                </c:pt>
                <c:pt idx="317">
                  <c:v>7.1702392398023201E-2</c:v>
                </c:pt>
                <c:pt idx="318">
                  <c:v>7.1958968065080856E-2</c:v>
                </c:pt>
                <c:pt idx="319">
                  <c:v>7.2218630151891602E-2</c:v>
                </c:pt>
                <c:pt idx="320">
                  <c:v>7.2481378658455442E-2</c:v>
                </c:pt>
                <c:pt idx="321">
                  <c:v>7.2747213584772361E-2</c:v>
                </c:pt>
                <c:pt idx="322">
                  <c:v>7.3016134930842372E-2</c:v>
                </c:pt>
                <c:pt idx="323">
                  <c:v>7.3288142696665462E-2</c:v>
                </c:pt>
                <c:pt idx="324">
                  <c:v>7.3563236882241645E-2</c:v>
                </c:pt>
                <c:pt idx="325">
                  <c:v>7.3841417487570907E-2</c:v>
                </c:pt>
                <c:pt idx="326">
                  <c:v>7.4122684512653261E-2</c:v>
                </c:pt>
                <c:pt idx="327">
                  <c:v>7.4407037957488695E-2</c:v>
                </c:pt>
                <c:pt idx="328">
                  <c:v>7.4694477822077221E-2</c:v>
                </c:pt>
                <c:pt idx="329">
                  <c:v>7.4985004106418826E-2</c:v>
                </c:pt>
                <c:pt idx="330">
                  <c:v>7.5278616810513524E-2</c:v>
                </c:pt>
                <c:pt idx="331">
                  <c:v>7.5575315934361315E-2</c:v>
                </c:pt>
                <c:pt idx="332">
                  <c:v>7.5875101477962184E-2</c:v>
                </c:pt>
                <c:pt idx="333">
                  <c:v>7.6177973441316146E-2</c:v>
                </c:pt>
                <c:pt idx="334">
                  <c:v>7.6483931824423187E-2</c:v>
                </c:pt>
                <c:pt idx="335">
                  <c:v>7.6792976627283321E-2</c:v>
                </c:pt>
                <c:pt idx="336">
                  <c:v>7.7105107849896534E-2</c:v>
                </c:pt>
                <c:pt idx="337">
                  <c:v>7.742032549226284E-2</c:v>
                </c:pt>
                <c:pt idx="338">
                  <c:v>7.7738629554382224E-2</c:v>
                </c:pt>
                <c:pt idx="339">
                  <c:v>7.8060020036254701E-2</c:v>
                </c:pt>
                <c:pt idx="340">
                  <c:v>7.8384496937880258E-2</c:v>
                </c:pt>
                <c:pt idx="341">
                  <c:v>7.8712060259258906E-2</c:v>
                </c:pt>
                <c:pt idx="342">
                  <c:v>7.9042710000390634E-2</c:v>
                </c:pt>
                <c:pt idx="343">
                  <c:v>7.9376446161275455E-2</c:v>
                </c:pt>
                <c:pt idx="344">
                  <c:v>7.9713268741913368E-2</c:v>
                </c:pt>
                <c:pt idx="345">
                  <c:v>8.005317774230436E-2</c:v>
                </c:pt>
                <c:pt idx="346">
                  <c:v>8.0396173162448445E-2</c:v>
                </c:pt>
                <c:pt idx="347">
                  <c:v>8.0742255002345609E-2</c:v>
                </c:pt>
                <c:pt idx="348">
                  <c:v>8.1091423261995865E-2</c:v>
                </c:pt>
                <c:pt idx="349">
                  <c:v>8.1443677941399201E-2</c:v>
                </c:pt>
                <c:pt idx="350">
                  <c:v>8.1799019040555629E-2</c:v>
                </c:pt>
                <c:pt idx="351">
                  <c:v>8.2157446559465136E-2</c:v>
                </c:pt>
                <c:pt idx="352">
                  <c:v>8.2518960498127736E-2</c:v>
                </c:pt>
                <c:pt idx="353">
                  <c:v>8.2883560856543415E-2</c:v>
                </c:pt>
                <c:pt idx="354">
                  <c:v>8.3251247634712186E-2</c:v>
                </c:pt>
                <c:pt idx="355">
                  <c:v>8.362202083263405E-2</c:v>
                </c:pt>
                <c:pt idx="356">
                  <c:v>8.3995880450308993E-2</c:v>
                </c:pt>
                <c:pt idx="357">
                  <c:v>8.4372826487737029E-2</c:v>
                </c:pt>
                <c:pt idx="358">
                  <c:v>8.4752858944918144E-2</c:v>
                </c:pt>
                <c:pt idx="359">
                  <c:v>8.5135977821852352E-2</c:v>
                </c:pt>
                <c:pt idx="360">
                  <c:v>8.5522183118539638E-2</c:v>
                </c:pt>
                <c:pt idx="361">
                  <c:v>8.5911474834980017E-2</c:v>
                </c:pt>
                <c:pt idx="362">
                  <c:v>8.6303852971173475E-2</c:v>
                </c:pt>
                <c:pt idx="363">
                  <c:v>8.6699317527120026E-2</c:v>
                </c:pt>
                <c:pt idx="364">
                  <c:v>8.7097868502819656E-2</c:v>
                </c:pt>
                <c:pt idx="365">
                  <c:v>8.7499505898272378E-2</c:v>
                </c:pt>
                <c:pt idx="366">
                  <c:v>8.7904229713478194E-2</c:v>
                </c:pt>
                <c:pt idx="367">
                  <c:v>8.8312039948437088E-2</c:v>
                </c:pt>
                <c:pt idx="368">
                  <c:v>8.8722936603149075E-2</c:v>
                </c:pt>
                <c:pt idx="369">
                  <c:v>8.913691967761414E-2</c:v>
                </c:pt>
                <c:pt idx="370">
                  <c:v>8.9553989171832299E-2</c:v>
                </c:pt>
                <c:pt idx="371">
                  <c:v>8.9974145085803536E-2</c:v>
                </c:pt>
                <c:pt idx="372">
                  <c:v>9.0397387419527866E-2</c:v>
                </c:pt>
                <c:pt idx="373">
                  <c:v>9.0823716173005276E-2</c:v>
                </c:pt>
                <c:pt idx="374">
                  <c:v>9.1253131346235777E-2</c:v>
                </c:pt>
                <c:pt idx="375">
                  <c:v>9.1685632939219358E-2</c:v>
                </c:pt>
                <c:pt idx="376">
                  <c:v>9.2121220951956032E-2</c:v>
                </c:pt>
                <c:pt idx="377">
                  <c:v>9.2559895384445798E-2</c:v>
                </c:pt>
                <c:pt idx="378">
                  <c:v>9.3001656236688643E-2</c:v>
                </c:pt>
                <c:pt idx="379">
                  <c:v>9.3446503508684581E-2</c:v>
                </c:pt>
                <c:pt idx="380">
                  <c:v>9.3894437200433598E-2</c:v>
                </c:pt>
                <c:pt idx="381">
                  <c:v>9.4345457311935707E-2</c:v>
                </c:pt>
                <c:pt idx="382">
                  <c:v>9.4799563843190895E-2</c:v>
                </c:pt>
                <c:pt idx="383">
                  <c:v>9.5256756794199177E-2</c:v>
                </c:pt>
                <c:pt idx="384">
                  <c:v>9.5717036164960537E-2</c:v>
                </c:pt>
                <c:pt idx="385">
                  <c:v>9.6180401955474989E-2</c:v>
                </c:pt>
                <c:pt idx="386">
                  <c:v>9.6646854165742521E-2</c:v>
                </c:pt>
                <c:pt idx="387">
                  <c:v>9.7116392795763146E-2</c:v>
                </c:pt>
                <c:pt idx="388">
                  <c:v>9.7589017845536863E-2</c:v>
                </c:pt>
                <c:pt idx="389">
                  <c:v>9.8064729315063659E-2</c:v>
                </c:pt>
                <c:pt idx="390">
                  <c:v>9.8543527204343548E-2</c:v>
                </c:pt>
                <c:pt idx="391">
                  <c:v>9.9025411513376516E-2</c:v>
                </c:pt>
                <c:pt idx="392">
                  <c:v>9.9510382242162576E-2</c:v>
                </c:pt>
                <c:pt idx="393">
                  <c:v>9.9998439390701716E-2</c:v>
                </c:pt>
                <c:pt idx="394">
                  <c:v>0.10048958295899395</c:v>
                </c:pt>
                <c:pt idx="395">
                  <c:v>0.10098381294703926</c:v>
                </c:pt>
                <c:pt idx="396">
                  <c:v>0.10143931650930021</c:v>
                </c:pt>
                <c:pt idx="397">
                  <c:v>0.10185936997885797</c:v>
                </c:pt>
                <c:pt idx="398">
                  <c:v>0.10224697250446178</c:v>
                </c:pt>
                <c:pt idx="399">
                  <c:v>0.10260486950087787</c:v>
                </c:pt>
                <c:pt idx="400">
                  <c:v>0.1029355741152919</c:v>
                </c:pt>
                <c:pt idx="401">
                  <c:v>0.10324138687761093</c:v>
                </c:pt>
                <c:pt idx="402">
                  <c:v>0.10352441368831035</c:v>
                </c:pt>
                <c:pt idx="403">
                  <c:v>0.10378658228447318</c:v>
                </c:pt>
                <c:pt idx="404">
                  <c:v>0.10402965731276942</c:v>
                </c:pt>
                <c:pt idx="405">
                  <c:v>0.10425525412723112</c:v>
                </c:pt>
                <c:pt idx="406">
                  <c:v>0.10446485141970827</c:v>
                </c:pt>
                <c:pt idx="407">
                  <c:v>0.10465980278176266</c:v>
                </c:pt>
                <c:pt idx="408">
                  <c:v>0.10484134728840258</c:v>
                </c:pt>
                <c:pt idx="409">
                  <c:v>0.1050106191864122</c:v>
                </c:pt>
                <c:pt idx="410">
                  <c:v>0.10516865676302907</c:v>
                </c:pt>
                <c:pt idx="411">
                  <c:v>0.10531641046431367</c:v>
                </c:pt>
                <c:pt idx="412">
                  <c:v>0.10545475032668872</c:v>
                </c:pt>
                <c:pt idx="413">
                  <c:v>0.10558447277975533</c:v>
                </c:pt>
                <c:pt idx="414">
                  <c:v>0.10571728165257503</c:v>
                </c:pt>
                <c:pt idx="415">
                  <c:v>0.10585317694514783</c:v>
                </c:pt>
                <c:pt idx="416">
                  <c:v>0.1059921586574737</c:v>
                </c:pt>
                <c:pt idx="417">
                  <c:v>0.10613422678955267</c:v>
                </c:pt>
                <c:pt idx="418">
                  <c:v>0.10627938134138472</c:v>
                </c:pt>
                <c:pt idx="419">
                  <c:v>0.10642762231296986</c:v>
                </c:pt>
                <c:pt idx="420">
                  <c:v>0.10657894970430808</c:v>
                </c:pt>
                <c:pt idx="421">
                  <c:v>0.10673336351539939</c:v>
                </c:pt>
                <c:pt idx="422">
                  <c:v>0.10689086374624378</c:v>
                </c:pt>
                <c:pt idx="423">
                  <c:v>0.10705145039684126</c:v>
                </c:pt>
                <c:pt idx="424">
                  <c:v>0.10721512346719182</c:v>
                </c:pt>
                <c:pt idx="425">
                  <c:v>0.10738188295729548</c:v>
                </c:pt>
                <c:pt idx="426">
                  <c:v>0.10755172886715222</c:v>
                </c:pt>
                <c:pt idx="427">
                  <c:v>0.10772466119676205</c:v>
                </c:pt>
                <c:pt idx="428">
                  <c:v>0.10790067994612497</c:v>
                </c:pt>
                <c:pt idx="429">
                  <c:v>0.10807978511524097</c:v>
                </c:pt>
                <c:pt idx="430">
                  <c:v>0.10826197670411006</c:v>
                </c:pt>
                <c:pt idx="431">
                  <c:v>0.10844725471273223</c:v>
                </c:pt>
                <c:pt idx="432">
                  <c:v>0.10863561914110749</c:v>
                </c:pt>
                <c:pt idx="433">
                  <c:v>0.10882706998923583</c:v>
                </c:pt>
                <c:pt idx="434">
                  <c:v>0.10902160725711726</c:v>
                </c:pt>
                <c:pt idx="435">
                  <c:v>0.10921923094475178</c:v>
                </c:pt>
                <c:pt idx="436">
                  <c:v>0.10941994105213938</c:v>
                </c:pt>
                <c:pt idx="437">
                  <c:v>0.10962373757928007</c:v>
                </c:pt>
                <c:pt idx="438">
                  <c:v>0.10983062052617384</c:v>
                </c:pt>
                <c:pt idx="439">
                  <c:v>0.11004058989282071</c:v>
                </c:pt>
                <c:pt idx="440">
                  <c:v>0.11025364567922066</c:v>
                </c:pt>
                <c:pt idx="441">
                  <c:v>0.1104697878853737</c:v>
                </c:pt>
                <c:pt idx="442">
                  <c:v>0.11068901651127983</c:v>
                </c:pt>
                <c:pt idx="443">
                  <c:v>0.11091133155693904</c:v>
                </c:pt>
                <c:pt idx="444">
                  <c:v>0.11113673302235133</c:v>
                </c:pt>
                <c:pt idx="445">
                  <c:v>0.11136522090751672</c:v>
                </c:pt>
                <c:pt idx="446">
                  <c:v>0.11159679521243518</c:v>
                </c:pt>
                <c:pt idx="447">
                  <c:v>0.11183145593710674</c:v>
                </c:pt>
                <c:pt idx="448">
                  <c:v>0.11206920308153137</c:v>
                </c:pt>
                <c:pt idx="449">
                  <c:v>0.1123100366457091</c:v>
                </c:pt>
                <c:pt idx="450">
                  <c:v>0.11255395662963992</c:v>
                </c:pt>
                <c:pt idx="451">
                  <c:v>0.11280096303332382</c:v>
                </c:pt>
                <c:pt idx="452">
                  <c:v>0.11305105585676081</c:v>
                </c:pt>
                <c:pt idx="453">
                  <c:v>0.11330423509995088</c:v>
                </c:pt>
                <c:pt idx="454">
                  <c:v>0.11356050076289405</c:v>
                </c:pt>
                <c:pt idx="455">
                  <c:v>0.11381985284559029</c:v>
                </c:pt>
                <c:pt idx="456">
                  <c:v>0.11408229134803963</c:v>
                </c:pt>
                <c:pt idx="457">
                  <c:v>0.11434781627024204</c:v>
                </c:pt>
                <c:pt idx="458">
                  <c:v>0.11461642761219755</c:v>
                </c:pt>
                <c:pt idx="459">
                  <c:v>0.11488812537390614</c:v>
                </c:pt>
                <c:pt idx="460">
                  <c:v>0.11516290955536782</c:v>
                </c:pt>
                <c:pt idx="461">
                  <c:v>0.11544078015658257</c:v>
                </c:pt>
                <c:pt idx="462">
                  <c:v>0.11572173717755042</c:v>
                </c:pt>
                <c:pt idx="463">
                  <c:v>0.11600578061827137</c:v>
                </c:pt>
                <c:pt idx="464">
                  <c:v>0.11629291047874539</c:v>
                </c:pt>
                <c:pt idx="465">
                  <c:v>0.11658312675897251</c:v>
                </c:pt>
                <c:pt idx="466">
                  <c:v>0.1168764294589527</c:v>
                </c:pt>
                <c:pt idx="467">
                  <c:v>0.11717281857868599</c:v>
                </c:pt>
                <c:pt idx="468">
                  <c:v>0.11747229411817235</c:v>
                </c:pt>
                <c:pt idx="469">
                  <c:v>0.11777485607741181</c:v>
                </c:pt>
                <c:pt idx="470">
                  <c:v>0.11808050445640435</c:v>
                </c:pt>
                <c:pt idx="471">
                  <c:v>0.11838923925514998</c:v>
                </c:pt>
                <c:pt idx="472">
                  <c:v>0.11870106047364869</c:v>
                </c:pt>
                <c:pt idx="473">
                  <c:v>0.11901596811190049</c:v>
                </c:pt>
                <c:pt idx="474">
                  <c:v>0.11933396216990538</c:v>
                </c:pt>
                <c:pt idx="475">
                  <c:v>0.11965504264766336</c:v>
                </c:pt>
                <c:pt idx="476">
                  <c:v>0.11997920954517442</c:v>
                </c:pt>
                <c:pt idx="477">
                  <c:v>0.12030646286243857</c:v>
                </c:pt>
                <c:pt idx="478">
                  <c:v>0.12063680259945581</c:v>
                </c:pt>
                <c:pt idx="479">
                  <c:v>0.12097022875622612</c:v>
                </c:pt>
                <c:pt idx="480">
                  <c:v>0.12130674133274953</c:v>
                </c:pt>
                <c:pt idx="481">
                  <c:v>0.12164634032902602</c:v>
                </c:pt>
                <c:pt idx="482">
                  <c:v>0.1219890257450556</c:v>
                </c:pt>
                <c:pt idx="483">
                  <c:v>0.12233479758083826</c:v>
                </c:pt>
                <c:pt idx="484">
                  <c:v>0.12268365583637401</c:v>
                </c:pt>
                <c:pt idx="485">
                  <c:v>0.12303560051166285</c:v>
                </c:pt>
                <c:pt idx="486">
                  <c:v>0.12339063160670477</c:v>
                </c:pt>
                <c:pt idx="487">
                  <c:v>0.12374874912149979</c:v>
                </c:pt>
                <c:pt idx="488">
                  <c:v>0.12410995305604788</c:v>
                </c:pt>
                <c:pt idx="489">
                  <c:v>0.12447424341034907</c:v>
                </c:pt>
                <c:pt idx="490">
                  <c:v>0.12484162018440334</c:v>
                </c:pt>
                <c:pt idx="491">
                  <c:v>0.12521208337821069</c:v>
                </c:pt>
                <c:pt idx="492">
                  <c:v>0.12558563299177114</c:v>
                </c:pt>
                <c:pt idx="493">
                  <c:v>0.12596226902508467</c:v>
                </c:pt>
                <c:pt idx="494">
                  <c:v>0.12634199147815128</c:v>
                </c:pt>
                <c:pt idx="495">
                  <c:v>0.12672480035097097</c:v>
                </c:pt>
                <c:pt idx="496">
                  <c:v>0.12711069564354377</c:v>
                </c:pt>
                <c:pt idx="497">
                  <c:v>0.12749967735586965</c:v>
                </c:pt>
                <c:pt idx="498">
                  <c:v>0.1278917454879486</c:v>
                </c:pt>
                <c:pt idx="499">
                  <c:v>0.12828690003978066</c:v>
                </c:pt>
                <c:pt idx="500">
                  <c:v>0.1286851410113658</c:v>
                </c:pt>
                <c:pt idx="501">
                  <c:v>0.12908646840270402</c:v>
                </c:pt>
                <c:pt idx="502">
                  <c:v>0.12949088221379532</c:v>
                </c:pt>
                <c:pt idx="503">
                  <c:v>0.12989838244463972</c:v>
                </c:pt>
                <c:pt idx="504">
                  <c:v>0.1303089690952372</c:v>
                </c:pt>
                <c:pt idx="505">
                  <c:v>0.13072264216558777</c:v>
                </c:pt>
                <c:pt idx="506">
                  <c:v>0.13113940165569141</c:v>
                </c:pt>
                <c:pt idx="507">
                  <c:v>0.13155924756554815</c:v>
                </c:pt>
                <c:pt idx="508">
                  <c:v>0.13198217989515798</c:v>
                </c:pt>
                <c:pt idx="509">
                  <c:v>0.13240819864452089</c:v>
                </c:pt>
                <c:pt idx="510">
                  <c:v>0.1328373038136369</c:v>
                </c:pt>
                <c:pt idx="511">
                  <c:v>0.13326949540250599</c:v>
                </c:pt>
                <c:pt idx="512">
                  <c:v>0.13370477341112816</c:v>
                </c:pt>
                <c:pt idx="513">
                  <c:v>0.13414313783950341</c:v>
                </c:pt>
                <c:pt idx="514">
                  <c:v>0.13458458868763176</c:v>
                </c:pt>
                <c:pt idx="515">
                  <c:v>0.1350291259555132</c:v>
                </c:pt>
                <c:pt idx="516">
                  <c:v>0.13547674964314771</c:v>
                </c:pt>
                <c:pt idx="517">
                  <c:v>0.1359274597505353</c:v>
                </c:pt>
                <c:pt idx="518">
                  <c:v>0.136381256277676</c:v>
                </c:pt>
                <c:pt idx="519">
                  <c:v>0.13683813922456978</c:v>
                </c:pt>
                <c:pt idx="520">
                  <c:v>0.13729810859121663</c:v>
                </c:pt>
                <c:pt idx="521">
                  <c:v>0.1377611643776166</c:v>
                </c:pt>
                <c:pt idx="522">
                  <c:v>0.13822730658376964</c:v>
                </c:pt>
                <c:pt idx="523">
                  <c:v>0.13869653520967576</c:v>
                </c:pt>
                <c:pt idx="524">
                  <c:v>0.13916885025533496</c:v>
                </c:pt>
                <c:pt idx="525">
                  <c:v>0.13964425172074726</c:v>
                </c:pt>
                <c:pt idx="526">
                  <c:v>0.14012273960591265</c:v>
                </c:pt>
                <c:pt idx="527">
                  <c:v>0.14060431391083111</c:v>
                </c:pt>
                <c:pt idx="528">
                  <c:v>0.14108897463550266</c:v>
                </c:pt>
                <c:pt idx="529">
                  <c:v>0.14157672177992731</c:v>
                </c:pt>
                <c:pt idx="530">
                  <c:v>0.14206755534410503</c:v>
                </c:pt>
                <c:pt idx="531">
                  <c:v>0.14256147532803584</c:v>
                </c:pt>
                <c:pt idx="532">
                  <c:v>0.14305848173171976</c:v>
                </c:pt>
                <c:pt idx="533">
                  <c:v>0.14355857455515675</c:v>
                </c:pt>
                <c:pt idx="534">
                  <c:v>0.14401944494520852</c:v>
                </c:pt>
                <c:pt idx="535">
                  <c:v>0.14444441119819137</c:v>
                </c:pt>
                <c:pt idx="536">
                  <c:v>0.14483651087591606</c:v>
                </c:pt>
                <c:pt idx="537">
                  <c:v>0.14519852455638849</c:v>
                </c:pt>
                <c:pt idx="538">
                  <c:v>0.14553299757515359</c:v>
                </c:pt>
                <c:pt idx="539">
                  <c:v>0.14584225992727809</c:v>
                </c:pt>
                <c:pt idx="540">
                  <c:v>0.14612844448558565</c:v>
                </c:pt>
                <c:pt idx="541">
                  <c:v>0.14639350367759291</c:v>
                </c:pt>
                <c:pt idx="542">
                  <c:v>0.14663922475154342</c:v>
                </c:pt>
                <c:pt idx="543">
                  <c:v>0.14686724375090449</c:v>
                </c:pt>
                <c:pt idx="544">
                  <c:v>0.14707905830659371</c:v>
                </c:pt>
                <c:pt idx="545">
                  <c:v>0.14727603934695752</c:v>
                </c:pt>
                <c:pt idx="546">
                  <c:v>0.14745944181706214</c:v>
                </c:pt>
                <c:pt idx="547">
                  <c:v>0.14763041449111108</c:v>
                </c:pt>
                <c:pt idx="548">
                  <c:v>0.1477900089547125</c:v>
                </c:pt>
                <c:pt idx="549">
                  <c:v>0.1479391878272287</c:v>
                </c:pt>
                <c:pt idx="550">
                  <c:v>0.14807883228849855</c:v>
                </c:pt>
                <c:pt idx="551">
                  <c:v>0.14820974896878403</c:v>
                </c:pt>
                <c:pt idx="552">
                  <c:v>0.14834375206882261</c:v>
                </c:pt>
                <c:pt idx="553">
                  <c:v>0.14848084158861427</c:v>
                </c:pt>
                <c:pt idx="554">
                  <c:v>0.14862101752815901</c:v>
                </c:pt>
                <c:pt idx="555">
                  <c:v>0.14876427988745686</c:v>
                </c:pt>
                <c:pt idx="556">
                  <c:v>0.14891062866650778</c:v>
                </c:pt>
                <c:pt idx="557">
                  <c:v>0.14906006386531179</c:v>
                </c:pt>
                <c:pt idx="558">
                  <c:v>0.14921258548386887</c:v>
                </c:pt>
                <c:pt idx="559">
                  <c:v>0.14936819352217906</c:v>
                </c:pt>
                <c:pt idx="560">
                  <c:v>0.14952688798024233</c:v>
                </c:pt>
                <c:pt idx="561">
                  <c:v>0.14968866885805868</c:v>
                </c:pt>
                <c:pt idx="562">
                  <c:v>0.1498535361556281</c:v>
                </c:pt>
                <c:pt idx="563">
                  <c:v>0.15002148987295064</c:v>
                </c:pt>
                <c:pt idx="564">
                  <c:v>0.15019253001002625</c:v>
                </c:pt>
                <c:pt idx="565">
                  <c:v>0.15036665656685494</c:v>
                </c:pt>
                <c:pt idx="566">
                  <c:v>0.15054386954343674</c:v>
                </c:pt>
                <c:pt idx="567">
                  <c:v>0.15072416893977161</c:v>
                </c:pt>
                <c:pt idx="568">
                  <c:v>0.15090755475585957</c:v>
                </c:pt>
                <c:pt idx="569">
                  <c:v>0.1510940269917006</c:v>
                </c:pt>
                <c:pt idx="570">
                  <c:v>0.15128358564729474</c:v>
                </c:pt>
                <c:pt idx="571">
                  <c:v>0.15147623072264196</c:v>
                </c:pt>
                <c:pt idx="572">
                  <c:v>0.15167196221774226</c:v>
                </c:pt>
                <c:pt idx="573">
                  <c:v>0.15187078013259564</c:v>
                </c:pt>
                <c:pt idx="574">
                  <c:v>0.15207268446720212</c:v>
                </c:pt>
                <c:pt idx="575">
                  <c:v>0.15227767522156169</c:v>
                </c:pt>
                <c:pt idx="576">
                  <c:v>0.15248575239567433</c:v>
                </c:pt>
                <c:pt idx="577">
                  <c:v>0.15269691598954008</c:v>
                </c:pt>
                <c:pt idx="578">
                  <c:v>0.1529111660031589</c:v>
                </c:pt>
                <c:pt idx="579">
                  <c:v>0.15312850243653081</c:v>
                </c:pt>
                <c:pt idx="580">
                  <c:v>0.1533489252896558</c:v>
                </c:pt>
                <c:pt idx="581">
                  <c:v>0.15357243456253389</c:v>
                </c:pt>
                <c:pt idx="582">
                  <c:v>0.15379903025516506</c:v>
                </c:pt>
                <c:pt idx="583">
                  <c:v>0.15402871236754931</c:v>
                </c:pt>
                <c:pt idx="584">
                  <c:v>0.15426148089968664</c:v>
                </c:pt>
                <c:pt idx="585">
                  <c:v>0.15449733585157707</c:v>
                </c:pt>
                <c:pt idx="586">
                  <c:v>0.15473627722322059</c:v>
                </c:pt>
                <c:pt idx="587">
                  <c:v>0.15497830501461718</c:v>
                </c:pt>
                <c:pt idx="588">
                  <c:v>0.15522341922576688</c:v>
                </c:pt>
                <c:pt idx="589">
                  <c:v>0.15547161985666966</c:v>
                </c:pt>
                <c:pt idx="590">
                  <c:v>0.15572290690732551</c:v>
                </c:pt>
                <c:pt idx="591">
                  <c:v>0.15597728037773445</c:v>
                </c:pt>
                <c:pt idx="592">
                  <c:v>0.15623474026789649</c:v>
                </c:pt>
                <c:pt idx="593">
                  <c:v>0.15649528657781162</c:v>
                </c:pt>
                <c:pt idx="594">
                  <c:v>0.15675891930747982</c:v>
                </c:pt>
                <c:pt idx="595">
                  <c:v>0.1570256384569011</c:v>
                </c:pt>
                <c:pt idx="596">
                  <c:v>0.15729544402607548</c:v>
                </c:pt>
                <c:pt idx="597">
                  <c:v>0.15756833601500295</c:v>
                </c:pt>
                <c:pt idx="598">
                  <c:v>0.15784431442368349</c:v>
                </c:pt>
                <c:pt idx="599">
                  <c:v>0.15812337925211711</c:v>
                </c:pt>
                <c:pt idx="600">
                  <c:v>0.15840553050030384</c:v>
                </c:pt>
                <c:pt idx="601">
                  <c:v>0.15869076816824365</c:v>
                </c:pt>
                <c:pt idx="602">
                  <c:v>0.15897909225593654</c:v>
                </c:pt>
                <c:pt idx="603">
                  <c:v>0.15927050276338253</c:v>
                </c:pt>
                <c:pt idx="604">
                  <c:v>0.1595649996905816</c:v>
                </c:pt>
                <c:pt idx="605">
                  <c:v>0.15986258303753376</c:v>
                </c:pt>
                <c:pt idx="606">
                  <c:v>0.16016325280423899</c:v>
                </c:pt>
                <c:pt idx="607">
                  <c:v>0.16046700899069732</c:v>
                </c:pt>
                <c:pt idx="608">
                  <c:v>0.16077385159690874</c:v>
                </c:pt>
                <c:pt idx="609">
                  <c:v>0.16108378062287323</c:v>
                </c:pt>
                <c:pt idx="610">
                  <c:v>0.16139679606859081</c:v>
                </c:pt>
                <c:pt idx="611">
                  <c:v>0.16171289793406149</c:v>
                </c:pt>
                <c:pt idx="612">
                  <c:v>0.16203208621928525</c:v>
                </c:pt>
                <c:pt idx="613">
                  <c:v>0.16235436092426209</c:v>
                </c:pt>
                <c:pt idx="614">
                  <c:v>0.16267972204899203</c:v>
                </c:pt>
                <c:pt idx="615">
                  <c:v>0.16300816959347506</c:v>
                </c:pt>
                <c:pt idx="616">
                  <c:v>0.16333970355771116</c:v>
                </c:pt>
                <c:pt idx="617">
                  <c:v>0.16367432394170034</c:v>
                </c:pt>
                <c:pt idx="618">
                  <c:v>0.16401203074544263</c:v>
                </c:pt>
                <c:pt idx="619">
                  <c:v>0.16435282396893799</c:v>
                </c:pt>
                <c:pt idx="620">
                  <c:v>0.16469670361218644</c:v>
                </c:pt>
                <c:pt idx="621">
                  <c:v>0.16504366967518797</c:v>
                </c:pt>
                <c:pt idx="622">
                  <c:v>0.1653937221579426</c:v>
                </c:pt>
                <c:pt idx="623">
                  <c:v>0.16574686106045031</c:v>
                </c:pt>
                <c:pt idx="624">
                  <c:v>0.1661030863827111</c:v>
                </c:pt>
                <c:pt idx="625">
                  <c:v>0.16646239812472499</c:v>
                </c:pt>
                <c:pt idx="626">
                  <c:v>0.16682479628649197</c:v>
                </c:pt>
                <c:pt idx="627">
                  <c:v>0.16719028086801202</c:v>
                </c:pt>
                <c:pt idx="628">
                  <c:v>0.16755885186928515</c:v>
                </c:pt>
                <c:pt idx="629">
                  <c:v>0.16793050929031139</c:v>
                </c:pt>
                <c:pt idx="630">
                  <c:v>0.16830525313109071</c:v>
                </c:pt>
                <c:pt idx="631">
                  <c:v>0.16868308339162311</c:v>
                </c:pt>
                <c:pt idx="632">
                  <c:v>0.16906400007190858</c:v>
                </c:pt>
                <c:pt idx="633">
                  <c:v>0.16944800317194716</c:v>
                </c:pt>
                <c:pt idx="634">
                  <c:v>0.16983509269173883</c:v>
                </c:pt>
                <c:pt idx="635">
                  <c:v>0.17022526863128357</c:v>
                </c:pt>
                <c:pt idx="636">
                  <c:v>0.17061853099058141</c:v>
                </c:pt>
                <c:pt idx="637">
                  <c:v>0.17101487976963234</c:v>
                </c:pt>
                <c:pt idx="638">
                  <c:v>0.17141431496843634</c:v>
                </c:pt>
                <c:pt idx="639">
                  <c:v>0.17181683658699343</c:v>
                </c:pt>
                <c:pt idx="640">
                  <c:v>0.17222244462530362</c:v>
                </c:pt>
                <c:pt idx="641">
                  <c:v>0.17263113908336689</c:v>
                </c:pt>
                <c:pt idx="642">
                  <c:v>0.17304291996118323</c:v>
                </c:pt>
                <c:pt idx="643">
                  <c:v>0.17345778725875266</c:v>
                </c:pt>
                <c:pt idx="644">
                  <c:v>0.17387574097607519</c:v>
                </c:pt>
                <c:pt idx="645">
                  <c:v>0.17429678111315081</c:v>
                </c:pt>
                <c:pt idx="646">
                  <c:v>0.1747209076699795</c:v>
                </c:pt>
                <c:pt idx="647">
                  <c:v>0.17514812064656129</c:v>
                </c:pt>
                <c:pt idx="648">
                  <c:v>0.17557842004289617</c:v>
                </c:pt>
                <c:pt idx="649">
                  <c:v>0.17601180585898413</c:v>
                </c:pt>
                <c:pt idx="650">
                  <c:v>0.17644827809482516</c:v>
                </c:pt>
                <c:pt idx="651">
                  <c:v>0.1768878367504193</c:v>
                </c:pt>
                <c:pt idx="652">
                  <c:v>0.17733048182576652</c:v>
                </c:pt>
                <c:pt idx="653">
                  <c:v>0.17777621332086682</c:v>
                </c:pt>
                <c:pt idx="654">
                  <c:v>0.1782250312357202</c:v>
                </c:pt>
                <c:pt idx="655">
                  <c:v>0.17867693557032668</c:v>
                </c:pt>
                <c:pt idx="656">
                  <c:v>0.17913192632468625</c:v>
                </c:pt>
                <c:pt idx="657">
                  <c:v>0.17959000349879889</c:v>
                </c:pt>
                <c:pt idx="658">
                  <c:v>0.18005116709266464</c:v>
                </c:pt>
                <c:pt idx="659">
                  <c:v>0.18051541710628347</c:v>
                </c:pt>
                <c:pt idx="660">
                  <c:v>0.18098275353965537</c:v>
                </c:pt>
                <c:pt idx="661">
                  <c:v>0.18145317639278036</c:v>
                </c:pt>
                <c:pt idx="662">
                  <c:v>0.18192668566565845</c:v>
                </c:pt>
                <c:pt idx="663">
                  <c:v>0.18240328135828962</c:v>
                </c:pt>
                <c:pt idx="664">
                  <c:v>0.18288296347067387</c:v>
                </c:pt>
                <c:pt idx="665">
                  <c:v>0.1833657320028112</c:v>
                </c:pt>
                <c:pt idx="666">
                  <c:v>0.18385158695470163</c:v>
                </c:pt>
                <c:pt idx="667">
                  <c:v>0.18434052832634515</c:v>
                </c:pt>
                <c:pt idx="668">
                  <c:v>0.18483255611774174</c:v>
                </c:pt>
                <c:pt idx="669">
                  <c:v>0.18532767032889144</c:v>
                </c:pt>
                <c:pt idx="670">
                  <c:v>0.18582587095979422</c:v>
                </c:pt>
                <c:pt idx="671">
                  <c:v>0.18632715801045008</c:v>
                </c:pt>
                <c:pt idx="672">
                  <c:v>0.18678912159370933</c:v>
                </c:pt>
                <c:pt idx="673">
                  <c:v>0.18721508855356772</c:v>
                </c:pt>
                <c:pt idx="674">
                  <c:v>0.18760810427636468</c:v>
                </c:pt>
                <c:pt idx="675">
                  <c:v>0.18797095650266402</c:v>
                </c:pt>
                <c:pt idx="676">
                  <c:v>0.18830619712460184</c:v>
                </c:pt>
                <c:pt idx="677">
                  <c:v>0.18861616213913529</c:v>
                </c:pt>
                <c:pt idx="678">
                  <c:v>0.18890298991320656</c:v>
                </c:pt>
                <c:pt idx="679">
                  <c:v>0.18916863790363739</c:v>
                </c:pt>
                <c:pt idx="680">
                  <c:v>0.18941489796248712</c:v>
                </c:pt>
                <c:pt idx="681">
                  <c:v>0.18964341034754686</c:v>
                </c:pt>
                <c:pt idx="682">
                  <c:v>0.18985567654751778</c:v>
                </c:pt>
                <c:pt idx="683">
                  <c:v>0.19005307102215369</c:v>
                </c:pt>
                <c:pt idx="684">
                  <c:v>0.19023685194916407</c:v>
                </c:pt>
                <c:pt idx="685">
                  <c:v>0.19040817106190755</c:v>
                </c:pt>
                <c:pt idx="686">
                  <c:v>0.19056808265479699</c:v>
                </c:pt>
                <c:pt idx="687">
                  <c:v>0.19071755182682915</c:v>
                </c:pt>
                <c:pt idx="688">
                  <c:v>0.19085746202769527</c:v>
                </c:pt>
                <c:pt idx="689">
                  <c:v>0.19098862196547564</c:v>
                </c:pt>
                <c:pt idx="690">
                  <c:v>0.19112286832300909</c:v>
                </c:pt>
                <c:pt idx="691">
                  <c:v>0.19126020110029565</c:v>
                </c:pt>
                <c:pt idx="692">
                  <c:v>0.19140062029733529</c:v>
                </c:pt>
                <c:pt idx="693">
                  <c:v>0.19154412591412801</c:v>
                </c:pt>
                <c:pt idx="694">
                  <c:v>0.1916907179506738</c:v>
                </c:pt>
                <c:pt idx="695">
                  <c:v>0.1918403964069727</c:v>
                </c:pt>
                <c:pt idx="696">
                  <c:v>0.19199316128302468</c:v>
                </c:pt>
                <c:pt idx="697">
                  <c:v>0.19214901257882974</c:v>
                </c:pt>
                <c:pt idx="698">
                  <c:v>0.19230795029438788</c:v>
                </c:pt>
                <c:pt idx="699">
                  <c:v>0.19246997442969913</c:v>
                </c:pt>
                <c:pt idx="700">
                  <c:v>0.19263508498476345</c:v>
                </c:pt>
                <c:pt idx="701">
                  <c:v>0.19280328195958085</c:v>
                </c:pt>
                <c:pt idx="702">
                  <c:v>0.19297456535415136</c:v>
                </c:pt>
                <c:pt idx="703">
                  <c:v>0.19314893516847495</c:v>
                </c:pt>
                <c:pt idx="704">
                  <c:v>0.19332639140255162</c:v>
                </c:pt>
                <c:pt idx="705">
                  <c:v>0.19350693405638136</c:v>
                </c:pt>
                <c:pt idx="706">
                  <c:v>0.19369056312996422</c:v>
                </c:pt>
                <c:pt idx="707">
                  <c:v>0.19387727862330015</c:v>
                </c:pt>
                <c:pt idx="708">
                  <c:v>0.19406708053638916</c:v>
                </c:pt>
                <c:pt idx="709">
                  <c:v>0.19425996886923125</c:v>
                </c:pt>
                <c:pt idx="710">
                  <c:v>0.19445594362182644</c:v>
                </c:pt>
                <c:pt idx="711">
                  <c:v>0.19465500479417472</c:v>
                </c:pt>
                <c:pt idx="712">
                  <c:v>0.19485715238627607</c:v>
                </c:pt>
                <c:pt idx="713">
                  <c:v>0.19506238639813051</c:v>
                </c:pt>
                <c:pt idx="714">
                  <c:v>0.19527070682973804</c:v>
                </c:pt>
                <c:pt idx="715">
                  <c:v>0.19548211368109866</c:v>
                </c:pt>
                <c:pt idx="716">
                  <c:v>0.19569660695221236</c:v>
                </c:pt>
                <c:pt idx="717">
                  <c:v>0.19591418664307916</c:v>
                </c:pt>
                <c:pt idx="718">
                  <c:v>0.19613485275369905</c:v>
                </c:pt>
                <c:pt idx="719">
                  <c:v>0.19635860528407201</c:v>
                </c:pt>
                <c:pt idx="720">
                  <c:v>0.19658544423419805</c:v>
                </c:pt>
              </c:numCache>
            </c:numRef>
          </c:yVal>
          <c:smooth val="1"/>
          <c:extLst>
            <c:ext xmlns:c16="http://schemas.microsoft.com/office/drawing/2014/chart" uri="{C3380CC4-5D6E-409C-BE32-E72D297353CC}">
              <c16:uniqueId val="{00000006-C391-E744-91D3-09DDF1520A41}"/>
            </c:ext>
          </c:extLst>
        </c:ser>
        <c:ser>
          <c:idx val="6"/>
          <c:order val="7"/>
          <c:tx>
            <c:v>Risiko Kipplüften</c:v>
          </c:tx>
          <c:spPr>
            <a:ln w="38100" cap="rnd">
              <a:solidFill>
                <a:srgbClr val="00B050"/>
              </a:solidFill>
              <a:prstDash val="lgDashDot"/>
              <a:round/>
            </a:ln>
            <a:effectLst/>
          </c:spPr>
          <c:marker>
            <c:symbol val="none"/>
          </c:marker>
          <c:xVal>
            <c:numRef>
              <c:f>Raum2_Kipplüftung!$A$59:$A$779</c:f>
              <c:numCache>
                <c:formatCode>0.00</c:formatCode>
                <c:ptCount val="72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pt idx="361">
                  <c:v>60.166666666666664</c:v>
                </c:pt>
                <c:pt idx="362">
                  <c:v>60.333333333333336</c:v>
                </c:pt>
                <c:pt idx="363">
                  <c:v>60.5</c:v>
                </c:pt>
                <c:pt idx="364">
                  <c:v>60.666666666666664</c:v>
                </c:pt>
                <c:pt idx="365">
                  <c:v>60.833333333333336</c:v>
                </c:pt>
                <c:pt idx="366">
                  <c:v>61</c:v>
                </c:pt>
                <c:pt idx="367">
                  <c:v>61.166666666666664</c:v>
                </c:pt>
                <c:pt idx="368">
                  <c:v>61.333333333333336</c:v>
                </c:pt>
                <c:pt idx="369">
                  <c:v>61.5</c:v>
                </c:pt>
                <c:pt idx="370">
                  <c:v>61.666666666666664</c:v>
                </c:pt>
                <c:pt idx="371">
                  <c:v>61.833333333333336</c:v>
                </c:pt>
                <c:pt idx="372">
                  <c:v>62</c:v>
                </c:pt>
                <c:pt idx="373">
                  <c:v>62.166666666666664</c:v>
                </c:pt>
                <c:pt idx="374">
                  <c:v>62.333333333333336</c:v>
                </c:pt>
                <c:pt idx="375">
                  <c:v>62.5</c:v>
                </c:pt>
                <c:pt idx="376">
                  <c:v>62.666666666666664</c:v>
                </c:pt>
                <c:pt idx="377">
                  <c:v>62.833333333333336</c:v>
                </c:pt>
                <c:pt idx="378">
                  <c:v>63</c:v>
                </c:pt>
                <c:pt idx="379">
                  <c:v>63.166666666666664</c:v>
                </c:pt>
                <c:pt idx="380">
                  <c:v>63.333333333333336</c:v>
                </c:pt>
                <c:pt idx="381">
                  <c:v>63.5</c:v>
                </c:pt>
                <c:pt idx="382">
                  <c:v>63.666666666666664</c:v>
                </c:pt>
                <c:pt idx="383">
                  <c:v>63.833333333333336</c:v>
                </c:pt>
                <c:pt idx="384">
                  <c:v>64</c:v>
                </c:pt>
                <c:pt idx="385">
                  <c:v>64.166666666666671</c:v>
                </c:pt>
                <c:pt idx="386">
                  <c:v>64.333333333333329</c:v>
                </c:pt>
                <c:pt idx="387">
                  <c:v>64.5</c:v>
                </c:pt>
                <c:pt idx="388">
                  <c:v>64.666666666666671</c:v>
                </c:pt>
                <c:pt idx="389">
                  <c:v>64.833333333333329</c:v>
                </c:pt>
                <c:pt idx="390">
                  <c:v>65</c:v>
                </c:pt>
                <c:pt idx="391">
                  <c:v>65.166666666666671</c:v>
                </c:pt>
                <c:pt idx="392">
                  <c:v>65.333333333333329</c:v>
                </c:pt>
                <c:pt idx="393">
                  <c:v>65.5</c:v>
                </c:pt>
                <c:pt idx="394">
                  <c:v>65.666666666666671</c:v>
                </c:pt>
                <c:pt idx="395">
                  <c:v>65.833333333333329</c:v>
                </c:pt>
                <c:pt idx="396">
                  <c:v>66</c:v>
                </c:pt>
                <c:pt idx="397">
                  <c:v>66.166666666666671</c:v>
                </c:pt>
                <c:pt idx="398">
                  <c:v>66.333333333333329</c:v>
                </c:pt>
                <c:pt idx="399">
                  <c:v>66.5</c:v>
                </c:pt>
                <c:pt idx="400">
                  <c:v>66.666666666666671</c:v>
                </c:pt>
                <c:pt idx="401">
                  <c:v>66.833333333333329</c:v>
                </c:pt>
                <c:pt idx="402">
                  <c:v>67</c:v>
                </c:pt>
                <c:pt idx="403">
                  <c:v>67.166666666666671</c:v>
                </c:pt>
                <c:pt idx="404">
                  <c:v>67.333333333333329</c:v>
                </c:pt>
                <c:pt idx="405">
                  <c:v>67.5</c:v>
                </c:pt>
                <c:pt idx="406">
                  <c:v>67.666666666666671</c:v>
                </c:pt>
                <c:pt idx="407">
                  <c:v>67.833333333333329</c:v>
                </c:pt>
                <c:pt idx="408">
                  <c:v>68</c:v>
                </c:pt>
                <c:pt idx="409">
                  <c:v>68.166666666666671</c:v>
                </c:pt>
                <c:pt idx="410">
                  <c:v>68.333333333333329</c:v>
                </c:pt>
                <c:pt idx="411">
                  <c:v>68.5</c:v>
                </c:pt>
                <c:pt idx="412">
                  <c:v>68.666666666666671</c:v>
                </c:pt>
                <c:pt idx="413">
                  <c:v>68.833333333333329</c:v>
                </c:pt>
                <c:pt idx="414">
                  <c:v>69</c:v>
                </c:pt>
                <c:pt idx="415">
                  <c:v>69.166666666666671</c:v>
                </c:pt>
                <c:pt idx="416">
                  <c:v>69.333333333333329</c:v>
                </c:pt>
                <c:pt idx="417">
                  <c:v>69.5</c:v>
                </c:pt>
                <c:pt idx="418">
                  <c:v>69.666666666666671</c:v>
                </c:pt>
                <c:pt idx="419">
                  <c:v>69.833333333333329</c:v>
                </c:pt>
                <c:pt idx="420">
                  <c:v>70</c:v>
                </c:pt>
                <c:pt idx="421">
                  <c:v>70.166666666666671</c:v>
                </c:pt>
                <c:pt idx="422">
                  <c:v>70.333333333333329</c:v>
                </c:pt>
                <c:pt idx="423">
                  <c:v>70.5</c:v>
                </c:pt>
                <c:pt idx="424">
                  <c:v>70.666666666666671</c:v>
                </c:pt>
                <c:pt idx="425">
                  <c:v>70.833333333333329</c:v>
                </c:pt>
                <c:pt idx="426">
                  <c:v>71</c:v>
                </c:pt>
                <c:pt idx="427">
                  <c:v>71.166666666666671</c:v>
                </c:pt>
                <c:pt idx="428">
                  <c:v>71.333333333333329</c:v>
                </c:pt>
                <c:pt idx="429">
                  <c:v>71.5</c:v>
                </c:pt>
                <c:pt idx="430">
                  <c:v>71.666666666666671</c:v>
                </c:pt>
                <c:pt idx="431">
                  <c:v>71.833333333333329</c:v>
                </c:pt>
                <c:pt idx="432">
                  <c:v>72</c:v>
                </c:pt>
                <c:pt idx="433">
                  <c:v>72.166666666666671</c:v>
                </c:pt>
                <c:pt idx="434">
                  <c:v>72.333333333333329</c:v>
                </c:pt>
                <c:pt idx="435">
                  <c:v>72.5</c:v>
                </c:pt>
                <c:pt idx="436">
                  <c:v>72.666666666666671</c:v>
                </c:pt>
                <c:pt idx="437">
                  <c:v>72.833333333333329</c:v>
                </c:pt>
                <c:pt idx="438">
                  <c:v>73</c:v>
                </c:pt>
                <c:pt idx="439">
                  <c:v>73.166666666666671</c:v>
                </c:pt>
                <c:pt idx="440">
                  <c:v>73.333333333333329</c:v>
                </c:pt>
                <c:pt idx="441">
                  <c:v>73.5</c:v>
                </c:pt>
                <c:pt idx="442">
                  <c:v>73.666666666666671</c:v>
                </c:pt>
                <c:pt idx="443">
                  <c:v>73.833333333333329</c:v>
                </c:pt>
                <c:pt idx="444">
                  <c:v>74</c:v>
                </c:pt>
                <c:pt idx="445">
                  <c:v>74.166666666666671</c:v>
                </c:pt>
                <c:pt idx="446">
                  <c:v>74.333333333333329</c:v>
                </c:pt>
                <c:pt idx="447">
                  <c:v>74.5</c:v>
                </c:pt>
                <c:pt idx="448">
                  <c:v>74.666666666666671</c:v>
                </c:pt>
                <c:pt idx="449">
                  <c:v>74.833333333333329</c:v>
                </c:pt>
                <c:pt idx="450">
                  <c:v>75</c:v>
                </c:pt>
                <c:pt idx="451">
                  <c:v>75.166666666666671</c:v>
                </c:pt>
                <c:pt idx="452">
                  <c:v>75.333333333333329</c:v>
                </c:pt>
                <c:pt idx="453">
                  <c:v>75.5</c:v>
                </c:pt>
                <c:pt idx="454">
                  <c:v>75.666666666666671</c:v>
                </c:pt>
                <c:pt idx="455">
                  <c:v>75.833333333333329</c:v>
                </c:pt>
                <c:pt idx="456">
                  <c:v>76</c:v>
                </c:pt>
                <c:pt idx="457">
                  <c:v>76.166666666666671</c:v>
                </c:pt>
                <c:pt idx="458">
                  <c:v>76.333333333333329</c:v>
                </c:pt>
                <c:pt idx="459">
                  <c:v>76.5</c:v>
                </c:pt>
                <c:pt idx="460">
                  <c:v>76.666666666666671</c:v>
                </c:pt>
                <c:pt idx="461">
                  <c:v>76.833333333333329</c:v>
                </c:pt>
                <c:pt idx="462">
                  <c:v>77</c:v>
                </c:pt>
                <c:pt idx="463">
                  <c:v>77.166666666666671</c:v>
                </c:pt>
                <c:pt idx="464">
                  <c:v>77.333333333333329</c:v>
                </c:pt>
                <c:pt idx="465">
                  <c:v>77.5</c:v>
                </c:pt>
                <c:pt idx="466">
                  <c:v>77.666666666666671</c:v>
                </c:pt>
                <c:pt idx="467">
                  <c:v>77.833333333333329</c:v>
                </c:pt>
                <c:pt idx="468">
                  <c:v>78</c:v>
                </c:pt>
                <c:pt idx="469">
                  <c:v>78.166666666666671</c:v>
                </c:pt>
                <c:pt idx="470">
                  <c:v>78.333333333333329</c:v>
                </c:pt>
                <c:pt idx="471">
                  <c:v>78.5</c:v>
                </c:pt>
                <c:pt idx="472">
                  <c:v>78.666666666666671</c:v>
                </c:pt>
                <c:pt idx="473">
                  <c:v>78.833333333333329</c:v>
                </c:pt>
                <c:pt idx="474">
                  <c:v>79</c:v>
                </c:pt>
                <c:pt idx="475">
                  <c:v>79.166666666666671</c:v>
                </c:pt>
                <c:pt idx="476">
                  <c:v>79.333333333333329</c:v>
                </c:pt>
                <c:pt idx="477">
                  <c:v>79.5</c:v>
                </c:pt>
                <c:pt idx="478">
                  <c:v>79.666666666666671</c:v>
                </c:pt>
                <c:pt idx="479">
                  <c:v>79.833333333333329</c:v>
                </c:pt>
                <c:pt idx="480">
                  <c:v>80</c:v>
                </c:pt>
                <c:pt idx="481">
                  <c:v>80.166666666666671</c:v>
                </c:pt>
                <c:pt idx="482">
                  <c:v>80.333333333333329</c:v>
                </c:pt>
                <c:pt idx="483">
                  <c:v>80.5</c:v>
                </c:pt>
                <c:pt idx="484">
                  <c:v>80.666666666666671</c:v>
                </c:pt>
                <c:pt idx="485">
                  <c:v>80.833333333333329</c:v>
                </c:pt>
                <c:pt idx="486">
                  <c:v>81</c:v>
                </c:pt>
                <c:pt idx="487">
                  <c:v>81.166666666666671</c:v>
                </c:pt>
                <c:pt idx="488">
                  <c:v>81.333333333333329</c:v>
                </c:pt>
                <c:pt idx="489">
                  <c:v>81.5</c:v>
                </c:pt>
                <c:pt idx="490">
                  <c:v>81.666666666666671</c:v>
                </c:pt>
                <c:pt idx="491">
                  <c:v>81.833333333333329</c:v>
                </c:pt>
                <c:pt idx="492">
                  <c:v>82</c:v>
                </c:pt>
                <c:pt idx="493">
                  <c:v>82.166666666666671</c:v>
                </c:pt>
                <c:pt idx="494">
                  <c:v>82.333333333333329</c:v>
                </c:pt>
                <c:pt idx="495">
                  <c:v>82.5</c:v>
                </c:pt>
                <c:pt idx="496">
                  <c:v>82.666666666666671</c:v>
                </c:pt>
                <c:pt idx="497">
                  <c:v>82.833333333333329</c:v>
                </c:pt>
                <c:pt idx="498">
                  <c:v>83</c:v>
                </c:pt>
                <c:pt idx="499">
                  <c:v>83.166666666666671</c:v>
                </c:pt>
                <c:pt idx="500">
                  <c:v>83.333333333333329</c:v>
                </c:pt>
                <c:pt idx="501">
                  <c:v>83.5</c:v>
                </c:pt>
                <c:pt idx="502">
                  <c:v>83.666666666666671</c:v>
                </c:pt>
                <c:pt idx="503">
                  <c:v>83.833333333333329</c:v>
                </c:pt>
                <c:pt idx="504">
                  <c:v>84</c:v>
                </c:pt>
                <c:pt idx="505">
                  <c:v>84.166666666666671</c:v>
                </c:pt>
                <c:pt idx="506">
                  <c:v>84.333333333333329</c:v>
                </c:pt>
                <c:pt idx="507">
                  <c:v>84.5</c:v>
                </c:pt>
                <c:pt idx="508">
                  <c:v>84.666666666666671</c:v>
                </c:pt>
                <c:pt idx="509">
                  <c:v>84.833333333333329</c:v>
                </c:pt>
                <c:pt idx="510">
                  <c:v>85</c:v>
                </c:pt>
                <c:pt idx="511">
                  <c:v>85.166666666666671</c:v>
                </c:pt>
                <c:pt idx="512">
                  <c:v>85.333333333333329</c:v>
                </c:pt>
                <c:pt idx="513">
                  <c:v>85.5</c:v>
                </c:pt>
                <c:pt idx="514">
                  <c:v>85.666666666666671</c:v>
                </c:pt>
                <c:pt idx="515">
                  <c:v>85.833333333333329</c:v>
                </c:pt>
                <c:pt idx="516">
                  <c:v>86</c:v>
                </c:pt>
                <c:pt idx="517">
                  <c:v>86.166666666666671</c:v>
                </c:pt>
                <c:pt idx="518">
                  <c:v>86.333333333333329</c:v>
                </c:pt>
                <c:pt idx="519">
                  <c:v>86.5</c:v>
                </c:pt>
                <c:pt idx="520">
                  <c:v>86.666666666666671</c:v>
                </c:pt>
                <c:pt idx="521">
                  <c:v>86.833333333333329</c:v>
                </c:pt>
                <c:pt idx="522">
                  <c:v>87</c:v>
                </c:pt>
                <c:pt idx="523">
                  <c:v>87.166666666666671</c:v>
                </c:pt>
                <c:pt idx="524">
                  <c:v>87.333333333333329</c:v>
                </c:pt>
                <c:pt idx="525">
                  <c:v>87.5</c:v>
                </c:pt>
                <c:pt idx="526">
                  <c:v>87.666666666666671</c:v>
                </c:pt>
                <c:pt idx="527">
                  <c:v>87.833333333333329</c:v>
                </c:pt>
                <c:pt idx="528">
                  <c:v>88</c:v>
                </c:pt>
                <c:pt idx="529">
                  <c:v>88.166666666666671</c:v>
                </c:pt>
                <c:pt idx="530">
                  <c:v>88.333333333333329</c:v>
                </c:pt>
                <c:pt idx="531">
                  <c:v>88.5</c:v>
                </c:pt>
                <c:pt idx="532">
                  <c:v>88.666666666666671</c:v>
                </c:pt>
                <c:pt idx="533">
                  <c:v>88.833333333333329</c:v>
                </c:pt>
                <c:pt idx="534">
                  <c:v>89</c:v>
                </c:pt>
                <c:pt idx="535">
                  <c:v>89.166666666666671</c:v>
                </c:pt>
                <c:pt idx="536">
                  <c:v>89.333333333333329</c:v>
                </c:pt>
                <c:pt idx="537">
                  <c:v>89.5</c:v>
                </c:pt>
                <c:pt idx="538">
                  <c:v>89.666666666666671</c:v>
                </c:pt>
                <c:pt idx="539">
                  <c:v>89.833333333333329</c:v>
                </c:pt>
                <c:pt idx="540">
                  <c:v>90</c:v>
                </c:pt>
                <c:pt idx="541">
                  <c:v>90.166666666666671</c:v>
                </c:pt>
                <c:pt idx="542">
                  <c:v>90.333333333333329</c:v>
                </c:pt>
                <c:pt idx="543">
                  <c:v>90.5</c:v>
                </c:pt>
                <c:pt idx="544">
                  <c:v>90.666666666666671</c:v>
                </c:pt>
                <c:pt idx="545">
                  <c:v>90.833333333333329</c:v>
                </c:pt>
                <c:pt idx="546">
                  <c:v>91</c:v>
                </c:pt>
                <c:pt idx="547">
                  <c:v>91.166666666666671</c:v>
                </c:pt>
                <c:pt idx="548">
                  <c:v>91.333333333333329</c:v>
                </c:pt>
                <c:pt idx="549">
                  <c:v>91.5</c:v>
                </c:pt>
                <c:pt idx="550">
                  <c:v>91.666666666666671</c:v>
                </c:pt>
                <c:pt idx="551">
                  <c:v>91.833333333333329</c:v>
                </c:pt>
                <c:pt idx="552">
                  <c:v>92</c:v>
                </c:pt>
                <c:pt idx="553">
                  <c:v>92.166666666666671</c:v>
                </c:pt>
                <c:pt idx="554">
                  <c:v>92.333333333333329</c:v>
                </c:pt>
                <c:pt idx="555">
                  <c:v>92.5</c:v>
                </c:pt>
                <c:pt idx="556">
                  <c:v>92.666666666666671</c:v>
                </c:pt>
                <c:pt idx="557">
                  <c:v>92.833333333333329</c:v>
                </c:pt>
                <c:pt idx="558">
                  <c:v>93</c:v>
                </c:pt>
                <c:pt idx="559">
                  <c:v>93.166666666666671</c:v>
                </c:pt>
                <c:pt idx="560">
                  <c:v>93.333333333333329</c:v>
                </c:pt>
                <c:pt idx="561">
                  <c:v>93.5</c:v>
                </c:pt>
                <c:pt idx="562">
                  <c:v>93.666666666666671</c:v>
                </c:pt>
                <c:pt idx="563">
                  <c:v>93.833333333333329</c:v>
                </c:pt>
                <c:pt idx="564">
                  <c:v>94</c:v>
                </c:pt>
                <c:pt idx="565">
                  <c:v>94.166666666666671</c:v>
                </c:pt>
                <c:pt idx="566">
                  <c:v>94.333333333333329</c:v>
                </c:pt>
                <c:pt idx="567">
                  <c:v>94.5</c:v>
                </c:pt>
                <c:pt idx="568">
                  <c:v>94.666666666666671</c:v>
                </c:pt>
                <c:pt idx="569">
                  <c:v>94.833333333333329</c:v>
                </c:pt>
                <c:pt idx="570">
                  <c:v>95</c:v>
                </c:pt>
                <c:pt idx="571">
                  <c:v>95.166666666666671</c:v>
                </c:pt>
                <c:pt idx="572">
                  <c:v>95.333333333333329</c:v>
                </c:pt>
                <c:pt idx="573">
                  <c:v>95.5</c:v>
                </c:pt>
                <c:pt idx="574">
                  <c:v>95.666666666666671</c:v>
                </c:pt>
                <c:pt idx="575">
                  <c:v>95.833333333333329</c:v>
                </c:pt>
                <c:pt idx="576">
                  <c:v>96</c:v>
                </c:pt>
                <c:pt idx="577">
                  <c:v>96.166666666666671</c:v>
                </c:pt>
                <c:pt idx="578">
                  <c:v>96.333333333333329</c:v>
                </c:pt>
                <c:pt idx="579">
                  <c:v>96.5</c:v>
                </c:pt>
                <c:pt idx="580">
                  <c:v>96.666666666666671</c:v>
                </c:pt>
                <c:pt idx="581">
                  <c:v>96.833333333333329</c:v>
                </c:pt>
                <c:pt idx="582">
                  <c:v>97</c:v>
                </c:pt>
                <c:pt idx="583">
                  <c:v>97.166666666666671</c:v>
                </c:pt>
                <c:pt idx="584">
                  <c:v>97.333333333333329</c:v>
                </c:pt>
                <c:pt idx="585">
                  <c:v>97.5</c:v>
                </c:pt>
                <c:pt idx="586">
                  <c:v>97.666666666666671</c:v>
                </c:pt>
                <c:pt idx="587">
                  <c:v>97.833333333333329</c:v>
                </c:pt>
                <c:pt idx="588">
                  <c:v>98</c:v>
                </c:pt>
                <c:pt idx="589">
                  <c:v>98.166666666666671</c:v>
                </c:pt>
                <c:pt idx="590">
                  <c:v>98.333333333333329</c:v>
                </c:pt>
                <c:pt idx="591">
                  <c:v>98.5</c:v>
                </c:pt>
                <c:pt idx="592">
                  <c:v>98.666666666666671</c:v>
                </c:pt>
                <c:pt idx="593">
                  <c:v>98.833333333333329</c:v>
                </c:pt>
                <c:pt idx="594">
                  <c:v>99</c:v>
                </c:pt>
                <c:pt idx="595">
                  <c:v>99.166666666666671</c:v>
                </c:pt>
                <c:pt idx="596">
                  <c:v>99.333333333333329</c:v>
                </c:pt>
                <c:pt idx="597">
                  <c:v>99.5</c:v>
                </c:pt>
                <c:pt idx="598">
                  <c:v>99.666666666666671</c:v>
                </c:pt>
                <c:pt idx="599">
                  <c:v>99.833333333333329</c:v>
                </c:pt>
                <c:pt idx="600">
                  <c:v>100</c:v>
                </c:pt>
                <c:pt idx="601">
                  <c:v>100.16666666666667</c:v>
                </c:pt>
                <c:pt idx="602">
                  <c:v>100.33333333333333</c:v>
                </c:pt>
                <c:pt idx="603">
                  <c:v>100.5</c:v>
                </c:pt>
                <c:pt idx="604">
                  <c:v>100.66666666666667</c:v>
                </c:pt>
                <c:pt idx="605">
                  <c:v>100.83333333333333</c:v>
                </c:pt>
                <c:pt idx="606">
                  <c:v>101</c:v>
                </c:pt>
                <c:pt idx="607">
                  <c:v>101.16666666666667</c:v>
                </c:pt>
                <c:pt idx="608">
                  <c:v>101.33333333333333</c:v>
                </c:pt>
                <c:pt idx="609">
                  <c:v>101.5</c:v>
                </c:pt>
                <c:pt idx="610">
                  <c:v>101.66666666666667</c:v>
                </c:pt>
                <c:pt idx="611">
                  <c:v>101.83333333333333</c:v>
                </c:pt>
                <c:pt idx="612">
                  <c:v>102</c:v>
                </c:pt>
                <c:pt idx="613">
                  <c:v>102.16666666666667</c:v>
                </c:pt>
                <c:pt idx="614">
                  <c:v>102.33333333333333</c:v>
                </c:pt>
                <c:pt idx="615">
                  <c:v>102.5</c:v>
                </c:pt>
                <c:pt idx="616">
                  <c:v>102.66666666666667</c:v>
                </c:pt>
                <c:pt idx="617">
                  <c:v>102.83333333333333</c:v>
                </c:pt>
                <c:pt idx="618">
                  <c:v>103</c:v>
                </c:pt>
                <c:pt idx="619">
                  <c:v>103.16666666666667</c:v>
                </c:pt>
                <c:pt idx="620">
                  <c:v>103.33333333333333</c:v>
                </c:pt>
                <c:pt idx="621">
                  <c:v>103.5</c:v>
                </c:pt>
                <c:pt idx="622">
                  <c:v>103.66666666666667</c:v>
                </c:pt>
                <c:pt idx="623">
                  <c:v>103.83333333333333</c:v>
                </c:pt>
                <c:pt idx="624">
                  <c:v>104</c:v>
                </c:pt>
                <c:pt idx="625">
                  <c:v>104.16666666666667</c:v>
                </c:pt>
                <c:pt idx="626">
                  <c:v>104.33333333333333</c:v>
                </c:pt>
                <c:pt idx="627">
                  <c:v>104.5</c:v>
                </c:pt>
                <c:pt idx="628">
                  <c:v>104.66666666666667</c:v>
                </c:pt>
                <c:pt idx="629">
                  <c:v>104.83333333333333</c:v>
                </c:pt>
                <c:pt idx="630">
                  <c:v>105</c:v>
                </c:pt>
                <c:pt idx="631">
                  <c:v>105.16666666666667</c:v>
                </c:pt>
                <c:pt idx="632">
                  <c:v>105.33333333333333</c:v>
                </c:pt>
                <c:pt idx="633">
                  <c:v>105.5</c:v>
                </c:pt>
                <c:pt idx="634">
                  <c:v>105.66666666666667</c:v>
                </c:pt>
                <c:pt idx="635">
                  <c:v>105.83333333333333</c:v>
                </c:pt>
                <c:pt idx="636">
                  <c:v>106</c:v>
                </c:pt>
                <c:pt idx="637">
                  <c:v>106.16666666666667</c:v>
                </c:pt>
                <c:pt idx="638">
                  <c:v>106.33333333333333</c:v>
                </c:pt>
                <c:pt idx="639">
                  <c:v>106.5</c:v>
                </c:pt>
                <c:pt idx="640">
                  <c:v>106.66666666666667</c:v>
                </c:pt>
                <c:pt idx="641">
                  <c:v>106.83333333333333</c:v>
                </c:pt>
                <c:pt idx="642">
                  <c:v>107</c:v>
                </c:pt>
                <c:pt idx="643">
                  <c:v>107.16666666666667</c:v>
                </c:pt>
                <c:pt idx="644">
                  <c:v>107.33333333333333</c:v>
                </c:pt>
                <c:pt idx="645">
                  <c:v>107.5</c:v>
                </c:pt>
                <c:pt idx="646">
                  <c:v>107.66666666666667</c:v>
                </c:pt>
                <c:pt idx="647">
                  <c:v>107.83333333333333</c:v>
                </c:pt>
                <c:pt idx="648">
                  <c:v>108</c:v>
                </c:pt>
                <c:pt idx="649">
                  <c:v>108.16666666666667</c:v>
                </c:pt>
                <c:pt idx="650">
                  <c:v>108.33333333333333</c:v>
                </c:pt>
                <c:pt idx="651">
                  <c:v>108.5</c:v>
                </c:pt>
                <c:pt idx="652">
                  <c:v>108.66666666666667</c:v>
                </c:pt>
                <c:pt idx="653">
                  <c:v>108.83333333333333</c:v>
                </c:pt>
                <c:pt idx="654">
                  <c:v>109</c:v>
                </c:pt>
                <c:pt idx="655">
                  <c:v>109.16666666666667</c:v>
                </c:pt>
                <c:pt idx="656">
                  <c:v>109.33333333333333</c:v>
                </c:pt>
                <c:pt idx="657">
                  <c:v>109.5</c:v>
                </c:pt>
                <c:pt idx="658">
                  <c:v>109.66666666666667</c:v>
                </c:pt>
                <c:pt idx="659">
                  <c:v>109.83333333333333</c:v>
                </c:pt>
                <c:pt idx="660">
                  <c:v>110</c:v>
                </c:pt>
                <c:pt idx="661">
                  <c:v>110.16666666666667</c:v>
                </c:pt>
                <c:pt idx="662">
                  <c:v>110.33333333333333</c:v>
                </c:pt>
                <c:pt idx="663">
                  <c:v>110.5</c:v>
                </c:pt>
                <c:pt idx="664">
                  <c:v>110.66666666666667</c:v>
                </c:pt>
                <c:pt idx="665">
                  <c:v>110.83333333333333</c:v>
                </c:pt>
                <c:pt idx="666">
                  <c:v>111</c:v>
                </c:pt>
                <c:pt idx="667">
                  <c:v>111.16666666666667</c:v>
                </c:pt>
                <c:pt idx="668">
                  <c:v>111.33333333333333</c:v>
                </c:pt>
                <c:pt idx="669">
                  <c:v>111.5</c:v>
                </c:pt>
                <c:pt idx="670">
                  <c:v>111.66666666666667</c:v>
                </c:pt>
                <c:pt idx="671">
                  <c:v>111.83333333333333</c:v>
                </c:pt>
                <c:pt idx="672">
                  <c:v>112</c:v>
                </c:pt>
                <c:pt idx="673">
                  <c:v>112.16666666666667</c:v>
                </c:pt>
                <c:pt idx="674">
                  <c:v>112.33333333333333</c:v>
                </c:pt>
                <c:pt idx="675">
                  <c:v>112.5</c:v>
                </c:pt>
                <c:pt idx="676">
                  <c:v>112.66666666666667</c:v>
                </c:pt>
                <c:pt idx="677">
                  <c:v>112.83333333333333</c:v>
                </c:pt>
                <c:pt idx="678">
                  <c:v>113</c:v>
                </c:pt>
                <c:pt idx="679">
                  <c:v>113.16666666666667</c:v>
                </c:pt>
                <c:pt idx="680">
                  <c:v>113.33333333333333</c:v>
                </c:pt>
                <c:pt idx="681">
                  <c:v>113.5</c:v>
                </c:pt>
                <c:pt idx="682">
                  <c:v>113.66666666666667</c:v>
                </c:pt>
                <c:pt idx="683">
                  <c:v>113.83333333333333</c:v>
                </c:pt>
                <c:pt idx="684">
                  <c:v>114</c:v>
                </c:pt>
                <c:pt idx="685">
                  <c:v>114.16666666666667</c:v>
                </c:pt>
                <c:pt idx="686">
                  <c:v>114.33333333333333</c:v>
                </c:pt>
                <c:pt idx="687">
                  <c:v>114.5</c:v>
                </c:pt>
                <c:pt idx="688">
                  <c:v>114.66666666666667</c:v>
                </c:pt>
                <c:pt idx="689">
                  <c:v>114.83333333333333</c:v>
                </c:pt>
                <c:pt idx="690">
                  <c:v>115</c:v>
                </c:pt>
                <c:pt idx="691">
                  <c:v>115.16666666666667</c:v>
                </c:pt>
                <c:pt idx="692">
                  <c:v>115.33333333333333</c:v>
                </c:pt>
                <c:pt idx="693">
                  <c:v>115.5</c:v>
                </c:pt>
                <c:pt idx="694">
                  <c:v>115.66666666666667</c:v>
                </c:pt>
                <c:pt idx="695">
                  <c:v>115.83333333333333</c:v>
                </c:pt>
                <c:pt idx="696">
                  <c:v>116</c:v>
                </c:pt>
                <c:pt idx="697">
                  <c:v>116.16666666666667</c:v>
                </c:pt>
                <c:pt idx="698">
                  <c:v>116.33333333333333</c:v>
                </c:pt>
                <c:pt idx="699">
                  <c:v>116.5</c:v>
                </c:pt>
                <c:pt idx="700">
                  <c:v>116.66666666666667</c:v>
                </c:pt>
                <c:pt idx="701">
                  <c:v>116.83333333333333</c:v>
                </c:pt>
                <c:pt idx="702">
                  <c:v>117</c:v>
                </c:pt>
                <c:pt idx="703">
                  <c:v>117.16666666666667</c:v>
                </c:pt>
                <c:pt idx="704">
                  <c:v>117.33333333333333</c:v>
                </c:pt>
                <c:pt idx="705">
                  <c:v>117.5</c:v>
                </c:pt>
                <c:pt idx="706">
                  <c:v>117.66666666666667</c:v>
                </c:pt>
                <c:pt idx="707">
                  <c:v>117.83333333333333</c:v>
                </c:pt>
                <c:pt idx="708">
                  <c:v>118</c:v>
                </c:pt>
                <c:pt idx="709">
                  <c:v>118.16666666666667</c:v>
                </c:pt>
                <c:pt idx="710">
                  <c:v>118.33333333333333</c:v>
                </c:pt>
                <c:pt idx="711">
                  <c:v>118.5</c:v>
                </c:pt>
                <c:pt idx="712">
                  <c:v>118.66666666666667</c:v>
                </c:pt>
                <c:pt idx="713">
                  <c:v>118.83333333333333</c:v>
                </c:pt>
                <c:pt idx="714">
                  <c:v>119</c:v>
                </c:pt>
                <c:pt idx="715">
                  <c:v>119.16666666666667</c:v>
                </c:pt>
                <c:pt idx="716">
                  <c:v>119.33333333333333</c:v>
                </c:pt>
                <c:pt idx="717">
                  <c:v>119.5</c:v>
                </c:pt>
                <c:pt idx="718">
                  <c:v>119.66666666666667</c:v>
                </c:pt>
                <c:pt idx="719">
                  <c:v>119.83333333333333</c:v>
                </c:pt>
                <c:pt idx="720">
                  <c:v>120</c:v>
                </c:pt>
              </c:numCache>
            </c:numRef>
          </c:xVal>
          <c:yVal>
            <c:numRef>
              <c:f>Raum2_Kipplüftung!$G$59:$G$779</c:f>
              <c:numCache>
                <c:formatCode>0.0%</c:formatCode>
                <c:ptCount val="721"/>
                <c:pt idx="0" formatCode="0%">
                  <c:v>0</c:v>
                </c:pt>
                <c:pt idx="1">
                  <c:v>3.08641975308642E-6</c:v>
                </c:pt>
                <c:pt idx="2">
                  <c:v>9.2265416261557699E-6</c:v>
                </c:pt>
                <c:pt idx="3">
                  <c:v>1.8387994809803712E-5</c:v>
                </c:pt>
                <c:pt idx="4">
                  <c:v>3.0538751641815884E-5</c:v>
                </c:pt>
                <c:pt idx="5">
                  <c:v>4.5647123969631603E-5</c:v>
                </c:pt>
                <c:pt idx="6">
                  <c:v>6.3681759551367334E-5</c:v>
                </c:pt>
                <c:pt idx="7">
                  <c:v>8.4611638494991152E-5</c:v>
                </c:pt>
                <c:pt idx="8">
                  <c:v>1.0840606973524375E-4</c:v>
                </c:pt>
                <c:pt idx="9">
                  <c:v>1.3503468754790595E-4</c:v>
                </c:pt>
                <c:pt idx="10">
                  <c:v>1.644674481010167E-4</c:v>
                </c:pt>
                <c:pt idx="11">
                  <c:v>1.9667462604265005E-4</c:v>
                </c:pt>
                <c:pt idx="12">
                  <c:v>2.3162681112486323E-4</c:v>
                </c:pt>
                <c:pt idx="13">
                  <c:v>2.6929490486343288E-4</c:v>
                </c:pt>
                <c:pt idx="14">
                  <c:v>3.0965011723299953E-4</c:v>
                </c:pt>
                <c:pt idx="15">
                  <c:v>3.5266396339724546E-4</c:v>
                </c:pt>
                <c:pt idx="16">
                  <c:v>3.9830826047373416E-4</c:v>
                </c:pt>
                <c:pt idx="17">
                  <c:v>4.4655512433304436E-4</c:v>
                </c:pt>
                <c:pt idx="18">
                  <c:v>4.9737696643183474E-4</c:v>
                </c:pt>
                <c:pt idx="19">
                  <c:v>5.5074649067947965E-4</c:v>
                </c:pt>
                <c:pt idx="20">
                  <c:v>6.0663669033792053E-4</c:v>
                </c:pt>
                <c:pt idx="21">
                  <c:v>6.6502084495438001E-4</c:v>
                </c:pt>
                <c:pt idx="22">
                  <c:v>7.2587251732659109E-4</c:v>
                </c:pt>
                <c:pt idx="23">
                  <c:v>7.8916555050019652E-4</c:v>
                </c:pt>
                <c:pt idx="24">
                  <c:v>8.5487406479797692E-4</c:v>
                </c:pt>
                <c:pt idx="25">
                  <c:v>9.2297245488057113E-4</c:v>
                </c:pt>
                <c:pt idx="26">
                  <c:v>9.9343538683835365E-4</c:v>
                </c:pt>
                <c:pt idx="27">
                  <c:v>1.0662377953141408E-3</c:v>
                </c:pt>
                <c:pt idx="28">
                  <c:v>1.1413548806563966E-3</c:v>
                </c:pt>
                <c:pt idx="29">
                  <c:v>1.2187621061026167E-3</c:v>
                </c:pt>
                <c:pt idx="30">
                  <c:v>1.2984351949925695E-3</c:v>
                </c:pt>
                <c:pt idx="31">
                  <c:v>1.3803501280110794E-3</c:v>
                </c:pt>
                <c:pt idx="32">
                  <c:v>1.4644831404600361E-3</c:v>
                </c:pt>
                <c:pt idx="33">
                  <c:v>1.5508107195593237E-3</c:v>
                </c:pt>
                <c:pt idx="34">
                  <c:v>1.6393096017763603E-3</c:v>
                </c:pt>
                <c:pt idx="35">
                  <c:v>1.7299567701839469E-3</c:v>
                </c:pt>
                <c:pt idx="36">
                  <c:v>1.8227294518461232E-3</c:v>
                </c:pt>
                <c:pt idx="37">
                  <c:v>1.9176051152317354E-3</c:v>
                </c:pt>
                <c:pt idx="38">
                  <c:v>2.0145614676554215E-3</c:v>
                </c:pt>
                <c:pt idx="39">
                  <c:v>2.1135764527457231E-3</c:v>
                </c:pt>
                <c:pt idx="40">
                  <c:v>2.2146282479400372E-3</c:v>
                </c:pt>
                <c:pt idx="41">
                  <c:v>2.3176952620061219E-3</c:v>
                </c:pt>
                <c:pt idx="42">
                  <c:v>2.4227561325898764E-3</c:v>
                </c:pt>
                <c:pt idx="43">
                  <c:v>2.5297897237891147E-3</c:v>
                </c:pt>
                <c:pt idx="44">
                  <c:v>2.6387751237530593E-3</c:v>
                </c:pt>
                <c:pt idx="45">
                  <c:v>2.7496916423072814E-3</c:v>
                </c:pt>
                <c:pt idx="46">
                  <c:v>2.8625188086038177E-3</c:v>
                </c:pt>
                <c:pt idx="47">
                  <c:v>2.9772363687961974E-3</c:v>
                </c:pt>
                <c:pt idx="48">
                  <c:v>3.0938242837391153E-3</c:v>
                </c:pt>
                <c:pt idx="49">
                  <c:v>3.2122627267124892E-3</c:v>
                </c:pt>
                <c:pt idx="50">
                  <c:v>3.3325320811696431E-3</c:v>
                </c:pt>
                <c:pt idx="51">
                  <c:v>3.4546129385093611E-3</c:v>
                </c:pt>
                <c:pt idx="52">
                  <c:v>3.5784860958715599E-3</c:v>
                </c:pt>
                <c:pt idx="53">
                  <c:v>3.7041325539563263E-3</c:v>
                </c:pt>
                <c:pt idx="54">
                  <c:v>3.8315335148660749E-3</c:v>
                </c:pt>
                <c:pt idx="55">
                  <c:v>3.9606703799705814E-3</c:v>
                </c:pt>
                <c:pt idx="56">
                  <c:v>4.0915247477946439E-3</c:v>
                </c:pt>
                <c:pt idx="57">
                  <c:v>4.2240784119281409E-3</c:v>
                </c:pt>
                <c:pt idx="58">
                  <c:v>4.3583133589582398E-3</c:v>
                </c:pt>
                <c:pt idx="59">
                  <c:v>4.4942117664235276E-3</c:v>
                </c:pt>
                <c:pt idx="60">
                  <c:v>4.6317560007898282E-3</c:v>
                </c:pt>
                <c:pt idx="61">
                  <c:v>4.770928615447474E-3</c:v>
                </c:pt>
                <c:pt idx="62">
                  <c:v>4.9117123487298136E-3</c:v>
                </c:pt>
                <c:pt idx="63">
                  <c:v>5.0540901219527186E-3</c:v>
                </c:pt>
                <c:pt idx="64">
                  <c:v>5.1980450374748766E-3</c:v>
                </c:pt>
                <c:pt idx="65">
                  <c:v>5.3435603767786445E-3</c:v>
                </c:pt>
                <c:pt idx="66">
                  <c:v>5.4906195985712433E-3</c:v>
                </c:pt>
                <c:pt idx="67">
                  <c:v>5.6392063369060854E-3</c:v>
                </c:pt>
                <c:pt idx="68">
                  <c:v>5.789304399324016E-3</c:v>
                </c:pt>
                <c:pt idx="69">
                  <c:v>5.9408977650142547E-3</c:v>
                </c:pt>
                <c:pt idx="70">
                  <c:v>6.0939705829948371E-3</c:v>
                </c:pt>
                <c:pt idx="71">
                  <c:v>6.248507170312341E-3</c:v>
                </c:pt>
                <c:pt idx="72">
                  <c:v>6.4044920102606972E-3</c:v>
                </c:pt>
                <c:pt idx="73">
                  <c:v>6.5619097506188842E-3</c:v>
                </c:pt>
                <c:pt idx="74">
                  <c:v>6.7207452019072992E-3</c:v>
                </c:pt>
                <c:pt idx="75">
                  <c:v>6.8809833356626177E-3</c:v>
                </c:pt>
                <c:pt idx="76">
                  <c:v>7.0426092827309394E-3</c:v>
                </c:pt>
                <c:pt idx="77">
                  <c:v>7.2056083315790234E-3</c:v>
                </c:pt>
                <c:pt idx="78">
                  <c:v>7.3699659266234308E-3</c:v>
                </c:pt>
                <c:pt idx="79">
                  <c:v>7.535667666577376E-3</c:v>
                </c:pt>
                <c:pt idx="80">
                  <c:v>7.7026993028151023E-3</c:v>
                </c:pt>
                <c:pt idx="81">
                  <c:v>7.8710467377535991E-3</c:v>
                </c:pt>
                <c:pt idx="82">
                  <c:v>8.0406960232514667E-3</c:v>
                </c:pt>
                <c:pt idx="83">
                  <c:v>8.2116333590247642E-3</c:v>
                </c:pt>
                <c:pt idx="84">
                  <c:v>8.3838450910796395E-3</c:v>
                </c:pt>
                <c:pt idx="85">
                  <c:v>8.5573177101615841E-3</c:v>
                </c:pt>
                <c:pt idx="86">
                  <c:v>8.7320378502211155E-3</c:v>
                </c:pt>
                <c:pt idx="87">
                  <c:v>8.9079922868957381E-3</c:v>
                </c:pt>
                <c:pt idx="88">
                  <c:v>9.0851679360079828E-3</c:v>
                </c:pt>
                <c:pt idx="89">
                  <c:v>9.2635518520793759E-3</c:v>
                </c:pt>
                <c:pt idx="90">
                  <c:v>9.4431312268601561E-3</c:v>
                </c:pt>
                <c:pt idx="91">
                  <c:v>9.6238933878745846E-3</c:v>
                </c:pt>
                <c:pt idx="92">
                  <c:v>9.8058257969816671E-3</c:v>
                </c:pt>
                <c:pt idx="93">
                  <c:v>9.988916048951137E-3</c:v>
                </c:pt>
                <c:pt idx="94">
                  <c:v>1.0173151870054534E-2</c:v>
                </c:pt>
                <c:pt idx="95">
                  <c:v>1.0358521116671219E-2</c:v>
                </c:pt>
                <c:pt idx="96">
                  <c:v>1.0545011773909159E-2</c:v>
                </c:pt>
                <c:pt idx="97">
                  <c:v>1.0732611954240346E-2</c:v>
                </c:pt>
                <c:pt idx="98">
                  <c:v>1.0921309896150668E-2</c:v>
                </c:pt>
                <c:pt idx="99">
                  <c:v>1.1111093962804096E-2</c:v>
                </c:pt>
                <c:pt idx="100">
                  <c:v>1.1301952640721032E-2</c:v>
                </c:pt>
                <c:pt idx="101">
                  <c:v>1.1493874538470675E-2</c:v>
                </c:pt>
                <c:pt idx="102">
                  <c:v>1.1686848385377233E-2</c:v>
                </c:pt>
                <c:pt idx="103">
                  <c:v>1.1880863030239861E-2</c:v>
                </c:pt>
                <c:pt idx="104">
                  <c:v>1.2075907440066164E-2</c:v>
                </c:pt>
                <c:pt idx="105">
                  <c:v>1.2271970698819129E-2</c:v>
                </c:pt>
                <c:pt idx="106">
                  <c:v>1.2469042006177334E-2</c:v>
                </c:pt>
                <c:pt idx="107">
                  <c:v>1.266711067630831E-2</c:v>
                </c:pt>
                <c:pt idx="108">
                  <c:v>1.2866166136654892E-2</c:v>
                </c:pt>
                <c:pt idx="109">
                  <c:v>1.3066197926734449E-2</c:v>
                </c:pt>
                <c:pt idx="110">
                  <c:v>1.3267195696950831E-2</c:v>
                </c:pt>
                <c:pt idx="111">
                  <c:v>1.3469149207418919E-2</c:v>
                </c:pt>
                <c:pt idx="112">
                  <c:v>1.3672048326801628E-2</c:v>
                </c:pt>
                <c:pt idx="113">
                  <c:v>1.3875883031159249E-2</c:v>
                </c:pt>
                <c:pt idx="114">
                  <c:v>1.4080643402810974E-2</c:v>
                </c:pt>
                <c:pt idx="115">
                  <c:v>1.4286319629208503E-2</c:v>
                </c:pt>
                <c:pt idx="116">
                  <c:v>1.4492902001821583E-2</c:v>
                </c:pt>
                <c:pt idx="117">
                  <c:v>1.4700380915035361E-2</c:v>
                </c:pt>
                <c:pt idx="118">
                  <c:v>1.4908746865059431E-2</c:v>
                </c:pt>
                <c:pt idx="119">
                  <c:v>1.5117990448848444E-2</c:v>
                </c:pt>
                <c:pt idx="120">
                  <c:v>1.5328102363034155E-2</c:v>
                </c:pt>
                <c:pt idx="121">
                  <c:v>1.5539073402868796E-2</c:v>
                </c:pt>
                <c:pt idx="122">
                  <c:v>1.5750894461179651E-2</c:v>
                </c:pt>
                <c:pt idx="123">
                  <c:v>1.5963556527334704E-2</c:v>
                </c:pt>
                <c:pt idx="124">
                  <c:v>1.6177050686219264E-2</c:v>
                </c:pt>
                <c:pt idx="125">
                  <c:v>1.6391368117223429E-2</c:v>
                </c:pt>
                <c:pt idx="126">
                  <c:v>1.6606500093240294E-2</c:v>
                </c:pt>
                <c:pt idx="127">
                  <c:v>1.6822437979674757E-2</c:v>
                </c:pt>
                <c:pt idx="128">
                  <c:v>1.7039173233462858E-2</c:v>
                </c:pt>
                <c:pt idx="129">
                  <c:v>1.7256697402101499E-2</c:v>
                </c:pt>
                <c:pt idx="130">
                  <c:v>1.7475002122688453E-2</c:v>
                </c:pt>
                <c:pt idx="131">
                  <c:v>1.7694079120972546E-2</c:v>
                </c:pt>
                <c:pt idx="132">
                  <c:v>1.7913920210413912E-2</c:v>
                </c:pt>
                <c:pt idx="133">
                  <c:v>1.8134517291254211E-2</c:v>
                </c:pt>
                <c:pt idx="134">
                  <c:v>1.8355862349596696E-2</c:v>
                </c:pt>
                <c:pt idx="135">
                  <c:v>1.8577947456496036E-2</c:v>
                </c:pt>
                <c:pt idx="136">
                  <c:v>1.880076476705779E-2</c:v>
                </c:pt>
                <c:pt idx="137">
                  <c:v>1.9024306519547427E-2</c:v>
                </c:pt>
                <c:pt idx="138">
                  <c:v>1.924856503450878E-2</c:v>
                </c:pt>
                <c:pt idx="139">
                  <c:v>1.9473532713891861E-2</c:v>
                </c:pt>
                <c:pt idx="140">
                  <c:v>1.9699202040189906E-2</c:v>
                </c:pt>
                <c:pt idx="141">
                  <c:v>1.9925565575585585E-2</c:v>
                </c:pt>
                <c:pt idx="142">
                  <c:v>2.0152615961106249E-2</c:v>
                </c:pt>
                <c:pt idx="143">
                  <c:v>2.038034591578813E-2</c:v>
                </c:pt>
                <c:pt idx="144">
                  <c:v>2.0608748235849416E-2</c:v>
                </c:pt>
                <c:pt idx="145">
                  <c:v>2.0837815793872075E-2</c:v>
                </c:pt>
                <c:pt idx="146">
                  <c:v>2.1067541537992368E-2</c:v>
                </c:pt>
                <c:pt idx="147">
                  <c:v>2.1297918491099931E-2</c:v>
                </c:pt>
                <c:pt idx="148">
                  <c:v>2.1528939750045342E-2</c:v>
                </c:pt>
                <c:pt idx="149">
                  <c:v>2.1760598484856113E-2</c:v>
                </c:pt>
                <c:pt idx="150">
                  <c:v>2.1992887937960965E-2</c:v>
                </c:pt>
                <c:pt idx="151">
                  <c:v>2.2225801423422342E-2</c:v>
                </c:pt>
                <c:pt idx="152">
                  <c:v>2.245933232617706E-2</c:v>
                </c:pt>
                <c:pt idx="153">
                  <c:v>2.2693474101284996E-2</c:v>
                </c:pt>
                <c:pt idx="154">
                  <c:v>2.2928220273185751E-2</c:v>
                </c:pt>
                <c:pt idx="155">
                  <c:v>2.3163564434963192E-2</c:v>
                </c:pt>
                <c:pt idx="156">
                  <c:v>2.3399500247617781E-2</c:v>
                </c:pt>
                <c:pt idx="157">
                  <c:v>2.3636021439346629E-2</c:v>
                </c:pt>
                <c:pt idx="158">
                  <c:v>2.3873121804831175E-2</c:v>
                </c:pt>
                <c:pt idx="159">
                  <c:v>2.411079520453242E-2</c:v>
                </c:pt>
                <c:pt idx="160">
                  <c:v>2.4349035563993628E-2</c:v>
                </c:pt>
                <c:pt idx="161">
                  <c:v>2.4587836873150422E-2</c:v>
                </c:pt>
                <c:pt idx="162">
                  <c:v>2.4827193185648192E-2</c:v>
                </c:pt>
                <c:pt idx="163">
                  <c:v>2.5067098618166739E-2</c:v>
                </c:pt>
                <c:pt idx="164">
                  <c:v>2.5307547349752074E-2</c:v>
                </c:pt>
                <c:pt idx="165">
                  <c:v>2.5548533621155306E-2</c:v>
                </c:pt>
                <c:pt idx="166">
                  <c:v>2.5790051734178542E-2</c:v>
                </c:pt>
                <c:pt idx="167">
                  <c:v>2.6032096051027711E-2</c:v>
                </c:pt>
                <c:pt idx="168">
                  <c:v>2.6274660993672243E-2</c:v>
                </c:pt>
                <c:pt idx="169">
                  <c:v>2.6517741043211567E-2</c:v>
                </c:pt>
                <c:pt idx="170">
                  <c:v>2.676133073924828E-2</c:v>
                </c:pt>
                <c:pt idx="171">
                  <c:v>2.7005424679268E-2</c:v>
                </c:pt>
                <c:pt idx="172">
                  <c:v>2.7250017518025763E-2</c:v>
                </c:pt>
                <c:pt idx="173">
                  <c:v>2.7495103966938952E-2</c:v>
                </c:pt>
                <c:pt idx="174">
                  <c:v>2.7740678793486632E-2</c:v>
                </c:pt>
                <c:pt idx="175">
                  <c:v>2.7986736820615282E-2</c:v>
                </c:pt>
                <c:pt idx="176">
                  <c:v>2.8233272926150799E-2</c:v>
                </c:pt>
                <c:pt idx="177">
                  <c:v>2.8480282042216754E-2</c:v>
                </c:pt>
                <c:pt idx="178">
                  <c:v>2.8727759154658812E-2</c:v>
                </c:pt>
                <c:pt idx="179">
                  <c:v>2.8975699302475247E-2</c:v>
                </c:pt>
                <c:pt idx="180">
                  <c:v>2.9224097577253496E-2</c:v>
                </c:pt>
                <c:pt idx="181">
                  <c:v>2.9472949122612686E-2</c:v>
                </c:pt>
                <c:pt idx="182">
                  <c:v>2.9722249133652071E-2</c:v>
                </c:pt>
                <c:pt idx="183">
                  <c:v>2.9971992856405325E-2</c:v>
                </c:pt>
                <c:pt idx="184">
                  <c:v>3.0222175587300601E-2</c:v>
                </c:pt>
                <c:pt idx="185">
                  <c:v>3.0472792672626328E-2</c:v>
                </c:pt>
                <c:pt idx="186">
                  <c:v>3.0723839508002664E-2</c:v>
                </c:pt>
                <c:pt idx="187">
                  <c:v>3.0975311537858555E-2</c:v>
                </c:pt>
                <c:pt idx="188">
                  <c:v>3.1227204254914341E-2</c:v>
                </c:pt>
                <c:pt idx="189">
                  <c:v>3.1479513199669837E-2</c:v>
                </c:pt>
                <c:pt idx="190">
                  <c:v>3.1732233959897854E-2</c:v>
                </c:pt>
                <c:pt idx="191">
                  <c:v>3.1985362170143063E-2</c:v>
                </c:pt>
                <c:pt idx="192">
                  <c:v>3.2238893511226212E-2</c:v>
                </c:pt>
                <c:pt idx="193">
                  <c:v>3.2492823709753565E-2</c:v>
                </c:pt>
                <c:pt idx="194">
                  <c:v>3.2747148537631547E-2</c:v>
                </c:pt>
                <c:pt idx="195">
                  <c:v>3.3001863811586547E-2</c:v>
                </c:pt>
                <c:pt idx="196">
                  <c:v>3.3256965392689797E-2</c:v>
                </c:pt>
                <c:pt idx="197">
                  <c:v>3.3512449185887305E-2</c:v>
                </c:pt>
                <c:pt idx="198">
                  <c:v>3.3768311139534754E-2</c:v>
                </c:pt>
                <c:pt idx="199">
                  <c:v>3.4024547244937323E-2</c:v>
                </c:pt>
                <c:pt idx="200">
                  <c:v>3.4281153535894421E-2</c:v>
                </c:pt>
                <c:pt idx="201">
                  <c:v>3.4538126088249223E-2</c:v>
                </c:pt>
                <c:pt idx="202">
                  <c:v>3.4795461019442975E-2</c:v>
                </c:pt>
                <c:pt idx="203">
                  <c:v>3.5053154488074036E-2</c:v>
                </c:pt>
                <c:pt idx="204">
                  <c:v>3.5311202693461594E-2</c:v>
                </c:pt>
                <c:pt idx="205">
                  <c:v>3.5569601875214012E-2</c:v>
                </c:pt>
                <c:pt idx="206">
                  <c:v>3.5828348312801718E-2</c:v>
                </c:pt>
                <c:pt idx="207">
                  <c:v>3.6087438325134683E-2</c:v>
                </c:pt>
                <c:pt idx="208">
                  <c:v>3.63468682701443E-2</c:v>
                </c:pt>
                <c:pt idx="209">
                  <c:v>3.6606634544369777E-2</c:v>
                </c:pt>
                <c:pt idx="210">
                  <c:v>3.6866733582548841E-2</c:v>
                </c:pt>
                <c:pt idx="211">
                  <c:v>3.7127161857212841E-2</c:v>
                </c:pt>
                <c:pt idx="212">
                  <c:v>3.738791587828609E-2</c:v>
                </c:pt>
                <c:pt idx="213">
                  <c:v>3.7648992192689502E-2</c:v>
                </c:pt>
                <c:pt idx="214">
                  <c:v>3.7910387383948405E-2</c:v>
                </c:pt>
                <c:pt idx="215">
                  <c:v>3.8172098071804501E-2</c:v>
                </c:pt>
                <c:pt idx="216">
                  <c:v>3.8434120911831973E-2</c:v>
                </c:pt>
                <c:pt idx="217">
                  <c:v>3.8696452595057634E-2</c:v>
                </c:pt>
                <c:pt idx="218">
                  <c:v>3.8959089847585102E-2</c:v>
                </c:pt>
                <c:pt idx="219">
                  <c:v>3.9222029430222988E-2</c:v>
                </c:pt>
                <c:pt idx="220">
                  <c:v>3.9485268138116987E-2</c:v>
                </c:pt>
                <c:pt idx="221">
                  <c:v>3.9748802800385896E-2</c:v>
                </c:pt>
                <c:pt idx="222">
                  <c:v>4.0012630279761478E-2</c:v>
                </c:pt>
                <c:pt idx="223">
                  <c:v>4.0276747472232151E-2</c:v>
                </c:pt>
                <c:pt idx="224">
                  <c:v>4.0541151306690441E-2</c:v>
                </c:pt>
                <c:pt idx="225">
                  <c:v>4.0805838744584204E-2</c:v>
                </c:pt>
                <c:pt idx="226">
                  <c:v>4.1070806779571499E-2</c:v>
                </c:pt>
                <c:pt idx="227">
                  <c:v>4.1336052437179152E-2</c:v>
                </c:pt>
                <c:pt idx="228">
                  <c:v>4.1601572774464933E-2</c:v>
                </c:pt>
                <c:pt idx="229">
                  <c:v>4.1867364879683303E-2</c:v>
                </c:pt>
                <c:pt idx="230">
                  <c:v>4.2133425871954733E-2</c:v>
                </c:pt>
                <c:pt idx="231">
                  <c:v>4.2399752900938482E-2</c:v>
                </c:pt>
                <c:pt idx="232">
                  <c:v>4.2666343146508891E-2</c:v>
                </c:pt>
                <c:pt idx="233">
                  <c:v>4.2933193818435078E-2</c:v>
                </c:pt>
                <c:pt idx="234">
                  <c:v>4.3200302156064047E-2</c:v>
                </c:pt>
                <c:pt idx="235">
                  <c:v>4.3467665428007125E-2</c:v>
                </c:pt>
                <c:pt idx="236">
                  <c:v>4.3735280931829774E-2</c:v>
                </c:pt>
                <c:pt idx="237">
                  <c:v>4.4003145993744643E-2</c:v>
                </c:pt>
                <c:pt idx="238">
                  <c:v>4.4271257968307894E-2</c:v>
                </c:pt>
                <c:pt idx="239">
                  <c:v>4.4539614238118766E-2</c:v>
                </c:pt>
                <c:pt idx="240">
                  <c:v>4.4808212213522276E-2</c:v>
                </c:pt>
                <c:pt idx="241">
                  <c:v>4.5077049332315114E-2</c:v>
                </c:pt>
                <c:pt idx="242">
                  <c:v>4.5346123059454645E-2</c:v>
                </c:pt>
                <c:pt idx="243">
                  <c:v>4.5615430886770982E-2</c:v>
                </c:pt>
                <c:pt idx="244">
                  <c:v>4.5884970332682129E-2</c:v>
                </c:pt>
                <c:pt idx="245">
                  <c:v>4.6154738941912139E-2</c:v>
                </c:pt>
                <c:pt idx="246">
                  <c:v>4.6424734285212238E-2</c:v>
                </c:pt>
                <c:pt idx="247">
                  <c:v>4.6694953959084934E-2</c:v>
                </c:pt>
                <c:pt idx="248">
                  <c:v>4.6965395585511056E-2</c:v>
                </c:pt>
                <c:pt idx="249">
                  <c:v>4.7236056811679646E-2</c:v>
                </c:pt>
                <c:pt idx="250">
                  <c:v>4.7506935309720749E-2</c:v>
                </c:pt>
                <c:pt idx="251">
                  <c:v>4.777802877644103E-2</c:v>
                </c:pt>
                <c:pt idx="252">
                  <c:v>4.8049334933062182E-2</c:v>
                </c:pt>
                <c:pt idx="253">
                  <c:v>4.832085152496212E-2</c:v>
                </c:pt>
                <c:pt idx="254">
                  <c:v>4.8592576321418911E-2</c:v>
                </c:pt>
                <c:pt idx="255">
                  <c:v>4.8864507115357413E-2</c:v>
                </c:pt>
                <c:pt idx="256">
                  <c:v>4.9136641723098624E-2</c:v>
                </c:pt>
                <c:pt idx="257">
                  <c:v>4.9408977984111646E-2</c:v>
                </c:pt>
                <c:pt idx="258">
                  <c:v>4.9681513760768327E-2</c:v>
                </c:pt>
                <c:pt idx="259">
                  <c:v>4.9954246938100473E-2</c:v>
                </c:pt>
                <c:pt idx="260">
                  <c:v>5.0227175423559624E-2</c:v>
                </c:pt>
                <c:pt idx="261">
                  <c:v>5.0500297146779421E-2</c:v>
                </c:pt>
                <c:pt idx="262">
                  <c:v>5.0773610059340446E-2</c:v>
                </c:pt>
                <c:pt idx="263">
                  <c:v>5.1047112134537581E-2</c:v>
                </c:pt>
                <c:pt idx="264">
                  <c:v>5.1320801367149817E-2</c:v>
                </c:pt>
                <c:pt idx="265">
                  <c:v>5.1594675773212514E-2</c:v>
                </c:pt>
                <c:pt idx="266">
                  <c:v>5.1868733389792081E-2</c:v>
                </c:pt>
                <c:pt idx="267">
                  <c:v>5.2142972274763034E-2</c:v>
                </c:pt>
                <c:pt idx="268">
                  <c:v>5.2417390506587405E-2</c:v>
                </c:pt>
                <c:pt idx="269">
                  <c:v>5.2691986184096526E-2</c:v>
                </c:pt>
                <c:pt idx="270">
                  <c:v>5.2966757426275081E-2</c:v>
                </c:pt>
                <c:pt idx="271">
                  <c:v>5.3241702372047492E-2</c:v>
                </c:pt>
                <c:pt idx="272">
                  <c:v>5.3516819180066531E-2</c:v>
                </c:pt>
                <c:pt idx="273">
                  <c:v>5.3792106028504198E-2</c:v>
                </c:pt>
                <c:pt idx="274">
                  <c:v>5.40675611148448E-2</c:v>
                </c:pt>
                <c:pt idx="275">
                  <c:v>5.4343182655680243E-2</c:v>
                </c:pt>
                <c:pt idx="276">
                  <c:v>5.4618968886507469E-2</c:v>
                </c:pt>
                <c:pt idx="277">
                  <c:v>5.4894918061528054E-2</c:v>
                </c:pt>
                <c:pt idx="278">
                  <c:v>5.5171028453449941E-2</c:v>
                </c:pt>
                <c:pt idx="279">
                  <c:v>5.5447298353291249E-2</c:v>
                </c:pt>
                <c:pt idx="280">
                  <c:v>5.5723726070186191E-2</c:v>
                </c:pt>
                <c:pt idx="281">
                  <c:v>5.600030993119301E-2</c:v>
                </c:pt>
                <c:pt idx="282">
                  <c:v>5.6277048281104004E-2</c:v>
                </c:pt>
                <c:pt idx="283">
                  <c:v>5.6553939482257516E-2</c:v>
                </c:pt>
                <c:pt idx="284">
                  <c:v>5.6830981914351944E-2</c:v>
                </c:pt>
                <c:pt idx="285">
                  <c:v>5.7108173974261711E-2</c:v>
                </c:pt>
                <c:pt idx="286">
                  <c:v>5.7385514075855196E-2</c:v>
                </c:pt>
                <c:pt idx="287">
                  <c:v>5.766300064981459E-2</c:v>
                </c:pt>
                <c:pt idx="288">
                  <c:v>5.7940632143457654E-2</c:v>
                </c:pt>
                <c:pt idx="289">
                  <c:v>5.8218407020561386E-2</c:v>
                </c:pt>
                <c:pt idx="290">
                  <c:v>5.8496323761187519E-2</c:v>
                </c:pt>
                <c:pt idx="291">
                  <c:v>5.8774380861509927E-2</c:v>
                </c:pt>
                <c:pt idx="292">
                  <c:v>5.9052576833643809E-2</c:v>
                </c:pt>
                <c:pt idx="293">
                  <c:v>5.9330910205476706E-2</c:v>
                </c:pt>
                <c:pt idx="294">
                  <c:v>5.9609379520501299E-2</c:v>
                </c:pt>
                <c:pt idx="295">
                  <c:v>5.9887983337650004E-2</c:v>
                </c:pt>
                <c:pt idx="296">
                  <c:v>6.0166720231131288E-2</c:v>
                </c:pt>
                <c:pt idx="297">
                  <c:v>6.0445588790267742E-2</c:v>
                </c:pt>
                <c:pt idx="298">
                  <c:v>6.0724587619335857E-2</c:v>
                </c:pt>
                <c:pt idx="299">
                  <c:v>6.1003715337407512E-2</c:v>
                </c:pt>
                <c:pt idx="300">
                  <c:v>6.1282970578193138E-2</c:v>
                </c:pt>
                <c:pt idx="301">
                  <c:v>6.1562351989886528E-2</c:v>
                </c:pt>
                <c:pt idx="302">
                  <c:v>6.1841858235011322E-2</c:v>
                </c:pt>
                <c:pt idx="303">
                  <c:v>6.2121487990269085E-2</c:v>
                </c:pt>
                <c:pt idx="304">
                  <c:v>6.2401239946389034E-2</c:v>
                </c:pt>
                <c:pt idx="305">
                  <c:v>6.2681112807979333E-2</c:v>
                </c:pt>
                <c:pt idx="306">
                  <c:v>6.2961105293379949E-2</c:v>
                </c:pt>
                <c:pt idx="307">
                  <c:v>6.3241216134517109E-2</c:v>
                </c:pt>
                <c:pt idx="308">
                  <c:v>6.3521444076759276E-2</c:v>
                </c:pt>
                <c:pt idx="309">
                  <c:v>6.3801787878774649E-2</c:v>
                </c:pt>
                <c:pt idx="310">
                  <c:v>6.4082246312390193E-2</c:v>
                </c:pt>
                <c:pt idx="311">
                  <c:v>6.436281816245211E-2</c:v>
                </c:pt>
                <c:pt idx="312">
                  <c:v>6.4643502226687882E-2</c:v>
                </c:pt>
                <c:pt idx="313">
                  <c:v>6.4924297315569673E-2</c:v>
                </c:pt>
                <c:pt idx="314">
                  <c:v>6.5205202252179281E-2</c:v>
                </c:pt>
                <c:pt idx="315">
                  <c:v>6.5486215872074413E-2</c:v>
                </c:pt>
                <c:pt idx="316">
                  <c:v>6.5767337023156486E-2</c:v>
                </c:pt>
                <c:pt idx="317">
                  <c:v>6.604856456553973E-2</c:v>
                </c:pt>
                <c:pt idx="318">
                  <c:v>6.6329897371421767E-2</c:v>
                </c:pt>
                <c:pt idx="319">
                  <c:v>6.6611334324955501E-2</c:v>
                </c:pt>
                <c:pt idx="320">
                  <c:v>6.6892874322122375E-2</c:v>
                </c:pt>
                <c:pt idx="321">
                  <c:v>6.7174516270607013E-2</c:v>
                </c:pt>
                <c:pt idx="322">
                  <c:v>6.7456259089673121E-2</c:v>
                </c:pt>
                <c:pt idx="323">
                  <c:v>6.7738101710040785E-2</c:v>
                </c:pt>
                <c:pt idx="324">
                  <c:v>6.8020043073764996E-2</c:v>
                </c:pt>
                <c:pt idx="325">
                  <c:v>6.8302082134115497E-2</c:v>
                </c:pt>
                <c:pt idx="326">
                  <c:v>6.858421785545793E-2</c:v>
                </c:pt>
                <c:pt idx="327">
                  <c:v>6.8866449213136172E-2</c:v>
                </c:pt>
                <c:pt idx="328">
                  <c:v>6.9148775193356007E-2</c:v>
                </c:pt>
                <c:pt idx="329">
                  <c:v>6.9431194793069931E-2</c:v>
                </c:pt>
                <c:pt idx="330">
                  <c:v>6.9713707019863264E-2</c:v>
                </c:pt>
                <c:pt idx="331">
                  <c:v>6.999631089184144E-2</c:v>
                </c:pt>
                <c:pt idx="332">
                  <c:v>7.0279005437518471E-2</c:v>
                </c:pt>
                <c:pt idx="333">
                  <c:v>7.0561789695706617E-2</c:v>
                </c:pt>
                <c:pt idx="334">
                  <c:v>7.0844662715407236E-2</c:v>
                </c:pt>
                <c:pt idx="335">
                  <c:v>7.1127623555702749E-2</c:v>
                </c:pt>
                <c:pt idx="336">
                  <c:v>7.1410671285649777E-2</c:v>
                </c:pt>
                <c:pt idx="337">
                  <c:v>7.1693804984173437E-2</c:v>
                </c:pt>
                <c:pt idx="338">
                  <c:v>7.1977023739962703E-2</c:v>
                </c:pt>
                <c:pt idx="339">
                  <c:v>7.2260326651366918E-2</c:v>
                </c:pt>
                <c:pt idx="340">
                  <c:v>7.2543712826293377E-2</c:v>
                </c:pt>
                <c:pt idx="341">
                  <c:v>7.2827181382106018E-2</c:v>
                </c:pt>
                <c:pt idx="342">
                  <c:v>7.3110731445525184E-2</c:v>
                </c:pt>
                <c:pt idx="343">
                  <c:v>7.3394362152528411E-2</c:v>
                </c:pt>
                <c:pt idx="344">
                  <c:v>7.3678072648252338E-2</c:v>
                </c:pt>
                <c:pt idx="345">
                  <c:v>7.3961862086895577E-2</c:v>
                </c:pt>
                <c:pt idx="346">
                  <c:v>7.4245729631622681E-2</c:v>
                </c:pt>
                <c:pt idx="347">
                  <c:v>7.4529674454469078E-2</c:v>
                </c:pt>
                <c:pt idx="348">
                  <c:v>7.4813695736247049E-2</c:v>
                </c:pt>
                <c:pt idx="349">
                  <c:v>7.5097792666452695E-2</c:v>
                </c:pt>
                <c:pt idx="350">
                  <c:v>7.5381964443173854E-2</c:v>
                </c:pt>
                <c:pt idx="351">
                  <c:v>7.5666210272999065E-2</c:v>
                </c:pt>
                <c:pt idx="352">
                  <c:v>7.5950529370927417E-2</c:v>
                </c:pt>
                <c:pt idx="353">
                  <c:v>7.6234920960279437E-2</c:v>
                </c:pt>
                <c:pt idx="354">
                  <c:v>7.651938427260882E-2</c:v>
                </c:pt>
                <c:pt idx="355">
                  <c:v>7.6803918547615216E-2</c:v>
                </c:pt>
                <c:pt idx="356">
                  <c:v>7.7088523033057826E-2</c:v>
                </c:pt>
                <c:pt idx="357">
                  <c:v>7.7373196984670004E-2</c:v>
                </c:pt>
                <c:pt idx="358">
                  <c:v>7.7657939666074705E-2</c:v>
                </c:pt>
                <c:pt idx="359">
                  <c:v>7.7942750348700865E-2</c:v>
                </c:pt>
                <c:pt idx="360">
                  <c:v>7.8227628311700645E-2</c:v>
                </c:pt>
                <c:pt idx="361">
                  <c:v>7.8512572841867551E-2</c:v>
                </c:pt>
                <c:pt idx="362">
                  <c:v>7.8797583233555471E-2</c:v>
                </c:pt>
                <c:pt idx="363">
                  <c:v>7.9082658788598464E-2</c:v>
                </c:pt>
                <c:pt idx="364">
                  <c:v>7.9367798816231544E-2</c:v>
                </c:pt>
                <c:pt idx="365">
                  <c:v>7.9653002633012171E-2</c:v>
                </c:pt>
                <c:pt idx="366">
                  <c:v>7.993826956274265E-2</c:v>
                </c:pt>
                <c:pt idx="367">
                  <c:v>8.0223598936393331E-2</c:v>
                </c:pt>
                <c:pt idx="368">
                  <c:v>8.0508990092026611E-2</c:v>
                </c:pt>
                <c:pt idx="369">
                  <c:v>8.0794442374721789E-2</c:v>
                </c:pt>
                <c:pt idx="370">
                  <c:v>8.1079955136500625E-2</c:v>
                </c:pt>
                <c:pt idx="371">
                  <c:v>8.1365527736253801E-2</c:v>
                </c:pt>
                <c:pt idx="372">
                  <c:v>8.1651159539668089E-2</c:v>
                </c:pt>
                <c:pt idx="373">
                  <c:v>8.19368499191543E-2</c:v>
                </c:pt>
                <c:pt idx="374">
                  <c:v>8.2222598253776022E-2</c:v>
                </c:pt>
                <c:pt idx="375">
                  <c:v>8.2508403929179075E-2</c:v>
                </c:pt>
                <c:pt idx="376">
                  <c:v>8.2794266337521752E-2</c:v>
                </c:pt>
                <c:pt idx="377">
                  <c:v>8.3080184877405788E-2</c:v>
                </c:pt>
                <c:pt idx="378">
                  <c:v>8.3366158953808028E-2</c:v>
                </c:pt>
                <c:pt idx="379">
                  <c:v>8.3652187978012896E-2</c:v>
                </c:pt>
                <c:pt idx="380">
                  <c:v>8.3938271367545475E-2</c:v>
                </c:pt>
                <c:pt idx="381">
                  <c:v>8.4224408546105411E-2</c:v>
                </c:pt>
                <c:pt idx="382">
                  <c:v>8.4510598943501408E-2</c:v>
                </c:pt>
                <c:pt idx="383">
                  <c:v>8.47968419955865E-2</c:v>
                </c:pt>
                <c:pt idx="384">
                  <c:v>8.5083137144193952E-2</c:v>
                </c:pt>
                <c:pt idx="385">
                  <c:v>8.5369483837073906E-2</c:v>
                </c:pt>
                <c:pt idx="386">
                  <c:v>8.5655881527830616E-2</c:v>
                </c:pt>
                <c:pt idx="387">
                  <c:v>8.5942329675860421E-2</c:v>
                </c:pt>
                <c:pt idx="388">
                  <c:v>8.6228827746290343E-2</c:v>
                </c:pt>
                <c:pt idx="389">
                  <c:v>8.6515375209917325E-2</c:v>
                </c:pt>
                <c:pt idx="390">
                  <c:v>8.6801971543148115E-2</c:v>
                </c:pt>
                <c:pt idx="391">
                  <c:v>8.7088616227939855E-2</c:v>
                </c:pt>
                <c:pt idx="392">
                  <c:v>8.7375308751741182E-2</c:v>
                </c:pt>
                <c:pt idx="393">
                  <c:v>8.7662048607434054E-2</c:v>
                </c:pt>
                <c:pt idx="394">
                  <c:v>8.7948835293276129E-2</c:v>
                </c:pt>
                <c:pt idx="395">
                  <c:v>8.8235668312843782E-2</c:v>
                </c:pt>
                <c:pt idx="396">
                  <c:v>8.8522547174975763E-2</c:v>
                </c:pt>
                <c:pt idx="397">
                  <c:v>8.8809471393717365E-2</c:v>
                </c:pt>
                <c:pt idx="398">
                  <c:v>8.9096440488265247E-2</c:v>
                </c:pt>
                <c:pt idx="399">
                  <c:v>8.938345398291285E-2</c:v>
                </c:pt>
                <c:pt idx="400">
                  <c:v>8.967051140699632E-2</c:v>
                </c:pt>
                <c:pt idx="401">
                  <c:v>8.9957612294841102E-2</c:v>
                </c:pt>
                <c:pt idx="402">
                  <c:v>9.0244756185709013E-2</c:v>
                </c:pt>
                <c:pt idx="403">
                  <c:v>9.0531942623745948E-2</c:v>
                </c:pt>
                <c:pt idx="404">
                  <c:v>9.081917115793009E-2</c:v>
                </c:pt>
                <c:pt idx="405">
                  <c:v>9.1106441342020672E-2</c:v>
                </c:pt>
                <c:pt idx="406">
                  <c:v>9.1393752734507311E-2</c:v>
                </c:pt>
                <c:pt idx="407">
                  <c:v>9.1681104898559865E-2</c:v>
                </c:pt>
                <c:pt idx="408">
                  <c:v>9.1968497401978822E-2</c:v>
                </c:pt>
                <c:pt idx="409">
                  <c:v>9.2255929817146198E-2</c:v>
                </c:pt>
                <c:pt idx="410">
                  <c:v>9.254340172097697E-2</c:v>
                </c:pt>
                <c:pt idx="411">
                  <c:v>9.2830912694871051E-2</c:v>
                </c:pt>
                <c:pt idx="412">
                  <c:v>9.3118462324665724E-2</c:v>
                </c:pt>
                <c:pt idx="413">
                  <c:v>9.3406050200588592E-2</c:v>
                </c:pt>
                <c:pt idx="414">
                  <c:v>9.3693675917211089E-2</c:v>
                </c:pt>
                <c:pt idx="415">
                  <c:v>9.3981339073402378E-2</c:v>
                </c:pt>
                <c:pt idx="416">
                  <c:v>9.4269039272283819E-2</c:v>
                </c:pt>
                <c:pt idx="417">
                  <c:v>9.4556776121183878E-2</c:v>
                </c:pt>
                <c:pt idx="418">
                  <c:v>9.4844549231593564E-2</c:v>
                </c:pt>
                <c:pt idx="419">
                  <c:v>9.5132358219122262E-2</c:v>
                </c:pt>
                <c:pt idx="420">
                  <c:v>9.5420202703454096E-2</c:v>
                </c:pt>
                <c:pt idx="421">
                  <c:v>9.5708082308304757E-2</c:v>
                </c:pt>
                <c:pt idx="422">
                  <c:v>9.5995996661378702E-2</c:v>
                </c:pt>
                <c:pt idx="423">
                  <c:v>9.6283945394326956E-2</c:v>
                </c:pt>
                <c:pt idx="424">
                  <c:v>9.6571928142705196E-2</c:v>
                </c:pt>
                <c:pt idx="425">
                  <c:v>9.6859944545932414E-2</c:v>
                </c:pt>
                <c:pt idx="426">
                  <c:v>9.714799424724993E-2</c:v>
                </c:pt>
                <c:pt idx="427">
                  <c:v>9.7436076893680917E-2</c:v>
                </c:pt>
                <c:pt idx="428">
                  <c:v>9.7724192135990262E-2</c:v>
                </c:pt>
                <c:pt idx="429">
                  <c:v>9.8012339628644932E-2</c:v>
                </c:pt>
                <c:pt idx="430">
                  <c:v>9.8300519029774713E-2</c:v>
                </c:pt>
                <c:pt idx="431">
                  <c:v>9.8588730001133398E-2</c:v>
                </c:pt>
                <c:pt idx="432">
                  <c:v>9.8876972208060354E-2</c:v>
                </c:pt>
                <c:pt idx="433">
                  <c:v>9.9165245319442541E-2</c:v>
                </c:pt>
                <c:pt idx="434">
                  <c:v>9.9453549007676861E-2</c:v>
                </c:pt>
                <c:pt idx="435">
                  <c:v>9.9741882948633009E-2</c:v>
                </c:pt>
                <c:pt idx="436">
                  <c:v>0.1000302468216166</c:v>
                </c:pt>
                <c:pt idx="437">
                  <c:v>0.10031864030933278</c:v>
                </c:pt>
                <c:pt idx="438">
                  <c:v>0.1006070630978502</c:v>
                </c:pt>
                <c:pt idx="439">
                  <c:v>0.10089551487656533</c:v>
                </c:pt>
                <c:pt idx="440">
                  <c:v>0.10118399533816719</c:v>
                </c:pt>
                <c:pt idx="441">
                  <c:v>0.10147250417860246</c:v>
                </c:pt>
                <c:pt idx="442">
                  <c:v>0.10176104109704096</c:v>
                </c:pt>
                <c:pt idx="443">
                  <c:v>0.10204960579584142</c:v>
                </c:pt>
                <c:pt idx="444">
                  <c:v>0.10233819798051778</c:v>
                </c:pt>
                <c:pt idx="445">
                  <c:v>0.10262681735970565</c:v>
                </c:pt>
                <c:pt idx="446">
                  <c:v>0.10291546364512923</c:v>
                </c:pt>
                <c:pt idx="447">
                  <c:v>0.10320413655156863</c:v>
                </c:pt>
                <c:pt idx="448">
                  <c:v>0.10349283579682741</c:v>
                </c:pt>
                <c:pt idx="449">
                  <c:v>0.1037815611017006</c:v>
                </c:pt>
                <c:pt idx="450">
                  <c:v>0.10407031218994289</c:v>
                </c:pt>
                <c:pt idx="451">
                  <c:v>0.10435908878823734</c:v>
                </c:pt>
                <c:pt idx="452">
                  <c:v>0.10464789062616431</c:v>
                </c:pt>
                <c:pt idx="453">
                  <c:v>0.10493671743617074</c:v>
                </c:pt>
                <c:pt idx="454">
                  <c:v>0.10522556895353978</c:v>
                </c:pt>
                <c:pt idx="455">
                  <c:v>0.10551444491636071</c:v>
                </c:pt>
                <c:pt idx="456">
                  <c:v>0.1058033450654992</c:v>
                </c:pt>
                <c:pt idx="457">
                  <c:v>0.10609226914456786</c:v>
                </c:pt>
                <c:pt idx="458">
                  <c:v>0.10638121689989716</c:v>
                </c:pt>
                <c:pt idx="459">
                  <c:v>0.10667018808050657</c:v>
                </c:pt>
                <c:pt idx="460">
                  <c:v>0.10695918243807613</c:v>
                </c:pt>
                <c:pt idx="461">
                  <c:v>0.10724819972691815</c:v>
                </c:pt>
                <c:pt idx="462">
                  <c:v>0.10753723970394939</c:v>
                </c:pt>
                <c:pt idx="463">
                  <c:v>0.10782630212866338</c:v>
                </c:pt>
                <c:pt idx="464">
                  <c:v>0.10811538676310319</c:v>
                </c:pt>
                <c:pt idx="465">
                  <c:v>0.10840449337183432</c:v>
                </c:pt>
                <c:pt idx="466">
                  <c:v>0.108693621721918</c:v>
                </c:pt>
                <c:pt idx="467">
                  <c:v>0.10898277158288475</c:v>
                </c:pt>
                <c:pt idx="468">
                  <c:v>0.10927194272670815</c:v>
                </c:pt>
                <c:pt idx="469">
                  <c:v>0.10956113492777901</c:v>
                </c:pt>
                <c:pt idx="470">
                  <c:v>0.10985034796287971</c:v>
                </c:pt>
                <c:pt idx="471">
                  <c:v>0.11013958161115883</c:v>
                </c:pt>
                <c:pt idx="472">
                  <c:v>0.11042883565410612</c:v>
                </c:pt>
                <c:pt idx="473">
                  <c:v>0.11071810987552762</c:v>
                </c:pt>
                <c:pt idx="474">
                  <c:v>0.11100740406152114</c:v>
                </c:pt>
                <c:pt idx="475">
                  <c:v>0.11129671800045199</c:v>
                </c:pt>
                <c:pt idx="476">
                  <c:v>0.11158605148292888</c:v>
                </c:pt>
                <c:pt idx="477">
                  <c:v>0.11187540430178022</c:v>
                </c:pt>
                <c:pt idx="478">
                  <c:v>0.1121647762520305</c:v>
                </c:pt>
                <c:pt idx="479">
                  <c:v>0.11245416713087708</c:v>
                </c:pt>
                <c:pt idx="480">
                  <c:v>0.11274357673766712</c:v>
                </c:pt>
                <c:pt idx="481">
                  <c:v>0.11303300487387481</c:v>
                </c:pt>
                <c:pt idx="482">
                  <c:v>0.11332245134307882</c:v>
                </c:pt>
                <c:pt idx="483">
                  <c:v>0.11361191595093999</c:v>
                </c:pt>
                <c:pt idx="484">
                  <c:v>0.11390139850517923</c:v>
                </c:pt>
                <c:pt idx="485">
                  <c:v>0.11419089881555573</c:v>
                </c:pt>
                <c:pt idx="486">
                  <c:v>0.11448041669384533</c:v>
                </c:pt>
                <c:pt idx="487">
                  <c:v>0.11476995195381913</c:v>
                </c:pt>
                <c:pt idx="488">
                  <c:v>0.11505950441122235</c:v>
                </c:pt>
                <c:pt idx="489">
                  <c:v>0.11534907388375344</c:v>
                </c:pt>
                <c:pt idx="490">
                  <c:v>0.1156386601910433</c:v>
                </c:pt>
                <c:pt idx="491">
                  <c:v>0.11592826315463484</c:v>
                </c:pt>
                <c:pt idx="492">
                  <c:v>0.11621788259796272</c:v>
                </c:pt>
                <c:pt idx="493">
                  <c:v>0.11650751834633327</c:v>
                </c:pt>
                <c:pt idx="494">
                  <c:v>0.1167971702269047</c:v>
                </c:pt>
                <c:pt idx="495">
                  <c:v>0.11708683806866738</c:v>
                </c:pt>
                <c:pt idx="496">
                  <c:v>0.11737652170242449</c:v>
                </c:pt>
                <c:pt idx="497">
                  <c:v>0.1176662209607728</c:v>
                </c:pt>
                <c:pt idx="498">
                  <c:v>0.11795593567808361</c:v>
                </c:pt>
                <c:pt idx="499">
                  <c:v>0.118245665690484</c:v>
                </c:pt>
                <c:pt idx="500">
                  <c:v>0.11853541083583817</c:v>
                </c:pt>
                <c:pt idx="501">
                  <c:v>0.11882517095372903</c:v>
                </c:pt>
                <c:pt idx="502">
                  <c:v>0.11911494588544003</c:v>
                </c:pt>
                <c:pt idx="503">
                  <c:v>0.11940473547393705</c:v>
                </c:pt>
                <c:pt idx="504">
                  <c:v>0.11969453956385066</c:v>
                </c:pt>
                <c:pt idx="505">
                  <c:v>0.1199843580014584</c:v>
                </c:pt>
                <c:pt idx="506">
                  <c:v>0.12027419063466735</c:v>
                </c:pt>
                <c:pt idx="507">
                  <c:v>0.12056403731299684</c:v>
                </c:pt>
                <c:pt idx="508">
                  <c:v>0.12085389788756139</c:v>
                </c:pt>
                <c:pt idx="509">
                  <c:v>0.12114377221105378</c:v>
                </c:pt>
                <c:pt idx="510">
                  <c:v>0.12143366013772833</c:v>
                </c:pt>
                <c:pt idx="511">
                  <c:v>0.12172356152338432</c:v>
                </c:pt>
                <c:pt idx="512">
                  <c:v>0.12201347622534964</c:v>
                </c:pt>
                <c:pt idx="513">
                  <c:v>0.12230340410246457</c:v>
                </c:pt>
                <c:pt idx="514">
                  <c:v>0.12259334501506577</c:v>
                </c:pt>
                <c:pt idx="515">
                  <c:v>0.12288329882497041</c:v>
                </c:pt>
                <c:pt idx="516">
                  <c:v>0.12317326539546045</c:v>
                </c:pt>
                <c:pt idx="517">
                  <c:v>0.12346324459126712</c:v>
                </c:pt>
                <c:pt idx="518">
                  <c:v>0.1237532362785556</c:v>
                </c:pt>
                <c:pt idx="519">
                  <c:v>0.12404324032490976</c:v>
                </c:pt>
                <c:pt idx="520">
                  <c:v>0.12433325659931718</c:v>
                </c:pt>
                <c:pt idx="521">
                  <c:v>0.12462328497215422</c:v>
                </c:pt>
                <c:pt idx="522">
                  <c:v>0.12491332531517131</c:v>
                </c:pt>
                <c:pt idx="523">
                  <c:v>0.12520337750147839</c:v>
                </c:pt>
                <c:pt idx="524">
                  <c:v>0.12549344140553054</c:v>
                </c:pt>
                <c:pt idx="525">
                  <c:v>0.12578351690311362</c:v>
                </c:pt>
                <c:pt idx="526">
                  <c:v>0.12607360387133026</c:v>
                </c:pt>
                <c:pt idx="527">
                  <c:v>0.12636370218858586</c:v>
                </c:pt>
                <c:pt idx="528">
                  <c:v>0.12665381173457479</c:v>
                </c:pt>
                <c:pt idx="529">
                  <c:v>0.12694393239026672</c:v>
                </c:pt>
                <c:pt idx="530">
                  <c:v>0.12723406403789306</c:v>
                </c:pt>
                <c:pt idx="531">
                  <c:v>0.12752420656093369</c:v>
                </c:pt>
                <c:pt idx="532">
                  <c:v>0.12781435984410364</c:v>
                </c:pt>
                <c:pt idx="533">
                  <c:v>0.12810452377334003</c:v>
                </c:pt>
                <c:pt idx="534">
                  <c:v>0.12839469823578908</c:v>
                </c:pt>
                <c:pt idx="535">
                  <c:v>0.12868488311979334</c:v>
                </c:pt>
                <c:pt idx="536">
                  <c:v>0.12897507831487895</c:v>
                </c:pt>
                <c:pt idx="537">
                  <c:v>0.12926528371174317</c:v>
                </c:pt>
                <c:pt idx="538">
                  <c:v>0.12955549920224194</c:v>
                </c:pt>
                <c:pt idx="539">
                  <c:v>0.12984572467937752</c:v>
                </c:pt>
                <c:pt idx="540">
                  <c:v>0.13013596003728645</c:v>
                </c:pt>
                <c:pt idx="541">
                  <c:v>0.13042620517122747</c:v>
                </c:pt>
                <c:pt idx="542">
                  <c:v>0.13071645997756959</c:v>
                </c:pt>
                <c:pt idx="543">
                  <c:v>0.13100672435378044</c:v>
                </c:pt>
                <c:pt idx="544">
                  <c:v>0.13129699819841448</c:v>
                </c:pt>
                <c:pt idx="545">
                  <c:v>0.13158728141110154</c:v>
                </c:pt>
                <c:pt idx="546">
                  <c:v>0.13187757389253549</c:v>
                </c:pt>
                <c:pt idx="547">
                  <c:v>0.13216787554446285</c:v>
                </c:pt>
                <c:pt idx="548">
                  <c:v>0.13245818626967168</c:v>
                </c:pt>
                <c:pt idx="549">
                  <c:v>0.13274850597198054</c:v>
                </c:pt>
                <c:pt idx="550">
                  <c:v>0.13303883455622756</c:v>
                </c:pt>
                <c:pt idx="551">
                  <c:v>0.13332917192825963</c:v>
                </c:pt>
                <c:pt idx="552">
                  <c:v>0.13361951799492172</c:v>
                </c:pt>
                <c:pt idx="553">
                  <c:v>0.1339098726640463</c:v>
                </c:pt>
                <c:pt idx="554">
                  <c:v>0.13420023584444288</c:v>
                </c:pt>
                <c:pt idx="555">
                  <c:v>0.13449060744588756</c:v>
                </c:pt>
                <c:pt idx="556">
                  <c:v>0.13478098737911293</c:v>
                </c:pt>
                <c:pt idx="557">
                  <c:v>0.13507137555579785</c:v>
                </c:pt>
                <c:pt idx="558">
                  <c:v>0.13536177188855741</c:v>
                </c:pt>
                <c:pt idx="559">
                  <c:v>0.13565217629093304</c:v>
                </c:pt>
                <c:pt idx="560">
                  <c:v>0.13594258867738265</c:v>
                </c:pt>
                <c:pt idx="561">
                  <c:v>0.13623300896327098</c:v>
                </c:pt>
                <c:pt idx="562">
                  <c:v>0.13652343706485992</c:v>
                </c:pt>
                <c:pt idx="563">
                  <c:v>0.13681387289929903</c:v>
                </c:pt>
                <c:pt idx="564">
                  <c:v>0.13710431638461612</c:v>
                </c:pt>
                <c:pt idx="565">
                  <c:v>0.13739476743970797</c:v>
                </c:pt>
                <c:pt idx="566">
                  <c:v>0.13768522598433108</c:v>
                </c:pt>
                <c:pt idx="567">
                  <c:v>0.13797569193909257</c:v>
                </c:pt>
                <c:pt idx="568">
                  <c:v>0.13826616522544119</c:v>
                </c:pt>
                <c:pt idx="569">
                  <c:v>0.13855664576565832</c:v>
                </c:pt>
                <c:pt idx="570">
                  <c:v>0.13884713348284927</c:v>
                </c:pt>
                <c:pt idx="571">
                  <c:v>0.13913762830093443</c:v>
                </c:pt>
                <c:pt idx="572">
                  <c:v>0.13942813014464064</c:v>
                </c:pt>
                <c:pt idx="573">
                  <c:v>0.13971863893949274</c:v>
                </c:pt>
                <c:pt idx="574">
                  <c:v>0.14000915461180502</c:v>
                </c:pt>
                <c:pt idx="575">
                  <c:v>0.14029967708867286</c:v>
                </c:pt>
                <c:pt idx="576">
                  <c:v>0.14059020629796451</c:v>
                </c:pt>
                <c:pt idx="577">
                  <c:v>0.14088074216831278</c:v>
                </c:pt>
                <c:pt idx="578">
                  <c:v>0.14117128462910708</c:v>
                </c:pt>
                <c:pt idx="579">
                  <c:v>0.14146183361048528</c:v>
                </c:pt>
                <c:pt idx="580">
                  <c:v>0.14175238904332588</c:v>
                </c:pt>
                <c:pt idx="581">
                  <c:v>0.14204295085924004</c:v>
                </c:pt>
                <c:pt idx="582">
                  <c:v>0.1423335189905639</c:v>
                </c:pt>
                <c:pt idx="583">
                  <c:v>0.1426240933703509</c:v>
                </c:pt>
                <c:pt idx="584">
                  <c:v>0.14291467393236409</c:v>
                </c:pt>
                <c:pt idx="585">
                  <c:v>0.14320526061106875</c:v>
                </c:pt>
                <c:pt idx="586">
                  <c:v>0.14349585334162476</c:v>
                </c:pt>
                <c:pt idx="587">
                  <c:v>0.14378645205987942</c:v>
                </c:pt>
                <c:pt idx="588">
                  <c:v>0.14407705670236004</c:v>
                </c:pt>
                <c:pt idx="589">
                  <c:v>0.14436766720626681</c:v>
                </c:pt>
                <c:pt idx="590">
                  <c:v>0.14465828350946558</c:v>
                </c:pt>
                <c:pt idx="591">
                  <c:v>0.14494890555048087</c:v>
                </c:pt>
                <c:pt idx="592">
                  <c:v>0.1452395332684889</c:v>
                </c:pt>
                <c:pt idx="593">
                  <c:v>0.14553016660331064</c:v>
                </c:pt>
                <c:pt idx="594">
                  <c:v>0.14582080549540496</c:v>
                </c:pt>
                <c:pt idx="595">
                  <c:v>0.14611144988586194</c:v>
                </c:pt>
                <c:pt idx="596">
                  <c:v>0.14640209971639612</c:v>
                </c:pt>
                <c:pt idx="597">
                  <c:v>0.14669275492933986</c:v>
                </c:pt>
                <c:pt idx="598">
                  <c:v>0.14698341546763688</c:v>
                </c:pt>
                <c:pt idx="599">
                  <c:v>0.14727408127483568</c:v>
                </c:pt>
                <c:pt idx="600">
                  <c:v>0.14756475229508323</c:v>
                </c:pt>
                <c:pt idx="601">
                  <c:v>0.1478554284731185</c:v>
                </c:pt>
                <c:pt idx="602">
                  <c:v>0.14814610975426631</c:v>
                </c:pt>
                <c:pt idx="603">
                  <c:v>0.14843679608443108</c:v>
                </c:pt>
                <c:pt idx="604">
                  <c:v>0.14872748741009059</c:v>
                </c:pt>
                <c:pt idx="605">
                  <c:v>0.14901818367829006</c:v>
                </c:pt>
                <c:pt idx="606">
                  <c:v>0.14930888483663604</c:v>
                </c:pt>
                <c:pt idx="607">
                  <c:v>0.14959959083329044</c:v>
                </c:pt>
                <c:pt idx="608">
                  <c:v>0.14989030161696473</c:v>
                </c:pt>
                <c:pt idx="609">
                  <c:v>0.15018101713691404</c:v>
                </c:pt>
                <c:pt idx="610">
                  <c:v>0.1504717373429314</c:v>
                </c:pt>
                <c:pt idx="611">
                  <c:v>0.15076246218534212</c:v>
                </c:pt>
                <c:pt idx="612">
                  <c:v>0.15105319161499803</c:v>
                </c:pt>
                <c:pt idx="613">
                  <c:v>0.15134392558327198</c:v>
                </c:pt>
                <c:pt idx="614">
                  <c:v>0.15163466404205228</c:v>
                </c:pt>
                <c:pt idx="615">
                  <c:v>0.15192540694373727</c:v>
                </c:pt>
                <c:pt idx="616">
                  <c:v>0.15221615424122989</c:v>
                </c:pt>
                <c:pt idx="617">
                  <c:v>0.15250690588793231</c:v>
                </c:pt>
                <c:pt idx="618">
                  <c:v>0.15279766183774068</c:v>
                </c:pt>
                <c:pt idx="619">
                  <c:v>0.15308842204503986</c:v>
                </c:pt>
                <c:pt idx="620">
                  <c:v>0.15337918646469828</c:v>
                </c:pt>
                <c:pt idx="621">
                  <c:v>0.15366995505206277</c:v>
                </c:pt>
                <c:pt idx="622">
                  <c:v>0.15396072776295347</c:v>
                </c:pt>
                <c:pt idx="623">
                  <c:v>0.15425150455365894</c:v>
                </c:pt>
                <c:pt idx="624">
                  <c:v>0.15454228538093101</c:v>
                </c:pt>
                <c:pt idx="625">
                  <c:v>0.15483307020198001</c:v>
                </c:pt>
                <c:pt idx="626">
                  <c:v>0.15512385897446987</c:v>
                </c:pt>
                <c:pt idx="627">
                  <c:v>0.15541465165651328</c:v>
                </c:pt>
                <c:pt idx="628">
                  <c:v>0.15570544820666696</c:v>
                </c:pt>
                <c:pt idx="629">
                  <c:v>0.15599624858392697</c:v>
                </c:pt>
                <c:pt idx="630">
                  <c:v>0.156287052747724</c:v>
                </c:pt>
                <c:pt idx="631">
                  <c:v>0.15657786065791884</c:v>
                </c:pt>
                <c:pt idx="632">
                  <c:v>0.15686867227479773</c:v>
                </c:pt>
                <c:pt idx="633">
                  <c:v>0.15715948755906792</c:v>
                </c:pt>
                <c:pt idx="634">
                  <c:v>0.15745030647185318</c:v>
                </c:pt>
                <c:pt idx="635">
                  <c:v>0.15774112897468942</c:v>
                </c:pt>
                <c:pt idx="636">
                  <c:v>0.15803195502952022</c:v>
                </c:pt>
                <c:pt idx="637">
                  <c:v>0.15832278459869262</c:v>
                </c:pt>
                <c:pt idx="638">
                  <c:v>0.1586136176449528</c:v>
                </c:pt>
                <c:pt idx="639">
                  <c:v>0.15890445413144186</c:v>
                </c:pt>
                <c:pt idx="640">
                  <c:v>0.15919529402169158</c:v>
                </c:pt>
                <c:pt idx="641">
                  <c:v>0.15948613727962038</c:v>
                </c:pt>
                <c:pt idx="642">
                  <c:v>0.15977698386952913</c:v>
                </c:pt>
                <c:pt idx="643">
                  <c:v>0.16006783375609712</c:v>
                </c:pt>
                <c:pt idx="644">
                  <c:v>0.16035868690437807</c:v>
                </c:pt>
                <c:pt idx="645">
                  <c:v>0.16064954327979614</c:v>
                </c:pt>
                <c:pt idx="646">
                  <c:v>0.16094040284814204</c:v>
                </c:pt>
                <c:pt idx="647">
                  <c:v>0.16123126557556908</c:v>
                </c:pt>
                <c:pt idx="648">
                  <c:v>0.1615221314285894</c:v>
                </c:pt>
                <c:pt idx="649">
                  <c:v>0.16181300037407009</c:v>
                </c:pt>
                <c:pt idx="650">
                  <c:v>0.16210387237922949</c:v>
                </c:pt>
                <c:pt idx="651">
                  <c:v>0.16239474741163343</c:v>
                </c:pt>
                <c:pt idx="652">
                  <c:v>0.16268562543919157</c:v>
                </c:pt>
                <c:pt idx="653">
                  <c:v>0.16297650643015374</c:v>
                </c:pt>
                <c:pt idx="654">
                  <c:v>0.16326739035310633</c:v>
                </c:pt>
                <c:pt idx="655">
                  <c:v>0.16355827717696875</c:v>
                </c:pt>
                <c:pt idx="656">
                  <c:v>0.16384916687098985</c:v>
                </c:pt>
                <c:pt idx="657">
                  <c:v>0.16414005940474449</c:v>
                </c:pt>
                <c:pt idx="658">
                  <c:v>0.16443095474813005</c:v>
                </c:pt>
                <c:pt idx="659">
                  <c:v>0.16472185287136296</c:v>
                </c:pt>
                <c:pt idx="660">
                  <c:v>0.16501275374497543</c:v>
                </c:pt>
                <c:pt idx="661">
                  <c:v>0.16530365733981203</c:v>
                </c:pt>
                <c:pt idx="662">
                  <c:v>0.1655945636270264</c:v>
                </c:pt>
                <c:pt idx="663">
                  <c:v>0.16588547257807795</c:v>
                </c:pt>
                <c:pt idx="664">
                  <c:v>0.16617638416472863</c:v>
                </c:pt>
                <c:pt idx="665">
                  <c:v>0.16646729835903973</c:v>
                </c:pt>
                <c:pt idx="666">
                  <c:v>0.16675821513336872</c:v>
                </c:pt>
                <c:pt idx="667">
                  <c:v>0.16704913446036609</c:v>
                </c:pt>
                <c:pt idx="668">
                  <c:v>0.16734005631297225</c:v>
                </c:pt>
                <c:pt idx="669">
                  <c:v>0.16763098066441443</c:v>
                </c:pt>
                <c:pt idx="670">
                  <c:v>0.16792190748820368</c:v>
                </c:pt>
                <c:pt idx="671">
                  <c:v>0.16821283675813187</c:v>
                </c:pt>
                <c:pt idx="672">
                  <c:v>0.16850376844826867</c:v>
                </c:pt>
                <c:pt idx="673">
                  <c:v>0.16879470253295864</c:v>
                </c:pt>
                <c:pt idx="674">
                  <c:v>0.16908563898681828</c:v>
                </c:pt>
                <c:pt idx="675">
                  <c:v>0.16937657778473317</c:v>
                </c:pt>
                <c:pt idx="676">
                  <c:v>0.16966751890185511</c:v>
                </c:pt>
                <c:pt idx="677">
                  <c:v>0.16995846231359935</c:v>
                </c:pt>
                <c:pt idx="678">
                  <c:v>0.17024940799564167</c:v>
                </c:pt>
                <c:pt idx="679">
                  <c:v>0.17054035592391578</c:v>
                </c:pt>
                <c:pt idx="680">
                  <c:v>0.17083130607461047</c:v>
                </c:pt>
                <c:pt idx="681">
                  <c:v>0.17112225842416692</c:v>
                </c:pt>
                <c:pt idx="682">
                  <c:v>0.17141321294927608</c:v>
                </c:pt>
                <c:pt idx="683">
                  <c:v>0.17170416962687599</c:v>
                </c:pt>
                <c:pt idx="684">
                  <c:v>0.1719951284341491</c:v>
                </c:pt>
                <c:pt idx="685">
                  <c:v>0.17228608934851983</c:v>
                </c:pt>
                <c:pt idx="686">
                  <c:v>0.17257705234765183</c:v>
                </c:pt>
                <c:pt idx="687">
                  <c:v>0.1728680174094456</c:v>
                </c:pt>
                <c:pt idx="688">
                  <c:v>0.17315898451203582</c:v>
                </c:pt>
                <c:pt idx="689">
                  <c:v>0.17344995363378904</c:v>
                </c:pt>
                <c:pt idx="690">
                  <c:v>0.17374092475330105</c:v>
                </c:pt>
                <c:pt idx="691">
                  <c:v>0.17403189784939463</c:v>
                </c:pt>
                <c:pt idx="692">
                  <c:v>0.17432287290111698</c:v>
                </c:pt>
                <c:pt idx="693">
                  <c:v>0.17461384988773743</c:v>
                </c:pt>
                <c:pt idx="694">
                  <c:v>0.17490482878874505</c:v>
                </c:pt>
                <c:pt idx="695">
                  <c:v>0.1751958095838464</c:v>
                </c:pt>
                <c:pt idx="696">
                  <c:v>0.17548679225296307</c:v>
                </c:pt>
                <c:pt idx="697">
                  <c:v>0.17577777677622955</c:v>
                </c:pt>
                <c:pt idx="698">
                  <c:v>0.17606876313399092</c:v>
                </c:pt>
                <c:pt idx="699">
                  <c:v>0.17635975130680057</c:v>
                </c:pt>
                <c:pt idx="700">
                  <c:v>0.17665074127541805</c:v>
                </c:pt>
                <c:pt idx="701">
                  <c:v>0.1769417330208069</c:v>
                </c:pt>
                <c:pt idx="702">
                  <c:v>0.17723272652413244</c:v>
                </c:pt>
                <c:pt idx="703">
                  <c:v>0.1775237217667596</c:v>
                </c:pt>
                <c:pt idx="704">
                  <c:v>0.1778147187302509</c:v>
                </c:pt>
                <c:pt idx="705">
                  <c:v>0.17810571739636433</c:v>
                </c:pt>
                <c:pt idx="706">
                  <c:v>0.17839671774705118</c:v>
                </c:pt>
                <c:pt idx="707">
                  <c:v>0.17868771976445413</c:v>
                </c:pt>
                <c:pt idx="708">
                  <c:v>0.17897872343090515</c:v>
                </c:pt>
                <c:pt idx="709">
                  <c:v>0.17926972872892347</c:v>
                </c:pt>
                <c:pt idx="710">
                  <c:v>0.17956073564121361</c:v>
                </c:pt>
                <c:pt idx="711">
                  <c:v>0.17985174415066349</c:v>
                </c:pt>
                <c:pt idx="712">
                  <c:v>0.1801427542403424</c:v>
                </c:pt>
                <c:pt idx="713">
                  <c:v>0.18043376589349908</c:v>
                </c:pt>
                <c:pt idx="714">
                  <c:v>0.18072477909355988</c:v>
                </c:pt>
                <c:pt idx="715">
                  <c:v>0.18101579382412683</c:v>
                </c:pt>
                <c:pt idx="716">
                  <c:v>0.18130681006897575</c:v>
                </c:pt>
                <c:pt idx="717">
                  <c:v>0.1815978278120545</c:v>
                </c:pt>
                <c:pt idx="718">
                  <c:v>0.18188884703748107</c:v>
                </c:pt>
                <c:pt idx="719">
                  <c:v>0.18217986772954181</c:v>
                </c:pt>
                <c:pt idx="720">
                  <c:v>0.18247088987268964</c:v>
                </c:pt>
              </c:numCache>
            </c:numRef>
          </c:yVal>
          <c:smooth val="1"/>
          <c:extLst>
            <c:ext xmlns:c16="http://schemas.microsoft.com/office/drawing/2014/chart" uri="{C3380CC4-5D6E-409C-BE32-E72D297353CC}">
              <c16:uniqueId val="{00000007-C391-E744-91D3-09DDF1520A41}"/>
            </c:ext>
          </c:extLst>
        </c:ser>
        <c:ser>
          <c:idx val="7"/>
          <c:order val="8"/>
          <c:tx>
            <c:v>Risio Filter1</c:v>
          </c:tx>
          <c:spPr>
            <a:ln w="38100" cap="rnd">
              <a:solidFill>
                <a:srgbClr val="FFC000"/>
              </a:solidFill>
              <a:prstDash val="lgDashDot"/>
              <a:round/>
            </a:ln>
            <a:effectLst/>
          </c:spPr>
          <c:marker>
            <c:symbol val="none"/>
          </c:marker>
          <c:xVal>
            <c:numRef>
              <c:f>'Raum2_technische Lüftung'!$A$58:$A$778</c:f>
              <c:numCache>
                <c:formatCode>0.00</c:formatCode>
                <c:ptCount val="72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pt idx="361">
                  <c:v>60.166666666666664</c:v>
                </c:pt>
                <c:pt idx="362">
                  <c:v>60.333333333333336</c:v>
                </c:pt>
                <c:pt idx="363">
                  <c:v>60.5</c:v>
                </c:pt>
                <c:pt idx="364">
                  <c:v>60.666666666666664</c:v>
                </c:pt>
                <c:pt idx="365">
                  <c:v>60.833333333333336</c:v>
                </c:pt>
                <c:pt idx="366">
                  <c:v>61</c:v>
                </c:pt>
                <c:pt idx="367">
                  <c:v>61.166666666666664</c:v>
                </c:pt>
                <c:pt idx="368">
                  <c:v>61.333333333333336</c:v>
                </c:pt>
                <c:pt idx="369">
                  <c:v>61.5</c:v>
                </c:pt>
                <c:pt idx="370">
                  <c:v>61.666666666666664</c:v>
                </c:pt>
                <c:pt idx="371">
                  <c:v>61.833333333333336</c:v>
                </c:pt>
                <c:pt idx="372">
                  <c:v>62</c:v>
                </c:pt>
                <c:pt idx="373">
                  <c:v>62.166666666666664</c:v>
                </c:pt>
                <c:pt idx="374">
                  <c:v>62.333333333333336</c:v>
                </c:pt>
                <c:pt idx="375">
                  <c:v>62.5</c:v>
                </c:pt>
                <c:pt idx="376">
                  <c:v>62.666666666666664</c:v>
                </c:pt>
                <c:pt idx="377">
                  <c:v>62.833333333333336</c:v>
                </c:pt>
                <c:pt idx="378">
                  <c:v>63</c:v>
                </c:pt>
                <c:pt idx="379">
                  <c:v>63.166666666666664</c:v>
                </c:pt>
                <c:pt idx="380">
                  <c:v>63.333333333333336</c:v>
                </c:pt>
                <c:pt idx="381">
                  <c:v>63.5</c:v>
                </c:pt>
                <c:pt idx="382">
                  <c:v>63.666666666666664</c:v>
                </c:pt>
                <c:pt idx="383">
                  <c:v>63.833333333333336</c:v>
                </c:pt>
                <c:pt idx="384">
                  <c:v>64</c:v>
                </c:pt>
                <c:pt idx="385">
                  <c:v>64.166666666666671</c:v>
                </c:pt>
                <c:pt idx="386">
                  <c:v>64.333333333333329</c:v>
                </c:pt>
                <c:pt idx="387">
                  <c:v>64.5</c:v>
                </c:pt>
                <c:pt idx="388">
                  <c:v>64.666666666666671</c:v>
                </c:pt>
                <c:pt idx="389">
                  <c:v>64.833333333333329</c:v>
                </c:pt>
                <c:pt idx="390">
                  <c:v>65</c:v>
                </c:pt>
                <c:pt idx="391">
                  <c:v>65.166666666666671</c:v>
                </c:pt>
                <c:pt idx="392">
                  <c:v>65.333333333333329</c:v>
                </c:pt>
                <c:pt idx="393">
                  <c:v>65.5</c:v>
                </c:pt>
                <c:pt idx="394">
                  <c:v>65.666666666666671</c:v>
                </c:pt>
                <c:pt idx="395">
                  <c:v>65.833333333333329</c:v>
                </c:pt>
                <c:pt idx="396">
                  <c:v>66</c:v>
                </c:pt>
                <c:pt idx="397">
                  <c:v>66.166666666666671</c:v>
                </c:pt>
                <c:pt idx="398">
                  <c:v>66.333333333333329</c:v>
                </c:pt>
                <c:pt idx="399">
                  <c:v>66.5</c:v>
                </c:pt>
                <c:pt idx="400">
                  <c:v>66.666666666666671</c:v>
                </c:pt>
                <c:pt idx="401">
                  <c:v>66.833333333333329</c:v>
                </c:pt>
                <c:pt idx="402">
                  <c:v>67</c:v>
                </c:pt>
                <c:pt idx="403">
                  <c:v>67.166666666666671</c:v>
                </c:pt>
                <c:pt idx="404">
                  <c:v>67.333333333333329</c:v>
                </c:pt>
                <c:pt idx="405">
                  <c:v>67.5</c:v>
                </c:pt>
                <c:pt idx="406">
                  <c:v>67.666666666666671</c:v>
                </c:pt>
                <c:pt idx="407">
                  <c:v>67.833333333333329</c:v>
                </c:pt>
                <c:pt idx="408">
                  <c:v>68</c:v>
                </c:pt>
                <c:pt idx="409">
                  <c:v>68.166666666666671</c:v>
                </c:pt>
                <c:pt idx="410">
                  <c:v>68.333333333333329</c:v>
                </c:pt>
                <c:pt idx="411">
                  <c:v>68.5</c:v>
                </c:pt>
                <c:pt idx="412">
                  <c:v>68.666666666666671</c:v>
                </c:pt>
                <c:pt idx="413">
                  <c:v>68.833333333333329</c:v>
                </c:pt>
                <c:pt idx="414">
                  <c:v>69</c:v>
                </c:pt>
                <c:pt idx="415">
                  <c:v>69.166666666666671</c:v>
                </c:pt>
                <c:pt idx="416">
                  <c:v>69.333333333333329</c:v>
                </c:pt>
                <c:pt idx="417">
                  <c:v>69.5</c:v>
                </c:pt>
                <c:pt idx="418">
                  <c:v>69.666666666666671</c:v>
                </c:pt>
                <c:pt idx="419">
                  <c:v>69.833333333333329</c:v>
                </c:pt>
                <c:pt idx="420">
                  <c:v>70</c:v>
                </c:pt>
                <c:pt idx="421">
                  <c:v>70.166666666666671</c:v>
                </c:pt>
                <c:pt idx="422">
                  <c:v>70.333333333333329</c:v>
                </c:pt>
                <c:pt idx="423">
                  <c:v>70.5</c:v>
                </c:pt>
                <c:pt idx="424">
                  <c:v>70.666666666666671</c:v>
                </c:pt>
                <c:pt idx="425">
                  <c:v>70.833333333333329</c:v>
                </c:pt>
                <c:pt idx="426">
                  <c:v>71</c:v>
                </c:pt>
                <c:pt idx="427">
                  <c:v>71.166666666666671</c:v>
                </c:pt>
                <c:pt idx="428">
                  <c:v>71.333333333333329</c:v>
                </c:pt>
                <c:pt idx="429">
                  <c:v>71.5</c:v>
                </c:pt>
                <c:pt idx="430">
                  <c:v>71.666666666666671</c:v>
                </c:pt>
                <c:pt idx="431">
                  <c:v>71.833333333333329</c:v>
                </c:pt>
                <c:pt idx="432">
                  <c:v>72</c:v>
                </c:pt>
                <c:pt idx="433">
                  <c:v>72.166666666666671</c:v>
                </c:pt>
                <c:pt idx="434">
                  <c:v>72.333333333333329</c:v>
                </c:pt>
                <c:pt idx="435">
                  <c:v>72.5</c:v>
                </c:pt>
                <c:pt idx="436">
                  <c:v>72.666666666666671</c:v>
                </c:pt>
                <c:pt idx="437">
                  <c:v>72.833333333333329</c:v>
                </c:pt>
                <c:pt idx="438">
                  <c:v>73</c:v>
                </c:pt>
                <c:pt idx="439">
                  <c:v>73.166666666666671</c:v>
                </c:pt>
                <c:pt idx="440">
                  <c:v>73.333333333333329</c:v>
                </c:pt>
                <c:pt idx="441">
                  <c:v>73.5</c:v>
                </c:pt>
                <c:pt idx="442">
                  <c:v>73.666666666666671</c:v>
                </c:pt>
                <c:pt idx="443">
                  <c:v>73.833333333333329</c:v>
                </c:pt>
                <c:pt idx="444">
                  <c:v>74</c:v>
                </c:pt>
                <c:pt idx="445">
                  <c:v>74.166666666666671</c:v>
                </c:pt>
                <c:pt idx="446">
                  <c:v>74.333333333333329</c:v>
                </c:pt>
                <c:pt idx="447">
                  <c:v>74.5</c:v>
                </c:pt>
                <c:pt idx="448">
                  <c:v>74.666666666666671</c:v>
                </c:pt>
                <c:pt idx="449">
                  <c:v>74.833333333333329</c:v>
                </c:pt>
                <c:pt idx="450">
                  <c:v>75</c:v>
                </c:pt>
                <c:pt idx="451">
                  <c:v>75.166666666666671</c:v>
                </c:pt>
                <c:pt idx="452">
                  <c:v>75.333333333333329</c:v>
                </c:pt>
                <c:pt idx="453">
                  <c:v>75.5</c:v>
                </c:pt>
                <c:pt idx="454">
                  <c:v>75.666666666666671</c:v>
                </c:pt>
                <c:pt idx="455">
                  <c:v>75.833333333333329</c:v>
                </c:pt>
                <c:pt idx="456">
                  <c:v>76</c:v>
                </c:pt>
                <c:pt idx="457">
                  <c:v>76.166666666666671</c:v>
                </c:pt>
                <c:pt idx="458">
                  <c:v>76.333333333333329</c:v>
                </c:pt>
                <c:pt idx="459">
                  <c:v>76.5</c:v>
                </c:pt>
                <c:pt idx="460">
                  <c:v>76.666666666666671</c:v>
                </c:pt>
                <c:pt idx="461">
                  <c:v>76.833333333333329</c:v>
                </c:pt>
                <c:pt idx="462">
                  <c:v>77</c:v>
                </c:pt>
                <c:pt idx="463">
                  <c:v>77.166666666666671</c:v>
                </c:pt>
                <c:pt idx="464">
                  <c:v>77.333333333333329</c:v>
                </c:pt>
                <c:pt idx="465">
                  <c:v>77.5</c:v>
                </c:pt>
                <c:pt idx="466">
                  <c:v>77.666666666666671</c:v>
                </c:pt>
                <c:pt idx="467">
                  <c:v>77.833333333333329</c:v>
                </c:pt>
                <c:pt idx="468">
                  <c:v>78</c:v>
                </c:pt>
                <c:pt idx="469">
                  <c:v>78.166666666666671</c:v>
                </c:pt>
                <c:pt idx="470">
                  <c:v>78.333333333333329</c:v>
                </c:pt>
                <c:pt idx="471">
                  <c:v>78.5</c:v>
                </c:pt>
                <c:pt idx="472">
                  <c:v>78.666666666666671</c:v>
                </c:pt>
                <c:pt idx="473">
                  <c:v>78.833333333333329</c:v>
                </c:pt>
                <c:pt idx="474">
                  <c:v>79</c:v>
                </c:pt>
                <c:pt idx="475">
                  <c:v>79.166666666666671</c:v>
                </c:pt>
                <c:pt idx="476">
                  <c:v>79.333333333333329</c:v>
                </c:pt>
                <c:pt idx="477">
                  <c:v>79.5</c:v>
                </c:pt>
                <c:pt idx="478">
                  <c:v>79.666666666666671</c:v>
                </c:pt>
                <c:pt idx="479">
                  <c:v>79.833333333333329</c:v>
                </c:pt>
                <c:pt idx="480">
                  <c:v>80</c:v>
                </c:pt>
                <c:pt idx="481">
                  <c:v>80.166666666666671</c:v>
                </c:pt>
                <c:pt idx="482">
                  <c:v>80.333333333333329</c:v>
                </c:pt>
                <c:pt idx="483">
                  <c:v>80.5</c:v>
                </c:pt>
                <c:pt idx="484">
                  <c:v>80.666666666666671</c:v>
                </c:pt>
                <c:pt idx="485">
                  <c:v>80.833333333333329</c:v>
                </c:pt>
                <c:pt idx="486">
                  <c:v>81</c:v>
                </c:pt>
                <c:pt idx="487">
                  <c:v>81.166666666666671</c:v>
                </c:pt>
                <c:pt idx="488">
                  <c:v>81.333333333333329</c:v>
                </c:pt>
                <c:pt idx="489">
                  <c:v>81.5</c:v>
                </c:pt>
                <c:pt idx="490">
                  <c:v>81.666666666666671</c:v>
                </c:pt>
                <c:pt idx="491">
                  <c:v>81.833333333333329</c:v>
                </c:pt>
                <c:pt idx="492">
                  <c:v>82</c:v>
                </c:pt>
                <c:pt idx="493">
                  <c:v>82.166666666666671</c:v>
                </c:pt>
                <c:pt idx="494">
                  <c:v>82.333333333333329</c:v>
                </c:pt>
                <c:pt idx="495">
                  <c:v>82.5</c:v>
                </c:pt>
                <c:pt idx="496">
                  <c:v>82.666666666666671</c:v>
                </c:pt>
                <c:pt idx="497">
                  <c:v>82.833333333333329</c:v>
                </c:pt>
                <c:pt idx="498">
                  <c:v>83</c:v>
                </c:pt>
                <c:pt idx="499">
                  <c:v>83.166666666666671</c:v>
                </c:pt>
                <c:pt idx="500">
                  <c:v>83.333333333333329</c:v>
                </c:pt>
                <c:pt idx="501">
                  <c:v>83.5</c:v>
                </c:pt>
                <c:pt idx="502">
                  <c:v>83.666666666666671</c:v>
                </c:pt>
                <c:pt idx="503">
                  <c:v>83.833333333333329</c:v>
                </c:pt>
                <c:pt idx="504">
                  <c:v>84</c:v>
                </c:pt>
                <c:pt idx="505">
                  <c:v>84.166666666666671</c:v>
                </c:pt>
                <c:pt idx="506">
                  <c:v>84.333333333333329</c:v>
                </c:pt>
                <c:pt idx="507">
                  <c:v>84.5</c:v>
                </c:pt>
                <c:pt idx="508">
                  <c:v>84.666666666666671</c:v>
                </c:pt>
                <c:pt idx="509">
                  <c:v>84.833333333333329</c:v>
                </c:pt>
                <c:pt idx="510">
                  <c:v>85</c:v>
                </c:pt>
                <c:pt idx="511">
                  <c:v>85.166666666666671</c:v>
                </c:pt>
                <c:pt idx="512">
                  <c:v>85.333333333333329</c:v>
                </c:pt>
                <c:pt idx="513">
                  <c:v>85.5</c:v>
                </c:pt>
                <c:pt idx="514">
                  <c:v>85.666666666666671</c:v>
                </c:pt>
                <c:pt idx="515">
                  <c:v>85.833333333333329</c:v>
                </c:pt>
                <c:pt idx="516">
                  <c:v>86</c:v>
                </c:pt>
                <c:pt idx="517">
                  <c:v>86.166666666666671</c:v>
                </c:pt>
                <c:pt idx="518">
                  <c:v>86.333333333333329</c:v>
                </c:pt>
                <c:pt idx="519">
                  <c:v>86.5</c:v>
                </c:pt>
                <c:pt idx="520">
                  <c:v>86.666666666666671</c:v>
                </c:pt>
                <c:pt idx="521">
                  <c:v>86.833333333333329</c:v>
                </c:pt>
                <c:pt idx="522">
                  <c:v>87</c:v>
                </c:pt>
                <c:pt idx="523">
                  <c:v>87.166666666666671</c:v>
                </c:pt>
                <c:pt idx="524">
                  <c:v>87.333333333333329</c:v>
                </c:pt>
                <c:pt idx="525">
                  <c:v>87.5</c:v>
                </c:pt>
                <c:pt idx="526">
                  <c:v>87.666666666666671</c:v>
                </c:pt>
                <c:pt idx="527">
                  <c:v>87.833333333333329</c:v>
                </c:pt>
                <c:pt idx="528">
                  <c:v>88</c:v>
                </c:pt>
                <c:pt idx="529">
                  <c:v>88.166666666666671</c:v>
                </c:pt>
                <c:pt idx="530">
                  <c:v>88.333333333333329</c:v>
                </c:pt>
                <c:pt idx="531">
                  <c:v>88.5</c:v>
                </c:pt>
                <c:pt idx="532">
                  <c:v>88.666666666666671</c:v>
                </c:pt>
                <c:pt idx="533">
                  <c:v>88.833333333333329</c:v>
                </c:pt>
                <c:pt idx="534">
                  <c:v>89</c:v>
                </c:pt>
                <c:pt idx="535">
                  <c:v>89.166666666666671</c:v>
                </c:pt>
                <c:pt idx="536">
                  <c:v>89.333333333333329</c:v>
                </c:pt>
                <c:pt idx="537">
                  <c:v>89.5</c:v>
                </c:pt>
                <c:pt idx="538">
                  <c:v>89.666666666666671</c:v>
                </c:pt>
                <c:pt idx="539">
                  <c:v>89.833333333333329</c:v>
                </c:pt>
                <c:pt idx="540">
                  <c:v>90</c:v>
                </c:pt>
                <c:pt idx="541">
                  <c:v>90.166666666666671</c:v>
                </c:pt>
                <c:pt idx="542">
                  <c:v>90.333333333333329</c:v>
                </c:pt>
                <c:pt idx="543">
                  <c:v>90.5</c:v>
                </c:pt>
                <c:pt idx="544">
                  <c:v>90.666666666666671</c:v>
                </c:pt>
                <c:pt idx="545">
                  <c:v>90.833333333333329</c:v>
                </c:pt>
                <c:pt idx="546">
                  <c:v>91</c:v>
                </c:pt>
                <c:pt idx="547">
                  <c:v>91.166666666666671</c:v>
                </c:pt>
                <c:pt idx="548">
                  <c:v>91.333333333333329</c:v>
                </c:pt>
                <c:pt idx="549">
                  <c:v>91.5</c:v>
                </c:pt>
                <c:pt idx="550">
                  <c:v>91.666666666666671</c:v>
                </c:pt>
                <c:pt idx="551">
                  <c:v>91.833333333333329</c:v>
                </c:pt>
                <c:pt idx="552">
                  <c:v>92</c:v>
                </c:pt>
                <c:pt idx="553">
                  <c:v>92.166666666666671</c:v>
                </c:pt>
                <c:pt idx="554">
                  <c:v>92.333333333333329</c:v>
                </c:pt>
                <c:pt idx="555">
                  <c:v>92.5</c:v>
                </c:pt>
                <c:pt idx="556">
                  <c:v>92.666666666666671</c:v>
                </c:pt>
                <c:pt idx="557">
                  <c:v>92.833333333333329</c:v>
                </c:pt>
                <c:pt idx="558">
                  <c:v>93</c:v>
                </c:pt>
                <c:pt idx="559">
                  <c:v>93.166666666666671</c:v>
                </c:pt>
                <c:pt idx="560">
                  <c:v>93.333333333333329</c:v>
                </c:pt>
                <c:pt idx="561">
                  <c:v>93.5</c:v>
                </c:pt>
                <c:pt idx="562">
                  <c:v>93.666666666666671</c:v>
                </c:pt>
                <c:pt idx="563">
                  <c:v>93.833333333333329</c:v>
                </c:pt>
                <c:pt idx="564">
                  <c:v>94</c:v>
                </c:pt>
                <c:pt idx="565">
                  <c:v>94.166666666666671</c:v>
                </c:pt>
                <c:pt idx="566">
                  <c:v>94.333333333333329</c:v>
                </c:pt>
                <c:pt idx="567">
                  <c:v>94.5</c:v>
                </c:pt>
                <c:pt idx="568">
                  <c:v>94.666666666666671</c:v>
                </c:pt>
                <c:pt idx="569">
                  <c:v>94.833333333333329</c:v>
                </c:pt>
                <c:pt idx="570">
                  <c:v>95</c:v>
                </c:pt>
                <c:pt idx="571">
                  <c:v>95.166666666666671</c:v>
                </c:pt>
                <c:pt idx="572">
                  <c:v>95.333333333333329</c:v>
                </c:pt>
                <c:pt idx="573">
                  <c:v>95.5</c:v>
                </c:pt>
                <c:pt idx="574">
                  <c:v>95.666666666666671</c:v>
                </c:pt>
                <c:pt idx="575">
                  <c:v>95.833333333333329</c:v>
                </c:pt>
                <c:pt idx="576">
                  <c:v>96</c:v>
                </c:pt>
                <c:pt idx="577">
                  <c:v>96.166666666666671</c:v>
                </c:pt>
                <c:pt idx="578">
                  <c:v>96.333333333333329</c:v>
                </c:pt>
                <c:pt idx="579">
                  <c:v>96.5</c:v>
                </c:pt>
                <c:pt idx="580">
                  <c:v>96.666666666666671</c:v>
                </c:pt>
                <c:pt idx="581">
                  <c:v>96.833333333333329</c:v>
                </c:pt>
                <c:pt idx="582">
                  <c:v>97</c:v>
                </c:pt>
                <c:pt idx="583">
                  <c:v>97.166666666666671</c:v>
                </c:pt>
                <c:pt idx="584">
                  <c:v>97.333333333333329</c:v>
                </c:pt>
                <c:pt idx="585">
                  <c:v>97.5</c:v>
                </c:pt>
                <c:pt idx="586">
                  <c:v>97.666666666666671</c:v>
                </c:pt>
                <c:pt idx="587">
                  <c:v>97.833333333333329</c:v>
                </c:pt>
                <c:pt idx="588">
                  <c:v>98</c:v>
                </c:pt>
                <c:pt idx="589">
                  <c:v>98.166666666666671</c:v>
                </c:pt>
                <c:pt idx="590">
                  <c:v>98.333333333333329</c:v>
                </c:pt>
                <c:pt idx="591">
                  <c:v>98.5</c:v>
                </c:pt>
                <c:pt idx="592">
                  <c:v>98.666666666666671</c:v>
                </c:pt>
                <c:pt idx="593">
                  <c:v>98.833333333333329</c:v>
                </c:pt>
                <c:pt idx="594">
                  <c:v>99</c:v>
                </c:pt>
                <c:pt idx="595">
                  <c:v>99.166666666666671</c:v>
                </c:pt>
                <c:pt idx="596">
                  <c:v>99.333333333333329</c:v>
                </c:pt>
                <c:pt idx="597">
                  <c:v>99.5</c:v>
                </c:pt>
                <c:pt idx="598">
                  <c:v>99.666666666666671</c:v>
                </c:pt>
                <c:pt idx="599">
                  <c:v>99.833333333333329</c:v>
                </c:pt>
                <c:pt idx="600">
                  <c:v>100</c:v>
                </c:pt>
                <c:pt idx="601">
                  <c:v>100.16666666666667</c:v>
                </c:pt>
                <c:pt idx="602">
                  <c:v>100.33333333333333</c:v>
                </c:pt>
                <c:pt idx="603">
                  <c:v>100.5</c:v>
                </c:pt>
                <c:pt idx="604">
                  <c:v>100.66666666666667</c:v>
                </c:pt>
                <c:pt idx="605">
                  <c:v>100.83333333333333</c:v>
                </c:pt>
                <c:pt idx="606">
                  <c:v>101</c:v>
                </c:pt>
                <c:pt idx="607">
                  <c:v>101.16666666666667</c:v>
                </c:pt>
                <c:pt idx="608">
                  <c:v>101.33333333333333</c:v>
                </c:pt>
                <c:pt idx="609">
                  <c:v>101.5</c:v>
                </c:pt>
                <c:pt idx="610">
                  <c:v>101.66666666666667</c:v>
                </c:pt>
                <c:pt idx="611">
                  <c:v>101.83333333333333</c:v>
                </c:pt>
                <c:pt idx="612">
                  <c:v>102</c:v>
                </c:pt>
                <c:pt idx="613">
                  <c:v>102.16666666666667</c:v>
                </c:pt>
                <c:pt idx="614">
                  <c:v>102.33333333333333</c:v>
                </c:pt>
                <c:pt idx="615">
                  <c:v>102.5</c:v>
                </c:pt>
                <c:pt idx="616">
                  <c:v>102.66666666666667</c:v>
                </c:pt>
                <c:pt idx="617">
                  <c:v>102.83333333333333</c:v>
                </c:pt>
                <c:pt idx="618">
                  <c:v>103</c:v>
                </c:pt>
                <c:pt idx="619">
                  <c:v>103.16666666666667</c:v>
                </c:pt>
                <c:pt idx="620">
                  <c:v>103.33333333333333</c:v>
                </c:pt>
                <c:pt idx="621">
                  <c:v>103.5</c:v>
                </c:pt>
                <c:pt idx="622">
                  <c:v>103.66666666666667</c:v>
                </c:pt>
                <c:pt idx="623">
                  <c:v>103.83333333333333</c:v>
                </c:pt>
                <c:pt idx="624">
                  <c:v>104</c:v>
                </c:pt>
                <c:pt idx="625">
                  <c:v>104.16666666666667</c:v>
                </c:pt>
                <c:pt idx="626">
                  <c:v>104.33333333333333</c:v>
                </c:pt>
                <c:pt idx="627">
                  <c:v>104.5</c:v>
                </c:pt>
                <c:pt idx="628">
                  <c:v>104.66666666666667</c:v>
                </c:pt>
                <c:pt idx="629">
                  <c:v>104.83333333333333</c:v>
                </c:pt>
                <c:pt idx="630">
                  <c:v>105</c:v>
                </c:pt>
                <c:pt idx="631">
                  <c:v>105.16666666666667</c:v>
                </c:pt>
                <c:pt idx="632">
                  <c:v>105.33333333333333</c:v>
                </c:pt>
                <c:pt idx="633">
                  <c:v>105.5</c:v>
                </c:pt>
                <c:pt idx="634">
                  <c:v>105.66666666666667</c:v>
                </c:pt>
                <c:pt idx="635">
                  <c:v>105.83333333333333</c:v>
                </c:pt>
                <c:pt idx="636">
                  <c:v>106</c:v>
                </c:pt>
                <c:pt idx="637">
                  <c:v>106.16666666666667</c:v>
                </c:pt>
                <c:pt idx="638">
                  <c:v>106.33333333333333</c:v>
                </c:pt>
                <c:pt idx="639">
                  <c:v>106.5</c:v>
                </c:pt>
                <c:pt idx="640">
                  <c:v>106.66666666666667</c:v>
                </c:pt>
                <c:pt idx="641">
                  <c:v>106.83333333333333</c:v>
                </c:pt>
                <c:pt idx="642">
                  <c:v>107</c:v>
                </c:pt>
                <c:pt idx="643">
                  <c:v>107.16666666666667</c:v>
                </c:pt>
                <c:pt idx="644">
                  <c:v>107.33333333333333</c:v>
                </c:pt>
                <c:pt idx="645">
                  <c:v>107.5</c:v>
                </c:pt>
                <c:pt idx="646">
                  <c:v>107.66666666666667</c:v>
                </c:pt>
                <c:pt idx="647">
                  <c:v>107.83333333333333</c:v>
                </c:pt>
                <c:pt idx="648">
                  <c:v>108</c:v>
                </c:pt>
                <c:pt idx="649">
                  <c:v>108.16666666666667</c:v>
                </c:pt>
                <c:pt idx="650">
                  <c:v>108.33333333333333</c:v>
                </c:pt>
                <c:pt idx="651">
                  <c:v>108.5</c:v>
                </c:pt>
                <c:pt idx="652">
                  <c:v>108.66666666666667</c:v>
                </c:pt>
                <c:pt idx="653">
                  <c:v>108.83333333333333</c:v>
                </c:pt>
                <c:pt idx="654">
                  <c:v>109</c:v>
                </c:pt>
                <c:pt idx="655">
                  <c:v>109.16666666666667</c:v>
                </c:pt>
                <c:pt idx="656">
                  <c:v>109.33333333333333</c:v>
                </c:pt>
                <c:pt idx="657">
                  <c:v>109.5</c:v>
                </c:pt>
                <c:pt idx="658">
                  <c:v>109.66666666666667</c:v>
                </c:pt>
                <c:pt idx="659">
                  <c:v>109.83333333333333</c:v>
                </c:pt>
                <c:pt idx="660">
                  <c:v>110</c:v>
                </c:pt>
                <c:pt idx="661">
                  <c:v>110.16666666666667</c:v>
                </c:pt>
                <c:pt idx="662">
                  <c:v>110.33333333333333</c:v>
                </c:pt>
                <c:pt idx="663">
                  <c:v>110.5</c:v>
                </c:pt>
                <c:pt idx="664">
                  <c:v>110.66666666666667</c:v>
                </c:pt>
                <c:pt idx="665">
                  <c:v>110.83333333333333</c:v>
                </c:pt>
                <c:pt idx="666">
                  <c:v>111</c:v>
                </c:pt>
                <c:pt idx="667">
                  <c:v>111.16666666666667</c:v>
                </c:pt>
                <c:pt idx="668">
                  <c:v>111.33333333333333</c:v>
                </c:pt>
                <c:pt idx="669">
                  <c:v>111.5</c:v>
                </c:pt>
                <c:pt idx="670">
                  <c:v>111.66666666666667</c:v>
                </c:pt>
                <c:pt idx="671">
                  <c:v>111.83333333333333</c:v>
                </c:pt>
                <c:pt idx="672">
                  <c:v>112</c:v>
                </c:pt>
                <c:pt idx="673">
                  <c:v>112.16666666666667</c:v>
                </c:pt>
                <c:pt idx="674">
                  <c:v>112.33333333333333</c:v>
                </c:pt>
                <c:pt idx="675">
                  <c:v>112.5</c:v>
                </c:pt>
                <c:pt idx="676">
                  <c:v>112.66666666666667</c:v>
                </c:pt>
                <c:pt idx="677">
                  <c:v>112.83333333333333</c:v>
                </c:pt>
                <c:pt idx="678">
                  <c:v>113</c:v>
                </c:pt>
                <c:pt idx="679">
                  <c:v>113.16666666666667</c:v>
                </c:pt>
                <c:pt idx="680">
                  <c:v>113.33333333333333</c:v>
                </c:pt>
                <c:pt idx="681">
                  <c:v>113.5</c:v>
                </c:pt>
                <c:pt idx="682">
                  <c:v>113.66666666666667</c:v>
                </c:pt>
                <c:pt idx="683">
                  <c:v>113.83333333333333</c:v>
                </c:pt>
                <c:pt idx="684">
                  <c:v>114</c:v>
                </c:pt>
                <c:pt idx="685">
                  <c:v>114.16666666666667</c:v>
                </c:pt>
                <c:pt idx="686">
                  <c:v>114.33333333333333</c:v>
                </c:pt>
                <c:pt idx="687">
                  <c:v>114.5</c:v>
                </c:pt>
                <c:pt idx="688">
                  <c:v>114.66666666666667</c:v>
                </c:pt>
                <c:pt idx="689">
                  <c:v>114.83333333333333</c:v>
                </c:pt>
                <c:pt idx="690">
                  <c:v>115</c:v>
                </c:pt>
                <c:pt idx="691">
                  <c:v>115.16666666666667</c:v>
                </c:pt>
                <c:pt idx="692">
                  <c:v>115.33333333333333</c:v>
                </c:pt>
                <c:pt idx="693">
                  <c:v>115.5</c:v>
                </c:pt>
                <c:pt idx="694">
                  <c:v>115.66666666666667</c:v>
                </c:pt>
                <c:pt idx="695">
                  <c:v>115.83333333333333</c:v>
                </c:pt>
                <c:pt idx="696">
                  <c:v>116</c:v>
                </c:pt>
                <c:pt idx="697">
                  <c:v>116.16666666666667</c:v>
                </c:pt>
                <c:pt idx="698">
                  <c:v>116.33333333333333</c:v>
                </c:pt>
                <c:pt idx="699">
                  <c:v>116.5</c:v>
                </c:pt>
                <c:pt idx="700">
                  <c:v>116.66666666666667</c:v>
                </c:pt>
                <c:pt idx="701">
                  <c:v>116.83333333333333</c:v>
                </c:pt>
                <c:pt idx="702">
                  <c:v>117</c:v>
                </c:pt>
                <c:pt idx="703">
                  <c:v>117.16666666666667</c:v>
                </c:pt>
                <c:pt idx="704">
                  <c:v>117.33333333333333</c:v>
                </c:pt>
                <c:pt idx="705">
                  <c:v>117.5</c:v>
                </c:pt>
                <c:pt idx="706">
                  <c:v>117.66666666666667</c:v>
                </c:pt>
                <c:pt idx="707">
                  <c:v>117.83333333333333</c:v>
                </c:pt>
                <c:pt idx="708">
                  <c:v>118</c:v>
                </c:pt>
                <c:pt idx="709">
                  <c:v>118.16666666666667</c:v>
                </c:pt>
                <c:pt idx="710">
                  <c:v>118.33333333333333</c:v>
                </c:pt>
                <c:pt idx="711">
                  <c:v>118.5</c:v>
                </c:pt>
                <c:pt idx="712">
                  <c:v>118.66666666666667</c:v>
                </c:pt>
                <c:pt idx="713">
                  <c:v>118.83333333333333</c:v>
                </c:pt>
                <c:pt idx="714">
                  <c:v>119</c:v>
                </c:pt>
                <c:pt idx="715">
                  <c:v>119.16666666666667</c:v>
                </c:pt>
                <c:pt idx="716">
                  <c:v>119.33333333333333</c:v>
                </c:pt>
                <c:pt idx="717">
                  <c:v>119.5</c:v>
                </c:pt>
                <c:pt idx="718">
                  <c:v>119.66666666666667</c:v>
                </c:pt>
                <c:pt idx="719">
                  <c:v>119.83333333333333</c:v>
                </c:pt>
                <c:pt idx="720">
                  <c:v>120</c:v>
                </c:pt>
              </c:numCache>
            </c:numRef>
          </c:xVal>
          <c:yVal>
            <c:numRef>
              <c:f>'Raum2_technische Lüftung'!$K$58:$K$778</c:f>
              <c:numCache>
                <c:formatCode>0.00%</c:formatCode>
                <c:ptCount val="721"/>
                <c:pt idx="0">
                  <c:v>0</c:v>
                </c:pt>
                <c:pt idx="1">
                  <c:v>3.08641975308642E-6</c:v>
                </c:pt>
                <c:pt idx="2">
                  <c:v>9.2158259851620633E-6</c:v>
                </c:pt>
                <c:pt idx="3">
                  <c:v>1.8345396631702547E-5</c:v>
                </c:pt>
                <c:pt idx="4">
                  <c:v>3.0432912236582439E-5</c:v>
                </c:pt>
                <c:pt idx="5">
                  <c:v>4.5436747471940385E-5</c:v>
                </c:pt>
                <c:pt idx="6">
                  <c:v>6.3315862777379935E-5</c:v>
                </c:pt>
                <c:pt idx="7">
                  <c:v>8.402979611682671E-5</c:v>
                </c:pt>
                <c:pt idx="8">
                  <c:v>1.0753865485138621E-4</c:v>
                </c:pt>
                <c:pt idx="9">
                  <c:v>1.338031077265699E-4</c:v>
                </c:pt>
                <c:pt idx="10">
                  <c:v>1.6278437697227999E-4</c:v>
                </c:pt>
                <c:pt idx="11">
                  <c:v>1.9444423051396645E-4</c:v>
                </c:pt>
                <c:pt idx="12">
                  <c:v>2.2874497429339129E-4</c:v>
                </c:pt>
                <c:pt idx="13">
                  <c:v>2.6564944469745829E-4</c:v>
                </c:pt>
                <c:pt idx="14">
                  <c:v>3.0512100109358686E-4</c:v>
                </c:pt>
                <c:pt idx="15">
                  <c:v>3.4712351847013116E-4</c:v>
                </c:pt>
                <c:pt idx="16">
                  <c:v>3.916213801803659E-4</c:v>
                </c:pt>
                <c:pt idx="17">
                  <c:v>4.3857947078858154E-4</c:v>
                </c:pt>
                <c:pt idx="18">
                  <c:v>4.8796316901685211E-4</c:v>
                </c:pt>
                <c:pt idx="19">
                  <c:v>5.3973834079105868E-4</c:v>
                </c:pt>
                <c:pt idx="20">
                  <c:v>5.9387133238477166E-4</c:v>
                </c:pt>
                <c:pt idx="21">
                  <c:v>6.5032896365961558E-4</c:v>
                </c:pt>
                <c:pt idx="22">
                  <c:v>7.0907852140075745E-4</c:v>
                </c:pt>
                <c:pt idx="23">
                  <c:v>7.7008775274618063E-4</c:v>
                </c:pt>
                <c:pt idx="24">
                  <c:v>8.3332485870842509E-4</c:v>
                </c:pt>
                <c:pt idx="25">
                  <c:v>8.9875848778749154E-4</c:v>
                </c:pt>
                <c:pt idx="26">
                  <c:v>9.6635772967362766E-4</c:v>
                </c:pt>
                <c:pt idx="27">
                  <c:v>1.0360921090387307E-3</c:v>
                </c:pt>
                <c:pt idx="28">
                  <c:v>1.1079315794151204E-3</c:v>
                </c:pt>
                <c:pt idx="29">
                  <c:v>1.1818465171604515E-3</c:v>
                </c:pt>
                <c:pt idx="30">
                  <c:v>1.2578077155075546E-3</c:v>
                </c:pt>
                <c:pt idx="31">
                  <c:v>1.3357863786980103E-3</c:v>
                </c:pt>
                <c:pt idx="32">
                  <c:v>1.4157541161982773E-3</c:v>
                </c:pt>
                <c:pt idx="33">
                  <c:v>1.4976829369972135E-3</c:v>
                </c:pt>
                <c:pt idx="34">
                  <c:v>1.5815452439838446E-3</c:v>
                </c:pt>
                <c:pt idx="35">
                  <c:v>1.6673138284042516E-3</c:v>
                </c:pt>
                <c:pt idx="36">
                  <c:v>1.7549618643964615E-3</c:v>
                </c:pt>
                <c:pt idx="37">
                  <c:v>1.8444629036022467E-3</c:v>
                </c:pt>
                <c:pt idx="38">
                  <c:v>1.9357908698547483E-3</c:v>
                </c:pt>
                <c:pt idx="39">
                  <c:v>2.0289200539408575E-3</c:v>
                </c:pt>
                <c:pt idx="40">
                  <c:v>2.1238251084373023E-3</c:v>
                </c:pt>
                <c:pt idx="41">
                  <c:v>2.2204810426194039E-3</c:v>
                </c:pt>
                <c:pt idx="42">
                  <c:v>2.3188632174414776E-3</c:v>
                </c:pt>
                <c:pt idx="43">
                  <c:v>2.418947340587872E-3</c:v>
                </c:pt>
                <c:pt idx="44">
                  <c:v>2.5207094615936529E-3</c:v>
                </c:pt>
                <c:pt idx="45">
                  <c:v>2.6241259670339492E-3</c:v>
                </c:pt>
                <c:pt idx="46">
                  <c:v>2.7291735757809959E-3</c:v>
                </c:pt>
                <c:pt idx="47">
                  <c:v>2.8358293343279241E-3</c:v>
                </c:pt>
                <c:pt idx="48">
                  <c:v>2.9440706121783545E-3</c:v>
                </c:pt>
                <c:pt idx="49">
                  <c:v>3.0538750973008707E-3</c:v>
                </c:pt>
                <c:pt idx="50">
                  <c:v>3.1652207916474588E-3</c:v>
                </c:pt>
                <c:pt idx="51">
                  <c:v>3.2780860067350135E-3</c:v>
                </c:pt>
                <c:pt idx="52">
                  <c:v>3.3924493592890231E-3</c:v>
                </c:pt>
                <c:pt idx="53">
                  <c:v>3.5082897669485576E-3</c:v>
                </c:pt>
                <c:pt idx="54">
                  <c:v>3.6255864440316986E-3</c:v>
                </c:pt>
                <c:pt idx="55">
                  <c:v>3.7443188973605586E-3</c:v>
                </c:pt>
                <c:pt idx="56">
                  <c:v>3.8644669221450535E-3</c:v>
                </c:pt>
                <c:pt idx="57">
                  <c:v>3.9860105979245995E-3</c:v>
                </c:pt>
                <c:pt idx="58">
                  <c:v>4.1089302845669197E-3</c:v>
                </c:pt>
                <c:pt idx="59">
                  <c:v>4.2332066183231581E-3</c:v>
                </c:pt>
                <c:pt idx="60">
                  <c:v>4.3588205079385066E-3</c:v>
                </c:pt>
                <c:pt idx="61">
                  <c:v>4.4857531308175637E-3</c:v>
                </c:pt>
                <c:pt idx="62">
                  <c:v>4.6139859292436596E-3</c:v>
                </c:pt>
                <c:pt idx="63">
                  <c:v>4.7435006066513796E-3</c:v>
                </c:pt>
                <c:pt idx="64">
                  <c:v>4.8742791239515457E-3</c:v>
                </c:pt>
                <c:pt idx="65">
                  <c:v>5.0063036959079104E-3</c:v>
                </c:pt>
                <c:pt idx="66">
                  <c:v>5.1395567875648458E-3</c:v>
                </c:pt>
                <c:pt idx="67">
                  <c:v>5.2740211107252955E-3</c:v>
                </c:pt>
                <c:pt idx="68">
                  <c:v>5.409679620478296E-3</c:v>
                </c:pt>
                <c:pt idx="69">
                  <c:v>5.5465155117753618E-3</c:v>
                </c:pt>
                <c:pt idx="70">
                  <c:v>5.6845122160550498E-3</c:v>
                </c:pt>
                <c:pt idx="71">
                  <c:v>5.8236533979150211E-3</c:v>
                </c:pt>
                <c:pt idx="72">
                  <c:v>5.9639229518309413E-3</c:v>
                </c:pt>
                <c:pt idx="73">
                  <c:v>6.1053049989215459E-3</c:v>
                </c:pt>
                <c:pt idx="74">
                  <c:v>6.2477838837592357E-3</c:v>
                </c:pt>
                <c:pt idx="75">
                  <c:v>6.3913441712255487E-3</c:v>
                </c:pt>
                <c:pt idx="76">
                  <c:v>6.5359706434108891E-3</c:v>
                </c:pt>
                <c:pt idx="77">
                  <c:v>6.6816482965578799E-3</c:v>
                </c:pt>
                <c:pt idx="78">
                  <c:v>6.8283623380477314E-3</c:v>
                </c:pt>
                <c:pt idx="79">
                  <c:v>6.9760981834290177E-3</c:v>
                </c:pt>
                <c:pt idx="80">
                  <c:v>7.1248414534882685E-3</c:v>
                </c:pt>
                <c:pt idx="81">
                  <c:v>7.27457797136178E-3</c:v>
                </c:pt>
                <c:pt idx="82">
                  <c:v>7.4252937596880741E-3</c:v>
                </c:pt>
                <c:pt idx="83">
                  <c:v>7.5769750378004257E-3</c:v>
                </c:pt>
                <c:pt idx="84">
                  <c:v>7.7296082189589003E-3</c:v>
                </c:pt>
                <c:pt idx="85">
                  <c:v>7.8831799076213398E-3</c:v>
                </c:pt>
                <c:pt idx="86">
                  <c:v>8.0376768967527594E-3</c:v>
                </c:pt>
                <c:pt idx="87">
                  <c:v>8.1930861651725966E-3</c:v>
                </c:pt>
                <c:pt idx="88">
                  <c:v>8.3493948749393029E-3</c:v>
                </c:pt>
                <c:pt idx="89">
                  <c:v>8.5065903687717298E-3</c:v>
                </c:pt>
                <c:pt idx="90">
                  <c:v>8.6646601675068116E-3</c:v>
                </c:pt>
                <c:pt idx="91">
                  <c:v>8.8235919675930165E-3</c:v>
                </c:pt>
                <c:pt idx="92">
                  <c:v>8.9833736386190754E-3</c:v>
                </c:pt>
                <c:pt idx="93">
                  <c:v>9.1439932208774843E-3</c:v>
                </c:pt>
                <c:pt idx="94">
                  <c:v>9.3054389229622995E-3</c:v>
                </c:pt>
                <c:pt idx="95">
                  <c:v>9.4676991194007302E-3</c:v>
                </c:pt>
                <c:pt idx="96">
                  <c:v>9.6307623483180681E-3</c:v>
                </c:pt>
                <c:pt idx="97">
                  <c:v>9.7946173091354675E-3</c:v>
                </c:pt>
                <c:pt idx="98">
                  <c:v>9.959252860300135E-3</c:v>
                </c:pt>
                <c:pt idx="99">
                  <c:v>1.0124658017047448E-2</c:v>
                </c:pt>
                <c:pt idx="100">
                  <c:v>1.0290821949194577E-2</c:v>
                </c:pt>
                <c:pt idx="101">
                  <c:v>1.0457733978965147E-2</c:v>
                </c:pt>
                <c:pt idx="102">
                  <c:v>1.0625383578844521E-2</c:v>
                </c:pt>
                <c:pt idx="103">
                  <c:v>1.0793760369465255E-2</c:v>
                </c:pt>
                <c:pt idx="104">
                  <c:v>1.0962854117522318E-2</c:v>
                </c:pt>
                <c:pt idx="105">
                  <c:v>1.1132654733717641E-2</c:v>
                </c:pt>
                <c:pt idx="106">
                  <c:v>1.1303152270733604E-2</c:v>
                </c:pt>
                <c:pt idx="107">
                  <c:v>1.1474336921235026E-2</c:v>
                </c:pt>
                <c:pt idx="108">
                  <c:v>1.164619901589928E-2</c:v>
                </c:pt>
                <c:pt idx="109">
                  <c:v>1.1818729021474132E-2</c:v>
                </c:pt>
                <c:pt idx="110">
                  <c:v>1.1991917538862902E-2</c:v>
                </c:pt>
                <c:pt idx="111">
                  <c:v>1.2165755301236579E-2</c:v>
                </c:pt>
                <c:pt idx="112">
                  <c:v>1.2340233172172499E-2</c:v>
                </c:pt>
                <c:pt idx="113">
                  <c:v>1.2515342143819214E-2</c:v>
                </c:pt>
                <c:pt idx="114">
                  <c:v>1.2691073335087195E-2</c:v>
                </c:pt>
                <c:pt idx="115">
                  <c:v>1.2867417989864984E-2</c:v>
                </c:pt>
                <c:pt idx="116">
                  <c:v>1.3044367475260462E-2</c:v>
                </c:pt>
                <c:pt idx="117">
                  <c:v>1.3221913279866852E-2</c:v>
                </c:pt>
                <c:pt idx="118">
                  <c:v>1.3400047012053135E-2</c:v>
                </c:pt>
                <c:pt idx="119">
                  <c:v>1.3578760398278518E-2</c:v>
                </c:pt>
                <c:pt idx="120">
                  <c:v>1.3758045281430629E-2</c:v>
                </c:pt>
                <c:pt idx="121">
                  <c:v>1.3937893619187082E-2</c:v>
                </c:pt>
                <c:pt idx="122">
                  <c:v>1.4118297482400118E-2</c:v>
                </c:pt>
                <c:pt idx="123">
                  <c:v>1.4299249053503965E-2</c:v>
                </c:pt>
                <c:pt idx="124">
                  <c:v>1.4480740624944611E-2</c:v>
                </c:pt>
                <c:pt idx="125">
                  <c:v>1.466276459763168E-2</c:v>
                </c:pt>
                <c:pt idx="126">
                  <c:v>1.484531347941209E-2</c:v>
                </c:pt>
                <c:pt idx="127">
                  <c:v>1.5028379883565191E-2</c:v>
                </c:pt>
                <c:pt idx="128">
                  <c:v>1.5211956527319078E-2</c:v>
                </c:pt>
                <c:pt idx="129">
                  <c:v>1.5396036230387785E-2</c:v>
                </c:pt>
                <c:pt idx="130">
                  <c:v>1.5580611913529066E-2</c:v>
                </c:pt>
                <c:pt idx="131">
                  <c:v>1.5765676597122465E-2</c:v>
                </c:pt>
                <c:pt idx="132">
                  <c:v>1.5951223399767407E-2</c:v>
                </c:pt>
                <c:pt idx="133">
                  <c:v>1.6137245536901004E-2</c:v>
                </c:pt>
                <c:pt idx="134">
                  <c:v>1.632373631943532E-2</c:v>
                </c:pt>
                <c:pt idx="135">
                  <c:v>1.6510689152413813E-2</c:v>
                </c:pt>
                <c:pt idx="136">
                  <c:v>1.669809753368668E-2</c:v>
                </c:pt>
                <c:pt idx="137">
                  <c:v>1.6885955052604845E-2</c:v>
                </c:pt>
                <c:pt idx="138">
                  <c:v>1.7074255388732331E-2</c:v>
                </c:pt>
                <c:pt idx="139">
                  <c:v>1.7262992310576736E-2</c:v>
                </c:pt>
                <c:pt idx="140">
                  <c:v>1.7452159674337601E-2</c:v>
                </c:pt>
                <c:pt idx="141">
                  <c:v>1.764175142267236E-2</c:v>
                </c:pt>
                <c:pt idx="142">
                  <c:v>1.7831761583479679E-2</c:v>
                </c:pt>
                <c:pt idx="143">
                  <c:v>1.8022184268699913E-2</c:v>
                </c:pt>
                <c:pt idx="144">
                  <c:v>1.8213013673132428E-2</c:v>
                </c:pt>
                <c:pt idx="145">
                  <c:v>1.8404244073269588E-2</c:v>
                </c:pt>
                <c:pt idx="146">
                  <c:v>1.8595869826147138E-2</c:v>
                </c:pt>
                <c:pt idx="147">
                  <c:v>1.8787885368210758E-2</c:v>
                </c:pt>
                <c:pt idx="148">
                  <c:v>1.8980285214198589E-2</c:v>
                </c:pt>
                <c:pt idx="149">
                  <c:v>1.917306395603946E-2</c:v>
                </c:pt>
                <c:pt idx="150">
                  <c:v>1.9366216261766645E-2</c:v>
                </c:pt>
                <c:pt idx="151">
                  <c:v>1.9559736874446877E-2</c:v>
                </c:pt>
                <c:pt idx="152">
                  <c:v>1.9753620611124463E-2</c:v>
                </c:pt>
                <c:pt idx="153">
                  <c:v>1.9947862361780228E-2</c:v>
                </c:pt>
                <c:pt idx="154">
                  <c:v>2.0142457088305137E-2</c:v>
                </c:pt>
                <c:pt idx="155">
                  <c:v>2.0337399823488343E-2</c:v>
                </c:pt>
                <c:pt idx="156">
                  <c:v>2.0532685670019483E-2</c:v>
                </c:pt>
                <c:pt idx="157">
                  <c:v>2.0728309799505011E-2</c:v>
                </c:pt>
                <c:pt idx="158">
                  <c:v>2.0924267451498373E-2</c:v>
                </c:pt>
                <c:pt idx="159">
                  <c:v>2.1120553932543827E-2</c:v>
                </c:pt>
                <c:pt idx="160">
                  <c:v>2.1317164615233735E-2</c:v>
                </c:pt>
                <c:pt idx="161">
                  <c:v>2.1514094937279096E-2</c:v>
                </c:pt>
                <c:pt idx="162">
                  <c:v>2.1711340400593179E-2</c:v>
                </c:pt>
                <c:pt idx="163">
                  <c:v>2.1908896570388043E-2</c:v>
                </c:pt>
                <c:pt idx="164">
                  <c:v>2.210675907428377E-2</c:v>
                </c:pt>
                <c:pt idx="165">
                  <c:v>2.230492360143024E-2</c:v>
                </c:pt>
                <c:pt idx="166">
                  <c:v>2.2503385901641252E-2</c:v>
                </c:pt>
                <c:pt idx="167">
                  <c:v>2.2702141784540851E-2</c:v>
                </c:pt>
                <c:pt idx="168">
                  <c:v>2.2901187118721644E-2</c:v>
                </c:pt>
                <c:pt idx="169">
                  <c:v>2.3100517830914977E-2</c:v>
                </c:pt>
                <c:pt idx="170">
                  <c:v>2.3300129905172783E-2</c:v>
                </c:pt>
                <c:pt idx="171">
                  <c:v>2.3500019382060946E-2</c:v>
                </c:pt>
                <c:pt idx="172">
                  <c:v>2.3700182357864016E-2</c:v>
                </c:pt>
                <c:pt idx="173">
                  <c:v>2.3900614983801111E-2</c:v>
                </c:pt>
                <c:pt idx="174">
                  <c:v>2.410131346525286E-2</c:v>
                </c:pt>
                <c:pt idx="175">
                  <c:v>2.4302274060999222E-2</c:v>
                </c:pt>
                <c:pt idx="176">
                  <c:v>2.4503493082468027E-2</c:v>
                </c:pt>
                <c:pt idx="177">
                  <c:v>2.4704966892994097E-2</c:v>
                </c:pt>
                <c:pt idx="178">
                  <c:v>2.4906691907088795E-2</c:v>
                </c:pt>
                <c:pt idx="179">
                  <c:v>2.5108664589719842E-2</c:v>
                </c:pt>
                <c:pt idx="180">
                  <c:v>2.5310881455601279E-2</c:v>
                </c:pt>
                <c:pt idx="181">
                  <c:v>2.5513339068493422E-2</c:v>
                </c:pt>
                <c:pt idx="182">
                  <c:v>2.5716034040512658E-2</c:v>
                </c:pt>
                <c:pt idx="183">
                  <c:v>2.5918963031450963E-2</c:v>
                </c:pt>
                <c:pt idx="184">
                  <c:v>2.6122122748104989E-2</c:v>
                </c:pt>
                <c:pt idx="185">
                  <c:v>2.6325509943614604E-2</c:v>
                </c:pt>
                <c:pt idx="186">
                  <c:v>2.6529121416810728E-2</c:v>
                </c:pt>
                <c:pt idx="187">
                  <c:v>2.6732954011572347E-2</c:v>
                </c:pt>
                <c:pt idx="188">
                  <c:v>2.6937004616192587E-2</c:v>
                </c:pt>
                <c:pt idx="189">
                  <c:v>2.7141270162753701E-2</c:v>
                </c:pt>
                <c:pt idx="190">
                  <c:v>2.7345747626510843E-2</c:v>
                </c:pt>
                <c:pt idx="191">
                  <c:v>2.755043402528453E-2</c:v>
                </c:pt>
                <c:pt idx="192">
                  <c:v>2.7755326418861647E-2</c:v>
                </c:pt>
                <c:pt idx="193">
                  <c:v>2.7960421908404875E-2</c:v>
                </c:pt>
                <c:pt idx="194">
                  <c:v>2.8165717635870436E-2</c:v>
                </c:pt>
                <c:pt idx="195">
                  <c:v>2.8371210783434037E-2</c:v>
                </c:pt>
                <c:pt idx="196">
                  <c:v>2.8576898572924881E-2</c:v>
                </c:pt>
                <c:pt idx="197">
                  <c:v>2.8782778265267643E-2</c:v>
                </c:pt>
                <c:pt idx="198">
                  <c:v>2.8988847159932316E-2</c:v>
                </c:pt>
                <c:pt idx="199">
                  <c:v>2.9195102594391776E-2</c:v>
                </c:pt>
                <c:pt idx="200">
                  <c:v>2.9401541943586993E-2</c:v>
                </c:pt>
                <c:pt idx="201">
                  <c:v>2.9608162619399771E-2</c:v>
                </c:pt>
                <c:pt idx="202">
                  <c:v>2.9814962070132896E-2</c:v>
                </c:pt>
                <c:pt idx="203">
                  <c:v>3.0021937779997614E-2</c:v>
                </c:pt>
                <c:pt idx="204">
                  <c:v>3.0229087268608297E-2</c:v>
                </c:pt>
                <c:pt idx="205">
                  <c:v>3.0436408090484261E-2</c:v>
                </c:pt>
                <c:pt idx="206">
                  <c:v>3.0643897834558551E-2</c:v>
                </c:pt>
                <c:pt idx="207">
                  <c:v>3.0851554123693666E-2</c:v>
                </c:pt>
                <c:pt idx="208">
                  <c:v>3.1059374614204088E-2</c:v>
                </c:pt>
                <c:pt idx="209">
                  <c:v>3.1267356995385534E-2</c:v>
                </c:pt>
                <c:pt idx="210">
                  <c:v>3.1475498989050832E-2</c:v>
                </c:pt>
                <c:pt idx="211">
                  <c:v>3.1683798349072326E-2</c:v>
                </c:pt>
                <c:pt idx="212">
                  <c:v>3.1892252860930725E-2</c:v>
                </c:pt>
                <c:pt idx="213">
                  <c:v>3.2100860341270306E-2</c:v>
                </c:pt>
                <c:pt idx="214">
                  <c:v>3.230961863746034E-2</c:v>
                </c:pt>
                <c:pt idx="215">
                  <c:v>3.2518525627162752E-2</c:v>
                </c:pt>
                <c:pt idx="216">
                  <c:v>3.2727579217905811E-2</c:v>
                </c:pt>
                <c:pt idx="217">
                  <c:v>3.2936777346663844E-2</c:v>
                </c:pt>
                <c:pt idx="218">
                  <c:v>3.314611797944287E-2</c:v>
                </c:pt>
                <c:pt idx="219">
                  <c:v>3.3355599110872033E-2</c:v>
                </c:pt>
                <c:pt idx="220">
                  <c:v>3.3565218763800829E-2</c:v>
                </c:pt>
                <c:pt idx="221">
                  <c:v>3.377497498890196E-2</c:v>
                </c:pt>
                <c:pt idx="222">
                  <c:v>3.398486586427981E-2</c:v>
                </c:pt>
                <c:pt idx="223">
                  <c:v>3.4194889495084417E-2</c:v>
                </c:pt>
                <c:pt idx="224">
                  <c:v>3.4405044013130853E-2</c:v>
                </c:pt>
                <c:pt idx="225">
                  <c:v>3.461532757652401E-2</c:v>
                </c:pt>
                <c:pt idx="226">
                  <c:v>3.4825738369288629E-2</c:v>
                </c:pt>
                <c:pt idx="227">
                  <c:v>3.5036274601004544E-2</c:v>
                </c:pt>
                <c:pt idx="228">
                  <c:v>3.5246934506447065E-2</c:v>
                </c:pt>
                <c:pt idx="229">
                  <c:v>3.5457716345232419E-2</c:v>
                </c:pt>
                <c:pt idx="230">
                  <c:v>3.5668618401468163E-2</c:v>
                </c:pt>
                <c:pt idx="231">
                  <c:v>3.5879638983408561E-2</c:v>
                </c:pt>
                <c:pt idx="232">
                  <c:v>3.6090776423114763E-2</c:v>
                </c:pt>
                <c:pt idx="233">
                  <c:v>3.6302029076119791E-2</c:v>
                </c:pt>
                <c:pt idx="234">
                  <c:v>3.6513395321098222E-2</c:v>
                </c:pt>
                <c:pt idx="235">
                  <c:v>3.6724873559540558E-2</c:v>
                </c:pt>
                <c:pt idx="236">
                  <c:v>3.693646221543212E-2</c:v>
                </c:pt>
                <c:pt idx="237">
                  <c:v>3.7148159734936514E-2</c:v>
                </c:pt>
                <c:pt idx="238">
                  <c:v>3.7359964586083531E-2</c:v>
                </c:pt>
                <c:pt idx="239">
                  <c:v>3.7571875258461417E-2</c:v>
                </c:pt>
                <c:pt idx="240">
                  <c:v>3.7783890262913518E-2</c:v>
                </c:pt>
                <c:pt idx="241">
                  <c:v>3.7996008131239149E-2</c:v>
                </c:pt>
                <c:pt idx="242">
                  <c:v>3.8208227415898716E-2</c:v>
                </c:pt>
                <c:pt idx="243">
                  <c:v>3.8420546689722945E-2</c:v>
                </c:pt>
                <c:pt idx="244">
                  <c:v>3.8632964545626237E-2</c:v>
                </c:pt>
                <c:pt idx="245">
                  <c:v>3.8845479596324034E-2</c:v>
                </c:pt>
                <c:pt idx="246">
                  <c:v>3.9058090474054175E-2</c:v>
                </c:pt>
                <c:pt idx="247">
                  <c:v>3.9270795830302171E-2</c:v>
                </c:pt>
                <c:pt idx="248">
                  <c:v>3.9483594335530336E-2</c:v>
                </c:pt>
                <c:pt idx="249">
                  <c:v>3.9696484678910751E-2</c:v>
                </c:pt>
                <c:pt idx="250">
                  <c:v>3.9909465568061971E-2</c:v>
                </c:pt>
                <c:pt idx="251">
                  <c:v>4.0122535728789419E-2</c:v>
                </c:pt>
                <c:pt idx="252">
                  <c:v>4.0335693904829481E-2</c:v>
                </c:pt>
                <c:pt idx="253">
                  <c:v>4.0548938857597167E-2</c:v>
                </c:pt>
                <c:pt idx="254">
                  <c:v>4.0762269365937319E-2</c:v>
                </c:pt>
                <c:pt idx="255">
                  <c:v>4.0975684225879334E-2</c:v>
                </c:pt>
                <c:pt idx="256">
                  <c:v>4.1189182250395355E-2</c:v>
                </c:pt>
                <c:pt idx="257">
                  <c:v>4.1402762269161827E-2</c:v>
                </c:pt>
                <c:pt idx="258">
                  <c:v>4.1616423128324434E-2</c:v>
                </c:pt>
                <c:pt idx="259">
                  <c:v>4.1830163690266334E-2</c:v>
                </c:pt>
                <c:pt idx="260">
                  <c:v>4.2043982833379664E-2</c:v>
                </c:pt>
                <c:pt idx="261">
                  <c:v>4.2257879451840265E-2</c:v>
                </c:pt>
                <c:pt idx="262">
                  <c:v>4.2471852455385539E-2</c:v>
                </c:pt>
                <c:pt idx="263">
                  <c:v>4.2685900769095488E-2</c:v>
                </c:pt>
                <c:pt idx="264">
                  <c:v>4.2900023333176794E-2</c:v>
                </c:pt>
                <c:pt idx="265">
                  <c:v>4.3114219102749957E-2</c:v>
                </c:pt>
                <c:pt idx="266">
                  <c:v>4.3328487047639419E-2</c:v>
                </c:pt>
                <c:pt idx="267">
                  <c:v>4.3542826152166647E-2</c:v>
                </c:pt>
                <c:pt idx="268">
                  <c:v>4.3757235414946118E-2</c:v>
                </c:pt>
                <c:pt idx="269">
                  <c:v>4.3971713848684188E-2</c:v>
                </c:pt>
                <c:pt idx="270">
                  <c:v>4.4186260479980782E-2</c:v>
                </c:pt>
                <c:pt idx="271">
                  <c:v>4.4400874349133895E-2</c:v>
                </c:pt>
                <c:pt idx="272">
                  <c:v>4.4615554509946802E-2</c:v>
                </c:pt>
                <c:pt idx="273">
                  <c:v>4.4830300029538021E-2</c:v>
                </c:pt>
                <c:pt idx="274">
                  <c:v>4.504510998815394E-2</c:v>
                </c:pt>
                <c:pt idx="275">
                  <c:v>4.5259983478984057E-2</c:v>
                </c:pt>
                <c:pt idx="276">
                  <c:v>4.5474919607978864E-2</c:v>
                </c:pt>
                <c:pt idx="277">
                  <c:v>4.5689917493670254E-2</c:v>
                </c:pt>
                <c:pt idx="278">
                  <c:v>4.5904976266994482E-2</c:v>
                </c:pt>
                <c:pt idx="279">
                  <c:v>4.6120095071117584E-2</c:v>
                </c:pt>
                <c:pt idx="280">
                  <c:v>4.6335273061263296E-2</c:v>
                </c:pt>
                <c:pt idx="281">
                  <c:v>4.6550509404543375E-2</c:v>
                </c:pt>
                <c:pt idx="282">
                  <c:v>4.676580327979029E-2</c:v>
                </c:pt>
                <c:pt idx="283">
                  <c:v>4.6981153877392295E-2</c:v>
                </c:pt>
                <c:pt idx="284">
                  <c:v>4.7196560399130817E-2</c:v>
                </c:pt>
                <c:pt idx="285">
                  <c:v>4.7412022058020101E-2</c:v>
                </c:pt>
                <c:pt idx="286">
                  <c:v>4.7627538078149165E-2</c:v>
                </c:pt>
                <c:pt idx="287">
                  <c:v>4.7843107694525946E-2</c:v>
                </c:pt>
                <c:pt idx="288">
                  <c:v>4.8058730152923633E-2</c:v>
                </c:pt>
                <c:pt idx="289">
                  <c:v>4.8274404709729185E-2</c:v>
                </c:pt>
                <c:pt idx="290">
                  <c:v>4.8490130631793971E-2</c:v>
                </c:pt>
                <c:pt idx="291">
                  <c:v>4.8705907196286501E-2</c:v>
                </c:pt>
                <c:pt idx="292">
                  <c:v>4.8921733690547246E-2</c:v>
                </c:pt>
                <c:pt idx="293">
                  <c:v>4.9137609411945497E-2</c:v>
                </c:pt>
                <c:pt idx="294">
                  <c:v>4.9353533667738224E-2</c:v>
                </c:pt>
                <c:pt idx="295">
                  <c:v>4.9569505774930946E-2</c:v>
                </c:pt>
                <c:pt idx="296">
                  <c:v>4.9785525060140542E-2</c:v>
                </c:pt>
                <c:pt idx="297">
                  <c:v>5.0001590859459995E-2</c:v>
                </c:pt>
                <c:pt idx="298">
                  <c:v>5.0217702518325039E-2</c:v>
                </c:pt>
                <c:pt idx="299">
                  <c:v>5.0433859391382681E-2</c:v>
                </c:pt>
                <c:pt idx="300">
                  <c:v>5.065006084236158E-2</c:v>
                </c:pt>
                <c:pt idx="301">
                  <c:v>5.0866306243944261E-2</c:v>
                </c:pt>
                <c:pt idx="302">
                  <c:v>5.1082594977641088E-2</c:v>
                </c:pt>
                <c:pt idx="303">
                  <c:v>5.1298926433666049E-2</c:v>
                </c:pt>
                <c:pt idx="304">
                  <c:v>5.1515300010814273E-2</c:v>
                </c:pt>
                <c:pt idx="305">
                  <c:v>5.1731715116341274E-2</c:v>
                </c:pt>
                <c:pt idx="306">
                  <c:v>5.1948171165843895E-2</c:v>
                </c:pt>
                <c:pt idx="307">
                  <c:v>5.2164667583142914E-2</c:v>
                </c:pt>
                <c:pt idx="308">
                  <c:v>5.2381203800167329E-2</c:v>
                </c:pt>
                <c:pt idx="309">
                  <c:v>5.2597779256840255E-2</c:v>
                </c:pt>
                <c:pt idx="310">
                  <c:v>5.2814393400966407E-2</c:v>
                </c:pt>
                <c:pt idx="311">
                  <c:v>5.3031045688121212E-2</c:v>
                </c:pt>
                <c:pt idx="312">
                  <c:v>5.3247735581541444E-2</c:v>
                </c:pt>
                <c:pt idx="313">
                  <c:v>5.3464462552017422E-2</c:v>
                </c:pt>
                <c:pt idx="314">
                  <c:v>5.3681226077786692E-2</c:v>
                </c:pt>
                <c:pt idx="315">
                  <c:v>5.3898025644429248E-2</c:v>
                </c:pt>
                <c:pt idx="316">
                  <c:v>5.4114860744764202E-2</c:v>
                </c:pt>
                <c:pt idx="317">
                  <c:v>5.4331730878747896E-2</c:v>
                </c:pt>
                <c:pt idx="318">
                  <c:v>5.4548635553373484E-2</c:v>
                </c:pt>
                <c:pt idx="319">
                  <c:v>5.4765574282571908E-2</c:v>
                </c:pt>
                <c:pt idx="320">
                  <c:v>5.4982546587114239E-2</c:v>
                </c:pt>
                <c:pt idx="321">
                  <c:v>5.5199551994515463E-2</c:v>
                </c:pt>
                <c:pt idx="322">
                  <c:v>5.5416590038939534E-2</c:v>
                </c:pt>
                <c:pt idx="323">
                  <c:v>5.5633660261105847E-2</c:v>
                </c:pt>
                <c:pt idx="324">
                  <c:v>5.5850762208196951E-2</c:v>
                </c:pt>
                <c:pt idx="325">
                  <c:v>5.6067895433767632E-2</c:v>
                </c:pt>
                <c:pt idx="326">
                  <c:v>5.6285059497655207E-2</c:v>
                </c:pt>
                <c:pt idx="327">
                  <c:v>5.650225396589114E-2</c:v>
                </c:pt>
                <c:pt idx="328">
                  <c:v>5.6719478410613866E-2</c:v>
                </c:pt>
                <c:pt idx="329">
                  <c:v>5.6936732409982843E-2</c:v>
                </c:pt>
                <c:pt idx="330">
                  <c:v>5.7154015548093837E-2</c:v>
                </c:pt>
                <c:pt idx="331">
                  <c:v>5.7371327414895368E-2</c:v>
                </c:pt>
                <c:pt idx="332">
                  <c:v>5.758866760610637E-2</c:v>
                </c:pt>
                <c:pt idx="333">
                  <c:v>5.780603572313496E-2</c:v>
                </c:pt>
                <c:pt idx="334">
                  <c:v>5.8023431372998403E-2</c:v>
                </c:pt>
                <c:pt idx="335">
                  <c:v>5.8240854168244163E-2</c:v>
                </c:pt>
                <c:pt idx="336">
                  <c:v>5.8458303726872086E-2</c:v>
                </c:pt>
                <c:pt idx="337">
                  <c:v>5.8675779672257664E-2</c:v>
                </c:pt>
                <c:pt idx="338">
                  <c:v>5.8893281633076389E-2</c:v>
                </c:pt>
                <c:pt idx="339">
                  <c:v>5.911080924322918E-2</c:v>
                </c:pt>
                <c:pt idx="340">
                  <c:v>5.9328362141768849E-2</c:v>
                </c:pt>
                <c:pt idx="341">
                  <c:v>5.9545939972827581E-2</c:v>
                </c:pt>
                <c:pt idx="342">
                  <c:v>5.9763542385545473E-2</c:v>
                </c:pt>
                <c:pt idx="343">
                  <c:v>5.9981169034000054E-2</c:v>
                </c:pt>
                <c:pt idx="344">
                  <c:v>6.0198819577136811E-2</c:v>
                </c:pt>
                <c:pt idx="345">
                  <c:v>6.0416493678700674E-2</c:v>
                </c:pt>
                <c:pt idx="346">
                  <c:v>6.0634191007168492E-2</c:v>
                </c:pt>
                <c:pt idx="347">
                  <c:v>6.085191123568242E-2</c:v>
                </c:pt>
                <c:pt idx="348">
                  <c:v>6.1069654041984292E-2</c:v>
                </c:pt>
                <c:pt idx="349">
                  <c:v>6.128741910835088E-2</c:v>
                </c:pt>
                <c:pt idx="350">
                  <c:v>6.1505206121530077E-2</c:v>
                </c:pt>
                <c:pt idx="351">
                  <c:v>6.1723014772677977E-2</c:v>
                </c:pt>
                <c:pt idx="352">
                  <c:v>6.1940844757296845E-2</c:v>
                </c:pt>
                <c:pt idx="353">
                  <c:v>6.2158695775173953E-2</c:v>
                </c:pt>
                <c:pt idx="354">
                  <c:v>6.2376567530321281E-2</c:v>
                </c:pt>
                <c:pt idx="355">
                  <c:v>6.2594459730916069E-2</c:v>
                </c:pt>
                <c:pt idx="356">
                  <c:v>6.2812372089242188E-2</c:v>
                </c:pt>
                <c:pt idx="357">
                  <c:v>6.3030304321632369E-2</c:v>
                </c:pt>
                <c:pt idx="358">
                  <c:v>6.3248256148411217E-2</c:v>
                </c:pt>
                <c:pt idx="359">
                  <c:v>6.3466227293839023E-2</c:v>
                </c:pt>
                <c:pt idx="360">
                  <c:v>6.3684217486056419E-2</c:v>
                </c:pt>
                <c:pt idx="361">
                  <c:v>6.3902226457029712E-2</c:v>
                </c:pt>
                <c:pt idx="362">
                  <c:v>6.412025394249711E-2</c:v>
                </c:pt>
                <c:pt idx="363">
                  <c:v>6.4338299681915595E-2</c:v>
                </c:pt>
                <c:pt idx="364">
                  <c:v>6.4556363418408619E-2</c:v>
                </c:pt>
                <c:pt idx="365">
                  <c:v>6.4774444898714492E-2</c:v>
                </c:pt>
                <c:pt idx="366">
                  <c:v>6.4992543873135536E-2</c:v>
                </c:pt>
                <c:pt idx="367">
                  <c:v>6.5210660095487885E-2</c:v>
                </c:pt>
                <c:pt idx="368">
                  <c:v>6.5428793323052084E-2</c:v>
                </c:pt>
                <c:pt idx="369">
                  <c:v>6.564694331652432E-2</c:v>
                </c:pt>
                <c:pt idx="370">
                  <c:v>6.586510983996835E-2</c:v>
                </c:pt>
                <c:pt idx="371">
                  <c:v>6.6083292660768109E-2</c:v>
                </c:pt>
                <c:pt idx="372">
                  <c:v>6.630149154958101E-2</c:v>
                </c:pt>
                <c:pt idx="373">
                  <c:v>6.6519706280291857E-2</c:v>
                </c:pt>
                <c:pt idx="374">
                  <c:v>6.6737936629967423E-2</c:v>
                </c:pt>
                <c:pt idx="375">
                  <c:v>6.6956182378811693E-2</c:v>
                </c:pt>
                <c:pt idx="376">
                  <c:v>6.7174443310121693E-2</c:v>
                </c:pt>
                <c:pt idx="377">
                  <c:v>6.7392719210243979E-2</c:v>
                </c:pt>
                <c:pt idx="378">
                  <c:v>6.7611009868531732E-2</c:v>
                </c:pt>
                <c:pt idx="379">
                  <c:v>6.7829315077302429E-2</c:v>
                </c:pt>
                <c:pt idx="380">
                  <c:v>6.8047634631796139E-2</c:v>
                </c:pt>
                <c:pt idx="381">
                  <c:v>6.8265968330134374E-2</c:v>
                </c:pt>
                <c:pt idx="382">
                  <c:v>6.8484315973279572E-2</c:v>
                </c:pt>
                <c:pt idx="383">
                  <c:v>6.8702677364995107E-2</c:v>
                </c:pt>
                <c:pt idx="384">
                  <c:v>6.8921052311805842E-2</c:v>
                </c:pt>
                <c:pt idx="385">
                  <c:v>6.9139440622959333E-2</c:v>
                </c:pt>
                <c:pt idx="386">
                  <c:v>6.9357842110387452E-2</c:v>
                </c:pt>
                <c:pt idx="387">
                  <c:v>6.9576256588668645E-2</c:v>
                </c:pt>
                <c:pt idx="388">
                  <c:v>6.9794683874990687E-2</c:v>
                </c:pt>
                <c:pt idx="389">
                  <c:v>7.0013123789113937E-2</c:v>
                </c:pt>
                <c:pt idx="390">
                  <c:v>7.0231576153335182E-2</c:v>
                </c:pt>
                <c:pt idx="391">
                  <c:v>7.0450040792451887E-2</c:v>
                </c:pt>
                <c:pt idx="392">
                  <c:v>7.0668517533727063E-2</c:v>
                </c:pt>
                <c:pt idx="393">
                  <c:v>7.0887006206854522E-2</c:v>
                </c:pt>
                <c:pt idx="394">
                  <c:v>7.110550664392469E-2</c:v>
                </c:pt>
                <c:pt idx="395">
                  <c:v>7.1324018679390894E-2</c:v>
                </c:pt>
                <c:pt idx="396">
                  <c:v>7.1542542150036081E-2</c:v>
                </c:pt>
                <c:pt idx="397">
                  <c:v>7.176107689494006E-2</c:v>
                </c:pt>
                <c:pt idx="398">
                  <c:v>7.197962275544717E-2</c:v>
                </c:pt>
                <c:pt idx="399">
                  <c:v>7.2198179575134414E-2</c:v>
                </c:pt>
                <c:pt idx="400">
                  <c:v>7.2416747199780029E-2</c:v>
                </c:pt>
                <c:pt idx="401">
                  <c:v>7.2635325477332521E-2</c:v>
                </c:pt>
                <c:pt idx="402">
                  <c:v>7.285391425788014E-2</c:v>
                </c:pt>
                <c:pt idx="403">
                  <c:v>7.3072513393620739E-2</c:v>
                </c:pt>
                <c:pt idx="404">
                  <c:v>7.3291122738832093E-2</c:v>
                </c:pt>
                <c:pt idx="405">
                  <c:v>7.3509742149842641E-2</c:v>
                </c:pt>
                <c:pt idx="406">
                  <c:v>7.3728371485002622E-2</c:v>
                </c:pt>
                <c:pt idx="407">
                  <c:v>7.3947010604655639E-2</c:v>
                </c:pt>
                <c:pt idx="408">
                  <c:v>7.4165659371110568E-2</c:v>
                </c:pt>
                <c:pt idx="409">
                  <c:v>7.4384317648613932E-2</c:v>
                </c:pt>
                <c:pt idx="410">
                  <c:v>7.4602985303322655E-2</c:v>
                </c:pt>
                <c:pt idx="411">
                  <c:v>7.4821662203277114E-2</c:v>
                </c:pt>
                <c:pt idx="412">
                  <c:v>7.50403482183747E-2</c:v>
                </c:pt>
                <c:pt idx="413">
                  <c:v>7.5259043220343644E-2</c:v>
                </c:pt>
                <c:pt idx="414">
                  <c:v>7.5477747082717275E-2</c:v>
                </c:pt>
                <c:pt idx="415">
                  <c:v>7.5696459680808598E-2</c:v>
                </c:pt>
                <c:pt idx="416">
                  <c:v>7.591518089168528E-2</c:v>
                </c:pt>
                <c:pt idx="417">
                  <c:v>7.6133910594144913E-2</c:v>
                </c:pt>
                <c:pt idx="418">
                  <c:v>7.6352648668690709E-2</c:v>
                </c:pt>
                <c:pt idx="419">
                  <c:v>7.657139499750748E-2</c:v>
                </c:pt>
                <c:pt idx="420">
                  <c:v>7.679014946443799E-2</c:v>
                </c:pt>
                <c:pt idx="421">
                  <c:v>7.7008911954959597E-2</c:v>
                </c:pt>
                <c:pt idx="422">
                  <c:v>7.7227682356161287E-2</c:v>
                </c:pt>
                <c:pt idx="423">
                  <c:v>7.7446460556720942E-2</c:v>
                </c:pt>
                <c:pt idx="424">
                  <c:v>7.7665246446883024E-2</c:v>
                </c:pt>
                <c:pt idx="425">
                  <c:v>7.7884039918436523E-2</c:v>
                </c:pt>
                <c:pt idx="426">
                  <c:v>7.8102840864693227E-2</c:v>
                </c:pt>
                <c:pt idx="427">
                  <c:v>7.8321649180466246E-2</c:v>
                </c:pt>
                <c:pt idx="428">
                  <c:v>7.8540464762048956E-2</c:v>
                </c:pt>
                <c:pt idx="429">
                  <c:v>7.8759287507194103E-2</c:v>
                </c:pt>
                <c:pt idx="430">
                  <c:v>7.8978117315093313E-2</c:v>
                </c:pt>
                <c:pt idx="431">
                  <c:v>7.9196954086356824E-2</c:v>
                </c:pt>
                <c:pt idx="432">
                  <c:v>7.9415797722993522E-2</c:v>
                </c:pt>
                <c:pt idx="433">
                  <c:v>7.9634648128391258E-2</c:v>
                </c:pt>
                <c:pt idx="434">
                  <c:v>7.9853505207297448E-2</c:v>
                </c:pt>
                <c:pt idx="435">
                  <c:v>8.0072368865799937E-2</c:v>
                </c:pt>
                <c:pt idx="436">
                  <c:v>8.0291239011308149E-2</c:v>
                </c:pt>
                <c:pt idx="437">
                  <c:v>8.0510115552534456E-2</c:v>
                </c:pt>
                <c:pt idx="438">
                  <c:v>8.0728998399475893E-2</c:v>
                </c:pt>
                <c:pt idx="439">
                  <c:v>8.0947887463396026E-2</c:v>
                </c:pt>
                <c:pt idx="440">
                  <c:v>8.1166782656807171E-2</c:v>
                </c:pt>
                <c:pt idx="441">
                  <c:v>8.1385683893452784E-2</c:v>
                </c:pt>
                <c:pt idx="442">
                  <c:v>8.1604591088290185E-2</c:v>
                </c:pt>
                <c:pt idx="443">
                  <c:v>8.1823504157473415E-2</c:v>
                </c:pt>
                <c:pt idx="444">
                  <c:v>8.2042423018336447E-2</c:v>
                </c:pt>
                <c:pt idx="445">
                  <c:v>8.226134758937656E-2</c:v>
                </c:pt>
                <c:pt idx="446">
                  <c:v>8.2480277790237963E-2</c:v>
                </c:pt>
                <c:pt idx="447">
                  <c:v>8.2699213541695668E-2</c:v>
                </c:pt>
                <c:pt idx="448">
                  <c:v>8.2918154765639573E-2</c:v>
                </c:pt>
                <c:pt idx="449">
                  <c:v>8.3137101385058768E-2</c:v>
                </c:pt>
                <c:pt idx="450">
                  <c:v>8.3356053324026069E-2</c:v>
                </c:pt>
                <c:pt idx="451">
                  <c:v>8.3575010507682776E-2</c:v>
                </c:pt>
                <c:pt idx="452">
                  <c:v>8.379397286222362E-2</c:v>
                </c:pt>
                <c:pt idx="453">
                  <c:v>8.4012940314881934E-2</c:v>
                </c:pt>
                <c:pt idx="454">
                  <c:v>8.4231912793915092E-2</c:v>
                </c:pt>
                <c:pt idx="455">
                  <c:v>8.4450890228590023E-2</c:v>
                </c:pt>
                <c:pt idx="456">
                  <c:v>8.4669872549169037E-2</c:v>
                </c:pt>
                <c:pt idx="457">
                  <c:v>8.4888859686895843E-2</c:v>
                </c:pt>
                <c:pt idx="458">
                  <c:v>8.5107851573981708E-2</c:v>
                </c:pt>
                <c:pt idx="459">
                  <c:v>8.532684814359183E-2</c:v>
                </c:pt>
                <c:pt idx="460">
                  <c:v>8.5545849329831947E-2</c:v>
                </c:pt>
                <c:pt idx="461">
                  <c:v>8.5764855067735096E-2</c:v>
                </c:pt>
                <c:pt idx="462">
                  <c:v>8.5983865293248529E-2</c:v>
                </c:pt>
                <c:pt idx="463">
                  <c:v>8.6202879943220886E-2</c:v>
                </c:pt>
                <c:pt idx="464">
                  <c:v>8.6421898955389501E-2</c:v>
                </c:pt>
                <c:pt idx="465">
                  <c:v>8.6640922268367879E-2</c:v>
                </c:pt>
                <c:pt idx="466">
                  <c:v>8.6859949821633392E-2</c:v>
                </c:pt>
                <c:pt idx="467">
                  <c:v>8.7078981555515106E-2</c:v>
                </c:pt>
                <c:pt idx="468">
                  <c:v>8.7298017411181802E-2</c:v>
                </c:pt>
                <c:pt idx="469">
                  <c:v>8.7517057330630157E-2</c:v>
                </c:pt>
                <c:pt idx="470">
                  <c:v>8.7736101256673069E-2</c:v>
                </c:pt>
                <c:pt idx="471">
                  <c:v>8.795514913292822E-2</c:v>
                </c:pt>
                <c:pt idx="472">
                  <c:v>8.8174200903806732E-2</c:v>
                </c:pt>
                <c:pt idx="473">
                  <c:v>8.8393256514501972E-2</c:v>
                </c:pt>
                <c:pt idx="474">
                  <c:v>8.8612315910978581E-2</c:v>
                </c:pt>
                <c:pt idx="475">
                  <c:v>8.8831379039961592E-2</c:v>
                </c:pt>
                <c:pt idx="476">
                  <c:v>8.9050445848925755E-2</c:v>
                </c:pt>
                <c:pt idx="477">
                  <c:v>8.9269516286084982E-2</c:v>
                </c:pt>
                <c:pt idx="478">
                  <c:v>8.9488590300381934E-2</c:v>
                </c:pt>
                <c:pt idx="479">
                  <c:v>8.9707667841477753E-2</c:v>
                </c:pt>
                <c:pt idx="480">
                  <c:v>8.9926748859741987E-2</c:v>
                </c:pt>
                <c:pt idx="481">
                  <c:v>9.0145833306242609E-2</c:v>
                </c:pt>
                <c:pt idx="482">
                  <c:v>9.0364921132736156E-2</c:v>
                </c:pt>
                <c:pt idx="483">
                  <c:v>9.0584012291658092E-2</c:v>
                </c:pt>
                <c:pt idx="484">
                  <c:v>9.0803106736113207E-2</c:v>
                </c:pt>
                <c:pt idx="485">
                  <c:v>9.1022204419866234E-2</c:v>
                </c:pt>
                <c:pt idx="486">
                  <c:v>9.1241305297332528E-2</c:v>
                </c:pt>
                <c:pt idx="487">
                  <c:v>9.1460409323568956E-2</c:v>
                </c:pt>
                <c:pt idx="488">
                  <c:v>9.1679516454264809E-2</c:v>
                </c:pt>
                <c:pt idx="489">
                  <c:v>9.1898626645732964E-2</c:v>
                </c:pt>
                <c:pt idx="490">
                  <c:v>9.2117739854901057E-2</c:v>
                </c:pt>
                <c:pt idx="491">
                  <c:v>9.2336856039302875E-2</c:v>
                </c:pt>
                <c:pt idx="492">
                  <c:v>9.2555975157069786E-2</c:v>
                </c:pt>
                <c:pt idx="493">
                  <c:v>9.277509716692238E-2</c:v>
                </c:pt>
                <c:pt idx="494">
                  <c:v>9.2994222028162099E-2</c:v>
                </c:pt>
                <c:pt idx="495">
                  <c:v>9.3213349700663153E-2</c:v>
                </c:pt>
                <c:pt idx="496">
                  <c:v>9.3432480144864397E-2</c:v>
                </c:pt>
                <c:pt idx="497">
                  <c:v>9.3651613321761418E-2</c:v>
                </c:pt>
                <c:pt idx="498">
                  <c:v>9.3870749192898673E-2</c:v>
                </c:pt>
                <c:pt idx="499">
                  <c:v>9.4089887720361795E-2</c:v>
                </c:pt>
                <c:pt idx="500">
                  <c:v>9.4309028866769951E-2</c:v>
                </c:pt>
                <c:pt idx="501">
                  <c:v>9.4528172595268342E-2</c:v>
                </c:pt>
                <c:pt idx="502">
                  <c:v>9.4747318869520814E-2</c:v>
                </c:pt>
                <c:pt idx="503">
                  <c:v>9.4966467653702549E-2</c:v>
                </c:pt>
                <c:pt idx="504">
                  <c:v>9.5185618912492873E-2</c:v>
                </c:pt>
                <c:pt idx="505">
                  <c:v>9.5404772611068139E-2</c:v>
                </c:pt>
                <c:pt idx="506">
                  <c:v>9.5623928715094772E-2</c:v>
                </c:pt>
                <c:pt idx="507">
                  <c:v>9.5843087190722348E-2</c:v>
                </c:pt>
                <c:pt idx="508">
                  <c:v>9.6062248004576786E-2</c:v>
                </c:pt>
                <c:pt idx="509">
                  <c:v>9.6281411123753671E-2</c:v>
                </c:pt>
                <c:pt idx="510">
                  <c:v>9.650057651581162E-2</c:v>
                </c:pt>
                <c:pt idx="511">
                  <c:v>9.6719744148765802E-2</c:v>
                </c:pt>
                <c:pt idx="512">
                  <c:v>9.6938913991081455E-2</c:v>
                </c:pt>
                <c:pt idx="513">
                  <c:v>9.7158086011667616E-2</c:v>
                </c:pt>
                <c:pt idx="514">
                  <c:v>9.737726017987082E-2</c:v>
                </c:pt>
                <c:pt idx="515">
                  <c:v>9.7596436465468991E-2</c:v>
                </c:pt>
                <c:pt idx="516">
                  <c:v>9.7815614838665341E-2</c:v>
                </c:pt>
                <c:pt idx="517">
                  <c:v>9.8034795270082395E-2</c:v>
                </c:pt>
                <c:pt idx="518">
                  <c:v>9.8253977730756087E-2</c:v>
                </c:pt>
                <c:pt idx="519">
                  <c:v>9.847316219212994E-2</c:v>
                </c:pt>
                <c:pt idx="520">
                  <c:v>9.8692348626049337E-2</c:v>
                </c:pt>
                <c:pt idx="521">
                  <c:v>9.891153700475587E-2</c:v>
                </c:pt>
                <c:pt idx="522">
                  <c:v>9.9130727300881766E-2</c:v>
                </c:pt>
                <c:pt idx="523">
                  <c:v>9.9349919487444358E-2</c:v>
                </c:pt>
                <c:pt idx="524">
                  <c:v>9.9569113537840689E-2</c:v>
                </c:pt>
                <c:pt idx="525">
                  <c:v>9.97883094258422E-2</c:v>
                </c:pt>
                <c:pt idx="526">
                  <c:v>0.1000075071255894</c:v>
                </c:pt>
                <c:pt idx="527">
                  <c:v>0.10022670661158671</c:v>
                </c:pt>
                <c:pt idx="528">
                  <c:v>0.10044590785869735</c:v>
                </c:pt>
                <c:pt idx="529">
                  <c:v>0.10066511084213826</c:v>
                </c:pt>
                <c:pt idx="530">
                  <c:v>0.10088431553747515</c:v>
                </c:pt>
                <c:pt idx="531">
                  <c:v>0.10110352192061754</c:v>
                </c:pt>
                <c:pt idx="532">
                  <c:v>0.10132272996781401</c:v>
                </c:pt>
                <c:pt idx="533">
                  <c:v>0.10154193965564735</c:v>
                </c:pt>
                <c:pt idx="534">
                  <c:v>0.1017611509610299</c:v>
                </c:pt>
                <c:pt idx="535">
                  <c:v>0.10198036386119888</c:v>
                </c:pt>
                <c:pt idx="536">
                  <c:v>0.10219957833371185</c:v>
                </c:pt>
                <c:pt idx="537">
                  <c:v>0.10241879435644219</c:v>
                </c:pt>
                <c:pt idx="538">
                  <c:v>0.10263801190757466</c:v>
                </c:pt>
                <c:pt idx="539">
                  <c:v>0.10285723096560098</c:v>
                </c:pt>
                <c:pt idx="540">
                  <c:v>0.10307645150931559</c:v>
                </c:pt>
                <c:pt idx="541">
                  <c:v>0.10329567351781131</c:v>
                </c:pt>
                <c:pt idx="542">
                  <c:v>0.10351489697047518</c:v>
                </c:pt>
                <c:pt idx="543">
                  <c:v>0.10373412184698431</c:v>
                </c:pt>
                <c:pt idx="544">
                  <c:v>0.10395334812730182</c:v>
                </c:pt>
                <c:pt idx="545">
                  <c:v>0.10417257579167279</c:v>
                </c:pt>
                <c:pt idx="546">
                  <c:v>0.10439180482062027</c:v>
                </c:pt>
                <c:pt idx="547">
                  <c:v>0.10461103519494143</c:v>
                </c:pt>
                <c:pt idx="548">
                  <c:v>0.10483026689570367</c:v>
                </c:pt>
                <c:pt idx="549">
                  <c:v>0.10504949990424078</c:v>
                </c:pt>
                <c:pt idx="550">
                  <c:v>0.10526873420214929</c:v>
                </c:pt>
                <c:pt idx="551">
                  <c:v>0.10548796977128465</c:v>
                </c:pt>
                <c:pt idx="552">
                  <c:v>0.10570720659375767</c:v>
                </c:pt>
                <c:pt idx="553">
                  <c:v>0.10592644465193091</c:v>
                </c:pt>
                <c:pt idx="554">
                  <c:v>0.10614568392841513</c:v>
                </c:pt>
                <c:pt idx="555">
                  <c:v>0.10636492440606579</c:v>
                </c:pt>
                <c:pt idx="556">
                  <c:v>0.10658416606797963</c:v>
                </c:pt>
                <c:pt idx="557">
                  <c:v>0.10680340889749124</c:v>
                </c:pt>
                <c:pt idx="558">
                  <c:v>0.10702265287816973</c:v>
                </c:pt>
                <c:pt idx="559">
                  <c:v>0.10724189799381545</c:v>
                </c:pt>
                <c:pt idx="560">
                  <c:v>0.10746114422845671</c:v>
                </c:pt>
                <c:pt idx="561">
                  <c:v>0.10768039156634657</c:v>
                </c:pt>
                <c:pt idx="562">
                  <c:v>0.1078996399919597</c:v>
                </c:pt>
                <c:pt idx="563">
                  <c:v>0.10811888948998925</c:v>
                </c:pt>
                <c:pt idx="564">
                  <c:v>0.10833814004534377</c:v>
                </c:pt>
                <c:pt idx="565">
                  <c:v>0.10855739164314417</c:v>
                </c:pt>
                <c:pt idx="566">
                  <c:v>0.10877664426872075</c:v>
                </c:pt>
                <c:pt idx="567">
                  <c:v>0.10899589790761026</c:v>
                </c:pt>
                <c:pt idx="568">
                  <c:v>0.10921515254555297</c:v>
                </c:pt>
                <c:pt idx="569">
                  <c:v>0.10943440816848984</c:v>
                </c:pt>
                <c:pt idx="570">
                  <c:v>0.10965366476255964</c:v>
                </c:pt>
                <c:pt idx="571">
                  <c:v>0.10987292231409622</c:v>
                </c:pt>
                <c:pt idx="572">
                  <c:v>0.11009218080962575</c:v>
                </c:pt>
                <c:pt idx="573">
                  <c:v>0.11031144023586399</c:v>
                </c:pt>
                <c:pt idx="574">
                  <c:v>0.11053070057971366</c:v>
                </c:pt>
                <c:pt idx="575">
                  <c:v>0.11074996182826179</c:v>
                </c:pt>
                <c:pt idx="576">
                  <c:v>0.11096922396877711</c:v>
                </c:pt>
                <c:pt idx="577">
                  <c:v>0.11118848698870751</c:v>
                </c:pt>
                <c:pt idx="578">
                  <c:v>0.11140775087567754</c:v>
                </c:pt>
                <c:pt idx="579">
                  <c:v>0.11162701561748589</c:v>
                </c:pt>
                <c:pt idx="580">
                  <c:v>0.11184628120210294</c:v>
                </c:pt>
                <c:pt idx="581">
                  <c:v>0.11206554761766836</c:v>
                </c:pt>
                <c:pt idx="582">
                  <c:v>0.11228481485248874</c:v>
                </c:pt>
                <c:pt idx="583">
                  <c:v>0.11250408289503522</c:v>
                </c:pt>
                <c:pt idx="584">
                  <c:v>0.11272335173394114</c:v>
                </c:pt>
                <c:pt idx="585">
                  <c:v>0.11294262135799986</c:v>
                </c:pt>
                <c:pt idx="586">
                  <c:v>0.1131618917561624</c:v>
                </c:pt>
                <c:pt idx="587">
                  <c:v>0.11338116291753526</c:v>
                </c:pt>
                <c:pt idx="588">
                  <c:v>0.11360043483137827</c:v>
                </c:pt>
                <c:pt idx="589">
                  <c:v>0.11381970748710238</c:v>
                </c:pt>
                <c:pt idx="590">
                  <c:v>0.11403898087426756</c:v>
                </c:pt>
                <c:pt idx="591">
                  <c:v>0.11425825498258069</c:v>
                </c:pt>
                <c:pt idx="592">
                  <c:v>0.11447752980189349</c:v>
                </c:pt>
                <c:pt idx="593">
                  <c:v>0.11469680532220053</c:v>
                </c:pt>
                <c:pt idx="594">
                  <c:v>0.11491608153363712</c:v>
                </c:pt>
                <c:pt idx="595">
                  <c:v>0.11513535842647744</c:v>
                </c:pt>
                <c:pt idx="596">
                  <c:v>0.11535463599113252</c:v>
                </c:pt>
                <c:pt idx="597">
                  <c:v>0.11557391421814832</c:v>
                </c:pt>
                <c:pt idx="598">
                  <c:v>0.11579319309820385</c:v>
                </c:pt>
                <c:pt idx="599">
                  <c:v>0.11601247262210929</c:v>
                </c:pt>
                <c:pt idx="600">
                  <c:v>0.11623175278080412</c:v>
                </c:pt>
                <c:pt idx="601">
                  <c:v>0.11645103356535537</c:v>
                </c:pt>
                <c:pt idx="602">
                  <c:v>0.11667031496695572</c:v>
                </c:pt>
                <c:pt idx="603">
                  <c:v>0.11688959697692185</c:v>
                </c:pt>
                <c:pt idx="604">
                  <c:v>0.11710887958669258</c:v>
                </c:pt>
                <c:pt idx="605">
                  <c:v>0.11732816278782725</c:v>
                </c:pt>
                <c:pt idx="606">
                  <c:v>0.11754744657200394</c:v>
                </c:pt>
                <c:pt idx="607">
                  <c:v>0.11776673093101789</c:v>
                </c:pt>
                <c:pt idx="608">
                  <c:v>0.11798601585677974</c:v>
                </c:pt>
                <c:pt idx="609">
                  <c:v>0.11820530134131403</c:v>
                </c:pt>
                <c:pt idx="610">
                  <c:v>0.11842458737675748</c:v>
                </c:pt>
                <c:pt idx="611">
                  <c:v>0.1186438739553575</c:v>
                </c:pt>
                <c:pt idx="612">
                  <c:v>0.11886316106947056</c:v>
                </c:pt>
                <c:pt idx="613">
                  <c:v>0.11908244871156073</c:v>
                </c:pt>
                <c:pt idx="614">
                  <c:v>0.11930173687419812</c:v>
                </c:pt>
                <c:pt idx="615">
                  <c:v>0.11952102555005739</c:v>
                </c:pt>
                <c:pt idx="616">
                  <c:v>0.11974031473191628</c:v>
                </c:pt>
                <c:pt idx="617">
                  <c:v>0.11995960441265417</c:v>
                </c:pt>
                <c:pt idx="618">
                  <c:v>0.12017889458525066</c:v>
                </c:pt>
                <c:pt idx="619">
                  <c:v>0.12039818524278412</c:v>
                </c:pt>
                <c:pt idx="620">
                  <c:v>0.12061747637843032</c:v>
                </c:pt>
                <c:pt idx="621">
                  <c:v>0.12083676798546109</c:v>
                </c:pt>
                <c:pt idx="622">
                  <c:v>0.12105606005724293</c:v>
                </c:pt>
                <c:pt idx="623">
                  <c:v>0.12127535258723567</c:v>
                </c:pt>
                <c:pt idx="624">
                  <c:v>0.1214946455689912</c:v>
                </c:pt>
                <c:pt idx="625">
                  <c:v>0.12171393899615214</c:v>
                </c:pt>
                <c:pt idx="626">
                  <c:v>0.12193323286245059</c:v>
                </c:pt>
                <c:pt idx="627">
                  <c:v>0.12215252716170681</c:v>
                </c:pt>
                <c:pt idx="628">
                  <c:v>0.12237182188782808</c:v>
                </c:pt>
                <c:pt idx="629">
                  <c:v>0.12259111703480738</c:v>
                </c:pt>
                <c:pt idx="630">
                  <c:v>0.12281041259672225</c:v>
                </c:pt>
                <c:pt idx="631">
                  <c:v>0.12302970856773354</c:v>
                </c:pt>
                <c:pt idx="632">
                  <c:v>0.12324900494208429</c:v>
                </c:pt>
                <c:pt idx="633">
                  <c:v>0.12346830171409857</c:v>
                </c:pt>
                <c:pt idx="634">
                  <c:v>0.1236875988781803</c:v>
                </c:pt>
                <c:pt idx="635">
                  <c:v>0.12390689642881215</c:v>
                </c:pt>
                <c:pt idx="636">
                  <c:v>0.12412619436055446</c:v>
                </c:pt>
                <c:pt idx="637">
                  <c:v>0.12434549266804407</c:v>
                </c:pt>
                <c:pt idx="638">
                  <c:v>0.12456479134599333</c:v>
                </c:pt>
                <c:pt idx="639">
                  <c:v>0.124784090389189</c:v>
                </c:pt>
                <c:pt idx="640">
                  <c:v>0.12500338979249118</c:v>
                </c:pt>
                <c:pt idx="641">
                  <c:v>0.12522268955083232</c:v>
                </c:pt>
                <c:pt idx="642">
                  <c:v>0.12544198965921619</c:v>
                </c:pt>
                <c:pt idx="643">
                  <c:v>0.12566129011271684</c:v>
                </c:pt>
                <c:pt idx="644">
                  <c:v>0.12588059090647766</c:v>
                </c:pt>
                <c:pt idx="645">
                  <c:v>0.12609989203571037</c:v>
                </c:pt>
                <c:pt idx="646">
                  <c:v>0.12631919349569409</c:v>
                </c:pt>
                <c:pt idx="647">
                  <c:v>0.12653849528177438</c:v>
                </c:pt>
                <c:pt idx="648">
                  <c:v>0.12675779738936227</c:v>
                </c:pt>
                <c:pt idx="649">
                  <c:v>0.12697709981393338</c:v>
                </c:pt>
                <c:pt idx="650">
                  <c:v>0.12719640255102702</c:v>
                </c:pt>
                <c:pt idx="651">
                  <c:v>0.12741570559624524</c:v>
                </c:pt>
                <c:pt idx="652">
                  <c:v>0.12763500894525198</c:v>
                </c:pt>
                <c:pt idx="653">
                  <c:v>0.12785431259377222</c:v>
                </c:pt>
                <c:pt idx="654">
                  <c:v>0.12807361653759111</c:v>
                </c:pt>
                <c:pt idx="655">
                  <c:v>0.12829292077255308</c:v>
                </c:pt>
                <c:pt idx="656">
                  <c:v>0.12851222529456105</c:v>
                </c:pt>
                <c:pt idx="657">
                  <c:v>0.12873153009957561</c:v>
                </c:pt>
                <c:pt idx="658">
                  <c:v>0.12895083518361417</c:v>
                </c:pt>
                <c:pt idx="659">
                  <c:v>0.12917014054275022</c:v>
                </c:pt>
                <c:pt idx="660">
                  <c:v>0.12938944617311246</c:v>
                </c:pt>
                <c:pt idx="661">
                  <c:v>0.1296087520708841</c:v>
                </c:pt>
                <c:pt idx="662">
                  <c:v>0.12982805823230206</c:v>
                </c:pt>
                <c:pt idx="663">
                  <c:v>0.13004736465365621</c:v>
                </c:pt>
                <c:pt idx="664">
                  <c:v>0.13026667133128861</c:v>
                </c:pt>
                <c:pt idx="665">
                  <c:v>0.13048597826159283</c:v>
                </c:pt>
                <c:pt idx="666">
                  <c:v>0.13070528544101317</c:v>
                </c:pt>
                <c:pt idx="667">
                  <c:v>0.13092459286604399</c:v>
                </c:pt>
                <c:pt idx="668">
                  <c:v>0.13114390053322894</c:v>
                </c:pt>
                <c:pt idx="669">
                  <c:v>0.13136320843916036</c:v>
                </c:pt>
                <c:pt idx="670">
                  <c:v>0.13158251658047851</c:v>
                </c:pt>
                <c:pt idx="671">
                  <c:v>0.13180182495387091</c:v>
                </c:pt>
                <c:pt idx="672">
                  <c:v>0.13202113355607176</c:v>
                </c:pt>
                <c:pt idx="673">
                  <c:v>0.13224044238386118</c:v>
                </c:pt>
                <c:pt idx="674">
                  <c:v>0.13245975143406458</c:v>
                </c:pt>
                <c:pt idx="675">
                  <c:v>0.13267906070355207</c:v>
                </c:pt>
                <c:pt idx="676">
                  <c:v>0.13289837018923781</c:v>
                </c:pt>
                <c:pt idx="677">
                  <c:v>0.13311767988807938</c:v>
                </c:pt>
                <c:pt idx="678">
                  <c:v>0.13333698979707714</c:v>
                </c:pt>
                <c:pt idx="679">
                  <c:v>0.13355629991327372</c:v>
                </c:pt>
                <c:pt idx="680">
                  <c:v>0.13377561023375334</c:v>
                </c:pt>
                <c:pt idx="681">
                  <c:v>0.13399492075564123</c:v>
                </c:pt>
                <c:pt idx="682">
                  <c:v>0.13421423147610312</c:v>
                </c:pt>
                <c:pt idx="683">
                  <c:v>0.13443354239234459</c:v>
                </c:pt>
                <c:pt idx="684">
                  <c:v>0.13465285350161055</c:v>
                </c:pt>
                <c:pt idx="685">
                  <c:v>0.13487216480118469</c:v>
                </c:pt>
                <c:pt idx="686">
                  <c:v>0.13509147628838894</c:v>
                </c:pt>
                <c:pt idx="687">
                  <c:v>0.13531078796058288</c:v>
                </c:pt>
                <c:pt idx="688">
                  <c:v>0.13553009981516326</c:v>
                </c:pt>
                <c:pt idx="689">
                  <c:v>0.13574941184956346</c:v>
                </c:pt>
                <c:pt idx="690">
                  <c:v>0.13596872406125302</c:v>
                </c:pt>
                <c:pt idx="691">
                  <c:v>0.13618803644773703</c:v>
                </c:pt>
                <c:pt idx="692">
                  <c:v>0.13640734900655571</c:v>
                </c:pt>
                <c:pt idx="693">
                  <c:v>0.13662666173528393</c:v>
                </c:pt>
                <c:pt idx="694">
                  <c:v>0.13684597463153064</c:v>
                </c:pt>
                <c:pt idx="695">
                  <c:v>0.13706528769293846</c:v>
                </c:pt>
                <c:pt idx="696">
                  <c:v>0.1372846009171832</c:v>
                </c:pt>
                <c:pt idx="697">
                  <c:v>0.13750391430197331</c:v>
                </c:pt>
                <c:pt idx="698">
                  <c:v>0.13772322784504956</c:v>
                </c:pt>
                <c:pt idx="699">
                  <c:v>0.1379425415441845</c:v>
                </c:pt>
                <c:pt idx="700">
                  <c:v>0.13816185539718201</c:v>
                </c:pt>
                <c:pt idx="701">
                  <c:v>0.13838116940187686</c:v>
                </c:pt>
                <c:pt idx="702">
                  <c:v>0.1386004835561343</c:v>
                </c:pt>
                <c:pt idx="703">
                  <c:v>0.13881979785784965</c:v>
                </c:pt>
                <c:pt idx="704">
                  <c:v>0.13903911230494781</c:v>
                </c:pt>
                <c:pt idx="705">
                  <c:v>0.13925842689538293</c:v>
                </c:pt>
                <c:pt idx="706">
                  <c:v>0.13947774162713789</c:v>
                </c:pt>
                <c:pt idx="707">
                  <c:v>0.13969705649822398</c:v>
                </c:pt>
                <c:pt idx="708">
                  <c:v>0.13991637150668049</c:v>
                </c:pt>
                <c:pt idx="709">
                  <c:v>0.14013568665057427</c:v>
                </c:pt>
                <c:pt idx="710">
                  <c:v>0.14035500192799943</c:v>
                </c:pt>
                <c:pt idx="711">
                  <c:v>0.14057431733707684</c:v>
                </c:pt>
                <c:pt idx="712">
                  <c:v>0.14079363287595387</c:v>
                </c:pt>
                <c:pt idx="713">
                  <c:v>0.14101294854280388</c:v>
                </c:pt>
                <c:pt idx="714">
                  <c:v>0.14123226433582603</c:v>
                </c:pt>
                <c:pt idx="715">
                  <c:v>0.14145158025324475</c:v>
                </c:pt>
                <c:pt idx="716">
                  <c:v>0.14167089629330951</c:v>
                </c:pt>
                <c:pt idx="717">
                  <c:v>0.14189021245429437</c:v>
                </c:pt>
                <c:pt idx="718">
                  <c:v>0.1421095287344977</c:v>
                </c:pt>
                <c:pt idx="719">
                  <c:v>0.14232884513224181</c:v>
                </c:pt>
                <c:pt idx="720">
                  <c:v>0.14254816164587261</c:v>
                </c:pt>
              </c:numCache>
            </c:numRef>
          </c:yVal>
          <c:smooth val="1"/>
          <c:extLst>
            <c:ext xmlns:c16="http://schemas.microsoft.com/office/drawing/2014/chart" uri="{C3380CC4-5D6E-409C-BE32-E72D297353CC}">
              <c16:uniqueId val="{00000008-C391-E744-91D3-09DDF1520A41}"/>
            </c:ext>
          </c:extLst>
        </c:ser>
        <c:ser>
          <c:idx val="9"/>
          <c:order val="9"/>
          <c:tx>
            <c:v>Risiko Filter 2</c:v>
          </c:tx>
          <c:spPr>
            <a:ln w="38100" cap="rnd">
              <a:solidFill>
                <a:srgbClr val="FFFF00"/>
              </a:solidFill>
              <a:prstDash val="lgDashDot"/>
              <a:round/>
            </a:ln>
            <a:effectLst/>
          </c:spPr>
          <c:marker>
            <c:symbol val="none"/>
          </c:marker>
          <c:xVal>
            <c:numRef>
              <c:f>'Raum2_technische Lüftung'!$A$58:$A$778</c:f>
              <c:numCache>
                <c:formatCode>0.00</c:formatCode>
                <c:ptCount val="72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pt idx="361">
                  <c:v>60.166666666666664</c:v>
                </c:pt>
                <c:pt idx="362">
                  <c:v>60.333333333333336</c:v>
                </c:pt>
                <c:pt idx="363">
                  <c:v>60.5</c:v>
                </c:pt>
                <c:pt idx="364">
                  <c:v>60.666666666666664</c:v>
                </c:pt>
                <c:pt idx="365">
                  <c:v>60.833333333333336</c:v>
                </c:pt>
                <c:pt idx="366">
                  <c:v>61</c:v>
                </c:pt>
                <c:pt idx="367">
                  <c:v>61.166666666666664</c:v>
                </c:pt>
                <c:pt idx="368">
                  <c:v>61.333333333333336</c:v>
                </c:pt>
                <c:pt idx="369">
                  <c:v>61.5</c:v>
                </c:pt>
                <c:pt idx="370">
                  <c:v>61.666666666666664</c:v>
                </c:pt>
                <c:pt idx="371">
                  <c:v>61.833333333333336</c:v>
                </c:pt>
                <c:pt idx="372">
                  <c:v>62</c:v>
                </c:pt>
                <c:pt idx="373">
                  <c:v>62.166666666666664</c:v>
                </c:pt>
                <c:pt idx="374">
                  <c:v>62.333333333333336</c:v>
                </c:pt>
                <c:pt idx="375">
                  <c:v>62.5</c:v>
                </c:pt>
                <c:pt idx="376">
                  <c:v>62.666666666666664</c:v>
                </c:pt>
                <c:pt idx="377">
                  <c:v>62.833333333333336</c:v>
                </c:pt>
                <c:pt idx="378">
                  <c:v>63</c:v>
                </c:pt>
                <c:pt idx="379">
                  <c:v>63.166666666666664</c:v>
                </c:pt>
                <c:pt idx="380">
                  <c:v>63.333333333333336</c:v>
                </c:pt>
                <c:pt idx="381">
                  <c:v>63.5</c:v>
                </c:pt>
                <c:pt idx="382">
                  <c:v>63.666666666666664</c:v>
                </c:pt>
                <c:pt idx="383">
                  <c:v>63.833333333333336</c:v>
                </c:pt>
                <c:pt idx="384">
                  <c:v>64</c:v>
                </c:pt>
                <c:pt idx="385">
                  <c:v>64.166666666666671</c:v>
                </c:pt>
                <c:pt idx="386">
                  <c:v>64.333333333333329</c:v>
                </c:pt>
                <c:pt idx="387">
                  <c:v>64.5</c:v>
                </c:pt>
                <c:pt idx="388">
                  <c:v>64.666666666666671</c:v>
                </c:pt>
                <c:pt idx="389">
                  <c:v>64.833333333333329</c:v>
                </c:pt>
                <c:pt idx="390">
                  <c:v>65</c:v>
                </c:pt>
                <c:pt idx="391">
                  <c:v>65.166666666666671</c:v>
                </c:pt>
                <c:pt idx="392">
                  <c:v>65.333333333333329</c:v>
                </c:pt>
                <c:pt idx="393">
                  <c:v>65.5</c:v>
                </c:pt>
                <c:pt idx="394">
                  <c:v>65.666666666666671</c:v>
                </c:pt>
                <c:pt idx="395">
                  <c:v>65.833333333333329</c:v>
                </c:pt>
                <c:pt idx="396">
                  <c:v>66</c:v>
                </c:pt>
                <c:pt idx="397">
                  <c:v>66.166666666666671</c:v>
                </c:pt>
                <c:pt idx="398">
                  <c:v>66.333333333333329</c:v>
                </c:pt>
                <c:pt idx="399">
                  <c:v>66.5</c:v>
                </c:pt>
                <c:pt idx="400">
                  <c:v>66.666666666666671</c:v>
                </c:pt>
                <c:pt idx="401">
                  <c:v>66.833333333333329</c:v>
                </c:pt>
                <c:pt idx="402">
                  <c:v>67</c:v>
                </c:pt>
                <c:pt idx="403">
                  <c:v>67.166666666666671</c:v>
                </c:pt>
                <c:pt idx="404">
                  <c:v>67.333333333333329</c:v>
                </c:pt>
                <c:pt idx="405">
                  <c:v>67.5</c:v>
                </c:pt>
                <c:pt idx="406">
                  <c:v>67.666666666666671</c:v>
                </c:pt>
                <c:pt idx="407">
                  <c:v>67.833333333333329</c:v>
                </c:pt>
                <c:pt idx="408">
                  <c:v>68</c:v>
                </c:pt>
                <c:pt idx="409">
                  <c:v>68.166666666666671</c:v>
                </c:pt>
                <c:pt idx="410">
                  <c:v>68.333333333333329</c:v>
                </c:pt>
                <c:pt idx="411">
                  <c:v>68.5</c:v>
                </c:pt>
                <c:pt idx="412">
                  <c:v>68.666666666666671</c:v>
                </c:pt>
                <c:pt idx="413">
                  <c:v>68.833333333333329</c:v>
                </c:pt>
                <c:pt idx="414">
                  <c:v>69</c:v>
                </c:pt>
                <c:pt idx="415">
                  <c:v>69.166666666666671</c:v>
                </c:pt>
                <c:pt idx="416">
                  <c:v>69.333333333333329</c:v>
                </c:pt>
                <c:pt idx="417">
                  <c:v>69.5</c:v>
                </c:pt>
                <c:pt idx="418">
                  <c:v>69.666666666666671</c:v>
                </c:pt>
                <c:pt idx="419">
                  <c:v>69.833333333333329</c:v>
                </c:pt>
                <c:pt idx="420">
                  <c:v>70</c:v>
                </c:pt>
                <c:pt idx="421">
                  <c:v>70.166666666666671</c:v>
                </c:pt>
                <c:pt idx="422">
                  <c:v>70.333333333333329</c:v>
                </c:pt>
                <c:pt idx="423">
                  <c:v>70.5</c:v>
                </c:pt>
                <c:pt idx="424">
                  <c:v>70.666666666666671</c:v>
                </c:pt>
                <c:pt idx="425">
                  <c:v>70.833333333333329</c:v>
                </c:pt>
                <c:pt idx="426">
                  <c:v>71</c:v>
                </c:pt>
                <c:pt idx="427">
                  <c:v>71.166666666666671</c:v>
                </c:pt>
                <c:pt idx="428">
                  <c:v>71.333333333333329</c:v>
                </c:pt>
                <c:pt idx="429">
                  <c:v>71.5</c:v>
                </c:pt>
                <c:pt idx="430">
                  <c:v>71.666666666666671</c:v>
                </c:pt>
                <c:pt idx="431">
                  <c:v>71.833333333333329</c:v>
                </c:pt>
                <c:pt idx="432">
                  <c:v>72</c:v>
                </c:pt>
                <c:pt idx="433">
                  <c:v>72.166666666666671</c:v>
                </c:pt>
                <c:pt idx="434">
                  <c:v>72.333333333333329</c:v>
                </c:pt>
                <c:pt idx="435">
                  <c:v>72.5</c:v>
                </c:pt>
                <c:pt idx="436">
                  <c:v>72.666666666666671</c:v>
                </c:pt>
                <c:pt idx="437">
                  <c:v>72.833333333333329</c:v>
                </c:pt>
                <c:pt idx="438">
                  <c:v>73</c:v>
                </c:pt>
                <c:pt idx="439">
                  <c:v>73.166666666666671</c:v>
                </c:pt>
                <c:pt idx="440">
                  <c:v>73.333333333333329</c:v>
                </c:pt>
                <c:pt idx="441">
                  <c:v>73.5</c:v>
                </c:pt>
                <c:pt idx="442">
                  <c:v>73.666666666666671</c:v>
                </c:pt>
                <c:pt idx="443">
                  <c:v>73.833333333333329</c:v>
                </c:pt>
                <c:pt idx="444">
                  <c:v>74</c:v>
                </c:pt>
                <c:pt idx="445">
                  <c:v>74.166666666666671</c:v>
                </c:pt>
                <c:pt idx="446">
                  <c:v>74.333333333333329</c:v>
                </c:pt>
                <c:pt idx="447">
                  <c:v>74.5</c:v>
                </c:pt>
                <c:pt idx="448">
                  <c:v>74.666666666666671</c:v>
                </c:pt>
                <c:pt idx="449">
                  <c:v>74.833333333333329</c:v>
                </c:pt>
                <c:pt idx="450">
                  <c:v>75</c:v>
                </c:pt>
                <c:pt idx="451">
                  <c:v>75.166666666666671</c:v>
                </c:pt>
                <c:pt idx="452">
                  <c:v>75.333333333333329</c:v>
                </c:pt>
                <c:pt idx="453">
                  <c:v>75.5</c:v>
                </c:pt>
                <c:pt idx="454">
                  <c:v>75.666666666666671</c:v>
                </c:pt>
                <c:pt idx="455">
                  <c:v>75.833333333333329</c:v>
                </c:pt>
                <c:pt idx="456">
                  <c:v>76</c:v>
                </c:pt>
                <c:pt idx="457">
                  <c:v>76.166666666666671</c:v>
                </c:pt>
                <c:pt idx="458">
                  <c:v>76.333333333333329</c:v>
                </c:pt>
                <c:pt idx="459">
                  <c:v>76.5</c:v>
                </c:pt>
                <c:pt idx="460">
                  <c:v>76.666666666666671</c:v>
                </c:pt>
                <c:pt idx="461">
                  <c:v>76.833333333333329</c:v>
                </c:pt>
                <c:pt idx="462">
                  <c:v>77</c:v>
                </c:pt>
                <c:pt idx="463">
                  <c:v>77.166666666666671</c:v>
                </c:pt>
                <c:pt idx="464">
                  <c:v>77.333333333333329</c:v>
                </c:pt>
                <c:pt idx="465">
                  <c:v>77.5</c:v>
                </c:pt>
                <c:pt idx="466">
                  <c:v>77.666666666666671</c:v>
                </c:pt>
                <c:pt idx="467">
                  <c:v>77.833333333333329</c:v>
                </c:pt>
                <c:pt idx="468">
                  <c:v>78</c:v>
                </c:pt>
                <c:pt idx="469">
                  <c:v>78.166666666666671</c:v>
                </c:pt>
                <c:pt idx="470">
                  <c:v>78.333333333333329</c:v>
                </c:pt>
                <c:pt idx="471">
                  <c:v>78.5</c:v>
                </c:pt>
                <c:pt idx="472">
                  <c:v>78.666666666666671</c:v>
                </c:pt>
                <c:pt idx="473">
                  <c:v>78.833333333333329</c:v>
                </c:pt>
                <c:pt idx="474">
                  <c:v>79</c:v>
                </c:pt>
                <c:pt idx="475">
                  <c:v>79.166666666666671</c:v>
                </c:pt>
                <c:pt idx="476">
                  <c:v>79.333333333333329</c:v>
                </c:pt>
                <c:pt idx="477">
                  <c:v>79.5</c:v>
                </c:pt>
                <c:pt idx="478">
                  <c:v>79.666666666666671</c:v>
                </c:pt>
                <c:pt idx="479">
                  <c:v>79.833333333333329</c:v>
                </c:pt>
                <c:pt idx="480">
                  <c:v>80</c:v>
                </c:pt>
                <c:pt idx="481">
                  <c:v>80.166666666666671</c:v>
                </c:pt>
                <c:pt idx="482">
                  <c:v>80.333333333333329</c:v>
                </c:pt>
                <c:pt idx="483">
                  <c:v>80.5</c:v>
                </c:pt>
                <c:pt idx="484">
                  <c:v>80.666666666666671</c:v>
                </c:pt>
                <c:pt idx="485">
                  <c:v>80.833333333333329</c:v>
                </c:pt>
                <c:pt idx="486">
                  <c:v>81</c:v>
                </c:pt>
                <c:pt idx="487">
                  <c:v>81.166666666666671</c:v>
                </c:pt>
                <c:pt idx="488">
                  <c:v>81.333333333333329</c:v>
                </c:pt>
                <c:pt idx="489">
                  <c:v>81.5</c:v>
                </c:pt>
                <c:pt idx="490">
                  <c:v>81.666666666666671</c:v>
                </c:pt>
                <c:pt idx="491">
                  <c:v>81.833333333333329</c:v>
                </c:pt>
                <c:pt idx="492">
                  <c:v>82</c:v>
                </c:pt>
                <c:pt idx="493">
                  <c:v>82.166666666666671</c:v>
                </c:pt>
                <c:pt idx="494">
                  <c:v>82.333333333333329</c:v>
                </c:pt>
                <c:pt idx="495">
                  <c:v>82.5</c:v>
                </c:pt>
                <c:pt idx="496">
                  <c:v>82.666666666666671</c:v>
                </c:pt>
                <c:pt idx="497">
                  <c:v>82.833333333333329</c:v>
                </c:pt>
                <c:pt idx="498">
                  <c:v>83</c:v>
                </c:pt>
                <c:pt idx="499">
                  <c:v>83.166666666666671</c:v>
                </c:pt>
                <c:pt idx="500">
                  <c:v>83.333333333333329</c:v>
                </c:pt>
                <c:pt idx="501">
                  <c:v>83.5</c:v>
                </c:pt>
                <c:pt idx="502">
                  <c:v>83.666666666666671</c:v>
                </c:pt>
                <c:pt idx="503">
                  <c:v>83.833333333333329</c:v>
                </c:pt>
                <c:pt idx="504">
                  <c:v>84</c:v>
                </c:pt>
                <c:pt idx="505">
                  <c:v>84.166666666666671</c:v>
                </c:pt>
                <c:pt idx="506">
                  <c:v>84.333333333333329</c:v>
                </c:pt>
                <c:pt idx="507">
                  <c:v>84.5</c:v>
                </c:pt>
                <c:pt idx="508">
                  <c:v>84.666666666666671</c:v>
                </c:pt>
                <c:pt idx="509">
                  <c:v>84.833333333333329</c:v>
                </c:pt>
                <c:pt idx="510">
                  <c:v>85</c:v>
                </c:pt>
                <c:pt idx="511">
                  <c:v>85.166666666666671</c:v>
                </c:pt>
                <c:pt idx="512">
                  <c:v>85.333333333333329</c:v>
                </c:pt>
                <c:pt idx="513">
                  <c:v>85.5</c:v>
                </c:pt>
                <c:pt idx="514">
                  <c:v>85.666666666666671</c:v>
                </c:pt>
                <c:pt idx="515">
                  <c:v>85.833333333333329</c:v>
                </c:pt>
                <c:pt idx="516">
                  <c:v>86</c:v>
                </c:pt>
                <c:pt idx="517">
                  <c:v>86.166666666666671</c:v>
                </c:pt>
                <c:pt idx="518">
                  <c:v>86.333333333333329</c:v>
                </c:pt>
                <c:pt idx="519">
                  <c:v>86.5</c:v>
                </c:pt>
                <c:pt idx="520">
                  <c:v>86.666666666666671</c:v>
                </c:pt>
                <c:pt idx="521">
                  <c:v>86.833333333333329</c:v>
                </c:pt>
                <c:pt idx="522">
                  <c:v>87</c:v>
                </c:pt>
                <c:pt idx="523">
                  <c:v>87.166666666666671</c:v>
                </c:pt>
                <c:pt idx="524">
                  <c:v>87.333333333333329</c:v>
                </c:pt>
                <c:pt idx="525">
                  <c:v>87.5</c:v>
                </c:pt>
                <c:pt idx="526">
                  <c:v>87.666666666666671</c:v>
                </c:pt>
                <c:pt idx="527">
                  <c:v>87.833333333333329</c:v>
                </c:pt>
                <c:pt idx="528">
                  <c:v>88</c:v>
                </c:pt>
                <c:pt idx="529">
                  <c:v>88.166666666666671</c:v>
                </c:pt>
                <c:pt idx="530">
                  <c:v>88.333333333333329</c:v>
                </c:pt>
                <c:pt idx="531">
                  <c:v>88.5</c:v>
                </c:pt>
                <c:pt idx="532">
                  <c:v>88.666666666666671</c:v>
                </c:pt>
                <c:pt idx="533">
                  <c:v>88.833333333333329</c:v>
                </c:pt>
                <c:pt idx="534">
                  <c:v>89</c:v>
                </c:pt>
                <c:pt idx="535">
                  <c:v>89.166666666666671</c:v>
                </c:pt>
                <c:pt idx="536">
                  <c:v>89.333333333333329</c:v>
                </c:pt>
                <c:pt idx="537">
                  <c:v>89.5</c:v>
                </c:pt>
                <c:pt idx="538">
                  <c:v>89.666666666666671</c:v>
                </c:pt>
                <c:pt idx="539">
                  <c:v>89.833333333333329</c:v>
                </c:pt>
                <c:pt idx="540">
                  <c:v>90</c:v>
                </c:pt>
                <c:pt idx="541">
                  <c:v>90.166666666666671</c:v>
                </c:pt>
                <c:pt idx="542">
                  <c:v>90.333333333333329</c:v>
                </c:pt>
                <c:pt idx="543">
                  <c:v>90.5</c:v>
                </c:pt>
                <c:pt idx="544">
                  <c:v>90.666666666666671</c:v>
                </c:pt>
                <c:pt idx="545">
                  <c:v>90.833333333333329</c:v>
                </c:pt>
                <c:pt idx="546">
                  <c:v>91</c:v>
                </c:pt>
                <c:pt idx="547">
                  <c:v>91.166666666666671</c:v>
                </c:pt>
                <c:pt idx="548">
                  <c:v>91.333333333333329</c:v>
                </c:pt>
                <c:pt idx="549">
                  <c:v>91.5</c:v>
                </c:pt>
                <c:pt idx="550">
                  <c:v>91.666666666666671</c:v>
                </c:pt>
                <c:pt idx="551">
                  <c:v>91.833333333333329</c:v>
                </c:pt>
                <c:pt idx="552">
                  <c:v>92</c:v>
                </c:pt>
                <c:pt idx="553">
                  <c:v>92.166666666666671</c:v>
                </c:pt>
                <c:pt idx="554">
                  <c:v>92.333333333333329</c:v>
                </c:pt>
                <c:pt idx="555">
                  <c:v>92.5</c:v>
                </c:pt>
                <c:pt idx="556">
                  <c:v>92.666666666666671</c:v>
                </c:pt>
                <c:pt idx="557">
                  <c:v>92.833333333333329</c:v>
                </c:pt>
                <c:pt idx="558">
                  <c:v>93</c:v>
                </c:pt>
                <c:pt idx="559">
                  <c:v>93.166666666666671</c:v>
                </c:pt>
                <c:pt idx="560">
                  <c:v>93.333333333333329</c:v>
                </c:pt>
                <c:pt idx="561">
                  <c:v>93.5</c:v>
                </c:pt>
                <c:pt idx="562">
                  <c:v>93.666666666666671</c:v>
                </c:pt>
                <c:pt idx="563">
                  <c:v>93.833333333333329</c:v>
                </c:pt>
                <c:pt idx="564">
                  <c:v>94</c:v>
                </c:pt>
                <c:pt idx="565">
                  <c:v>94.166666666666671</c:v>
                </c:pt>
                <c:pt idx="566">
                  <c:v>94.333333333333329</c:v>
                </c:pt>
                <c:pt idx="567">
                  <c:v>94.5</c:v>
                </c:pt>
                <c:pt idx="568">
                  <c:v>94.666666666666671</c:v>
                </c:pt>
                <c:pt idx="569">
                  <c:v>94.833333333333329</c:v>
                </c:pt>
                <c:pt idx="570">
                  <c:v>95</c:v>
                </c:pt>
                <c:pt idx="571">
                  <c:v>95.166666666666671</c:v>
                </c:pt>
                <c:pt idx="572">
                  <c:v>95.333333333333329</c:v>
                </c:pt>
                <c:pt idx="573">
                  <c:v>95.5</c:v>
                </c:pt>
                <c:pt idx="574">
                  <c:v>95.666666666666671</c:v>
                </c:pt>
                <c:pt idx="575">
                  <c:v>95.833333333333329</c:v>
                </c:pt>
                <c:pt idx="576">
                  <c:v>96</c:v>
                </c:pt>
                <c:pt idx="577">
                  <c:v>96.166666666666671</c:v>
                </c:pt>
                <c:pt idx="578">
                  <c:v>96.333333333333329</c:v>
                </c:pt>
                <c:pt idx="579">
                  <c:v>96.5</c:v>
                </c:pt>
                <c:pt idx="580">
                  <c:v>96.666666666666671</c:v>
                </c:pt>
                <c:pt idx="581">
                  <c:v>96.833333333333329</c:v>
                </c:pt>
                <c:pt idx="582">
                  <c:v>97</c:v>
                </c:pt>
                <c:pt idx="583">
                  <c:v>97.166666666666671</c:v>
                </c:pt>
                <c:pt idx="584">
                  <c:v>97.333333333333329</c:v>
                </c:pt>
                <c:pt idx="585">
                  <c:v>97.5</c:v>
                </c:pt>
                <c:pt idx="586">
                  <c:v>97.666666666666671</c:v>
                </c:pt>
                <c:pt idx="587">
                  <c:v>97.833333333333329</c:v>
                </c:pt>
                <c:pt idx="588">
                  <c:v>98</c:v>
                </c:pt>
                <c:pt idx="589">
                  <c:v>98.166666666666671</c:v>
                </c:pt>
                <c:pt idx="590">
                  <c:v>98.333333333333329</c:v>
                </c:pt>
                <c:pt idx="591">
                  <c:v>98.5</c:v>
                </c:pt>
                <c:pt idx="592">
                  <c:v>98.666666666666671</c:v>
                </c:pt>
                <c:pt idx="593">
                  <c:v>98.833333333333329</c:v>
                </c:pt>
                <c:pt idx="594">
                  <c:v>99</c:v>
                </c:pt>
                <c:pt idx="595">
                  <c:v>99.166666666666671</c:v>
                </c:pt>
                <c:pt idx="596">
                  <c:v>99.333333333333329</c:v>
                </c:pt>
                <c:pt idx="597">
                  <c:v>99.5</c:v>
                </c:pt>
                <c:pt idx="598">
                  <c:v>99.666666666666671</c:v>
                </c:pt>
                <c:pt idx="599">
                  <c:v>99.833333333333329</c:v>
                </c:pt>
                <c:pt idx="600">
                  <c:v>100</c:v>
                </c:pt>
                <c:pt idx="601">
                  <c:v>100.16666666666667</c:v>
                </c:pt>
                <c:pt idx="602">
                  <c:v>100.33333333333333</c:v>
                </c:pt>
                <c:pt idx="603">
                  <c:v>100.5</c:v>
                </c:pt>
                <c:pt idx="604">
                  <c:v>100.66666666666667</c:v>
                </c:pt>
                <c:pt idx="605">
                  <c:v>100.83333333333333</c:v>
                </c:pt>
                <c:pt idx="606">
                  <c:v>101</c:v>
                </c:pt>
                <c:pt idx="607">
                  <c:v>101.16666666666667</c:v>
                </c:pt>
                <c:pt idx="608">
                  <c:v>101.33333333333333</c:v>
                </c:pt>
                <c:pt idx="609">
                  <c:v>101.5</c:v>
                </c:pt>
                <c:pt idx="610">
                  <c:v>101.66666666666667</c:v>
                </c:pt>
                <c:pt idx="611">
                  <c:v>101.83333333333333</c:v>
                </c:pt>
                <c:pt idx="612">
                  <c:v>102</c:v>
                </c:pt>
                <c:pt idx="613">
                  <c:v>102.16666666666667</c:v>
                </c:pt>
                <c:pt idx="614">
                  <c:v>102.33333333333333</c:v>
                </c:pt>
                <c:pt idx="615">
                  <c:v>102.5</c:v>
                </c:pt>
                <c:pt idx="616">
                  <c:v>102.66666666666667</c:v>
                </c:pt>
                <c:pt idx="617">
                  <c:v>102.83333333333333</c:v>
                </c:pt>
                <c:pt idx="618">
                  <c:v>103</c:v>
                </c:pt>
                <c:pt idx="619">
                  <c:v>103.16666666666667</c:v>
                </c:pt>
                <c:pt idx="620">
                  <c:v>103.33333333333333</c:v>
                </c:pt>
                <c:pt idx="621">
                  <c:v>103.5</c:v>
                </c:pt>
                <c:pt idx="622">
                  <c:v>103.66666666666667</c:v>
                </c:pt>
                <c:pt idx="623">
                  <c:v>103.83333333333333</c:v>
                </c:pt>
                <c:pt idx="624">
                  <c:v>104</c:v>
                </c:pt>
                <c:pt idx="625">
                  <c:v>104.16666666666667</c:v>
                </c:pt>
                <c:pt idx="626">
                  <c:v>104.33333333333333</c:v>
                </c:pt>
                <c:pt idx="627">
                  <c:v>104.5</c:v>
                </c:pt>
                <c:pt idx="628">
                  <c:v>104.66666666666667</c:v>
                </c:pt>
                <c:pt idx="629">
                  <c:v>104.83333333333333</c:v>
                </c:pt>
                <c:pt idx="630">
                  <c:v>105</c:v>
                </c:pt>
                <c:pt idx="631">
                  <c:v>105.16666666666667</c:v>
                </c:pt>
                <c:pt idx="632">
                  <c:v>105.33333333333333</c:v>
                </c:pt>
                <c:pt idx="633">
                  <c:v>105.5</c:v>
                </c:pt>
                <c:pt idx="634">
                  <c:v>105.66666666666667</c:v>
                </c:pt>
                <c:pt idx="635">
                  <c:v>105.83333333333333</c:v>
                </c:pt>
                <c:pt idx="636">
                  <c:v>106</c:v>
                </c:pt>
                <c:pt idx="637">
                  <c:v>106.16666666666667</c:v>
                </c:pt>
                <c:pt idx="638">
                  <c:v>106.33333333333333</c:v>
                </c:pt>
                <c:pt idx="639">
                  <c:v>106.5</c:v>
                </c:pt>
                <c:pt idx="640">
                  <c:v>106.66666666666667</c:v>
                </c:pt>
                <c:pt idx="641">
                  <c:v>106.83333333333333</c:v>
                </c:pt>
                <c:pt idx="642">
                  <c:v>107</c:v>
                </c:pt>
                <c:pt idx="643">
                  <c:v>107.16666666666667</c:v>
                </c:pt>
                <c:pt idx="644">
                  <c:v>107.33333333333333</c:v>
                </c:pt>
                <c:pt idx="645">
                  <c:v>107.5</c:v>
                </c:pt>
                <c:pt idx="646">
                  <c:v>107.66666666666667</c:v>
                </c:pt>
                <c:pt idx="647">
                  <c:v>107.83333333333333</c:v>
                </c:pt>
                <c:pt idx="648">
                  <c:v>108</c:v>
                </c:pt>
                <c:pt idx="649">
                  <c:v>108.16666666666667</c:v>
                </c:pt>
                <c:pt idx="650">
                  <c:v>108.33333333333333</c:v>
                </c:pt>
                <c:pt idx="651">
                  <c:v>108.5</c:v>
                </c:pt>
                <c:pt idx="652">
                  <c:v>108.66666666666667</c:v>
                </c:pt>
                <c:pt idx="653">
                  <c:v>108.83333333333333</c:v>
                </c:pt>
                <c:pt idx="654">
                  <c:v>109</c:v>
                </c:pt>
                <c:pt idx="655">
                  <c:v>109.16666666666667</c:v>
                </c:pt>
                <c:pt idx="656">
                  <c:v>109.33333333333333</c:v>
                </c:pt>
                <c:pt idx="657">
                  <c:v>109.5</c:v>
                </c:pt>
                <c:pt idx="658">
                  <c:v>109.66666666666667</c:v>
                </c:pt>
                <c:pt idx="659">
                  <c:v>109.83333333333333</c:v>
                </c:pt>
                <c:pt idx="660">
                  <c:v>110</c:v>
                </c:pt>
                <c:pt idx="661">
                  <c:v>110.16666666666667</c:v>
                </c:pt>
                <c:pt idx="662">
                  <c:v>110.33333333333333</c:v>
                </c:pt>
                <c:pt idx="663">
                  <c:v>110.5</c:v>
                </c:pt>
                <c:pt idx="664">
                  <c:v>110.66666666666667</c:v>
                </c:pt>
                <c:pt idx="665">
                  <c:v>110.83333333333333</c:v>
                </c:pt>
                <c:pt idx="666">
                  <c:v>111</c:v>
                </c:pt>
                <c:pt idx="667">
                  <c:v>111.16666666666667</c:v>
                </c:pt>
                <c:pt idx="668">
                  <c:v>111.33333333333333</c:v>
                </c:pt>
                <c:pt idx="669">
                  <c:v>111.5</c:v>
                </c:pt>
                <c:pt idx="670">
                  <c:v>111.66666666666667</c:v>
                </c:pt>
                <c:pt idx="671">
                  <c:v>111.83333333333333</c:v>
                </c:pt>
                <c:pt idx="672">
                  <c:v>112</c:v>
                </c:pt>
                <c:pt idx="673">
                  <c:v>112.16666666666667</c:v>
                </c:pt>
                <c:pt idx="674">
                  <c:v>112.33333333333333</c:v>
                </c:pt>
                <c:pt idx="675">
                  <c:v>112.5</c:v>
                </c:pt>
                <c:pt idx="676">
                  <c:v>112.66666666666667</c:v>
                </c:pt>
                <c:pt idx="677">
                  <c:v>112.83333333333333</c:v>
                </c:pt>
                <c:pt idx="678">
                  <c:v>113</c:v>
                </c:pt>
                <c:pt idx="679">
                  <c:v>113.16666666666667</c:v>
                </c:pt>
                <c:pt idx="680">
                  <c:v>113.33333333333333</c:v>
                </c:pt>
                <c:pt idx="681">
                  <c:v>113.5</c:v>
                </c:pt>
                <c:pt idx="682">
                  <c:v>113.66666666666667</c:v>
                </c:pt>
                <c:pt idx="683">
                  <c:v>113.83333333333333</c:v>
                </c:pt>
                <c:pt idx="684">
                  <c:v>114</c:v>
                </c:pt>
                <c:pt idx="685">
                  <c:v>114.16666666666667</c:v>
                </c:pt>
                <c:pt idx="686">
                  <c:v>114.33333333333333</c:v>
                </c:pt>
                <c:pt idx="687">
                  <c:v>114.5</c:v>
                </c:pt>
                <c:pt idx="688">
                  <c:v>114.66666666666667</c:v>
                </c:pt>
                <c:pt idx="689">
                  <c:v>114.83333333333333</c:v>
                </c:pt>
                <c:pt idx="690">
                  <c:v>115</c:v>
                </c:pt>
                <c:pt idx="691">
                  <c:v>115.16666666666667</c:v>
                </c:pt>
                <c:pt idx="692">
                  <c:v>115.33333333333333</c:v>
                </c:pt>
                <c:pt idx="693">
                  <c:v>115.5</c:v>
                </c:pt>
                <c:pt idx="694">
                  <c:v>115.66666666666667</c:v>
                </c:pt>
                <c:pt idx="695">
                  <c:v>115.83333333333333</c:v>
                </c:pt>
                <c:pt idx="696">
                  <c:v>116</c:v>
                </c:pt>
                <c:pt idx="697">
                  <c:v>116.16666666666667</c:v>
                </c:pt>
                <c:pt idx="698">
                  <c:v>116.33333333333333</c:v>
                </c:pt>
                <c:pt idx="699">
                  <c:v>116.5</c:v>
                </c:pt>
                <c:pt idx="700">
                  <c:v>116.66666666666667</c:v>
                </c:pt>
                <c:pt idx="701">
                  <c:v>116.83333333333333</c:v>
                </c:pt>
                <c:pt idx="702">
                  <c:v>117</c:v>
                </c:pt>
                <c:pt idx="703">
                  <c:v>117.16666666666667</c:v>
                </c:pt>
                <c:pt idx="704">
                  <c:v>117.33333333333333</c:v>
                </c:pt>
                <c:pt idx="705">
                  <c:v>117.5</c:v>
                </c:pt>
                <c:pt idx="706">
                  <c:v>117.66666666666667</c:v>
                </c:pt>
                <c:pt idx="707">
                  <c:v>117.83333333333333</c:v>
                </c:pt>
                <c:pt idx="708">
                  <c:v>118</c:v>
                </c:pt>
                <c:pt idx="709">
                  <c:v>118.16666666666667</c:v>
                </c:pt>
                <c:pt idx="710">
                  <c:v>118.33333333333333</c:v>
                </c:pt>
                <c:pt idx="711">
                  <c:v>118.5</c:v>
                </c:pt>
                <c:pt idx="712">
                  <c:v>118.66666666666667</c:v>
                </c:pt>
                <c:pt idx="713">
                  <c:v>118.83333333333333</c:v>
                </c:pt>
                <c:pt idx="714">
                  <c:v>119</c:v>
                </c:pt>
                <c:pt idx="715">
                  <c:v>119.16666666666667</c:v>
                </c:pt>
                <c:pt idx="716">
                  <c:v>119.33333333333333</c:v>
                </c:pt>
                <c:pt idx="717">
                  <c:v>119.5</c:v>
                </c:pt>
                <c:pt idx="718">
                  <c:v>119.66666666666667</c:v>
                </c:pt>
                <c:pt idx="719">
                  <c:v>119.83333333333333</c:v>
                </c:pt>
                <c:pt idx="720">
                  <c:v>120</c:v>
                </c:pt>
              </c:numCache>
            </c:numRef>
          </c:xVal>
          <c:yVal>
            <c:numRef>
              <c:f>'Raum2_technische Lüftung'!$L$58:$L$778</c:f>
              <c:numCache>
                <c:formatCode>0.00%</c:formatCode>
                <c:ptCount val="721"/>
                <c:pt idx="0">
                  <c:v>0</c:v>
                </c:pt>
                <c:pt idx="1">
                  <c:v>3.08641975308642E-6</c:v>
                </c:pt>
                <c:pt idx="2">
                  <c:v>9.1853599023595297E-6</c:v>
                </c:pt>
                <c:pt idx="3">
                  <c:v>1.822469049216346E-5</c:v>
                </c:pt>
                <c:pt idx="4">
                  <c:v>3.0134008602619268E-5</c:v>
                </c:pt>
                <c:pt idx="5">
                  <c:v>4.4844596998530953E-5</c:v>
                </c:pt>
                <c:pt idx="6">
                  <c:v>6.2289383768376913E-5</c:v>
                </c:pt>
                <c:pt idx="7">
                  <c:v>8.2402902929680868E-5</c:v>
                </c:pt>
                <c:pt idx="8">
                  <c:v>1.0512125597762375E-4</c:v>
                </c:pt>
                <c:pt idx="9">
                  <c:v>1.3038207435431233E-4</c:v>
                </c:pt>
                <c:pt idx="10">
                  <c:v>1.5812448281666069E-4</c:v>
                </c:pt>
                <c:pt idx="11">
                  <c:v>1.8828906368136911E-4</c:v>
                </c:pt>
                <c:pt idx="12">
                  <c:v>2.2081782192599916E-4</c:v>
                </c:pt>
                <c:pt idx="13">
                  <c:v>2.5565415112564755E-4</c:v>
                </c:pt>
                <c:pt idx="14">
                  <c:v>2.9274280020521152E-4</c:v>
                </c:pt>
                <c:pt idx="15">
                  <c:v>3.3202984098771779E-4</c:v>
                </c:pt>
                <c:pt idx="16">
                  <c:v>3.7346263651965461E-4</c:v>
                </c:pt>
                <c:pt idx="17">
                  <c:v>4.1698981015470254E-4</c:v>
                </c:pt>
                <c:pt idx="18">
                  <c:v>4.6256121537770596E-4</c:v>
                </c:pt>
                <c:pt idx="19">
                  <c:v>5.1012790635116077E-4</c:v>
                </c:pt>
                <c:pt idx="20">
                  <c:v>5.5964210916691916E-4</c:v>
                </c:pt>
                <c:pt idx="21">
                  <c:v>6.1105719378622613E-4</c:v>
                </c:pt>
                <c:pt idx="22">
                  <c:v>6.6432764665160643E-4</c:v>
                </c:pt>
                <c:pt idx="23">
                  <c:v>7.194090439545162E-4</c:v>
                </c:pt>
                <c:pt idx="24">
                  <c:v>7.7625802554305752E-4</c:v>
                </c:pt>
                <c:pt idx="25">
                  <c:v>8.3483226945443086E-4</c:v>
                </c:pt>
                <c:pt idx="26">
                  <c:v>8.9509046705716657E-4</c:v>
                </c:pt>
                <c:pt idx="27">
                  <c:v>9.5699229878853627E-4</c:v>
                </c:pt>
                <c:pt idx="28">
                  <c:v>1.0204984104728925E-3</c:v>
                </c:pt>
                <c:pt idx="29">
                  <c:v>1.085570390207028E-3</c:v>
                </c:pt>
                <c:pt idx="30">
                  <c:v>1.1521707457989776E-3</c:v>
                </c:pt>
                <c:pt idx="31">
                  <c:v>1.2202628827470111E-3</c:v>
                </c:pt>
                <c:pt idx="32">
                  <c:v>1.2898110827458851E-3</c:v>
                </c:pt>
                <c:pt idx="33">
                  <c:v>1.3607804827077275E-3</c:v>
                </c:pt>
                <c:pt idx="34">
                  <c:v>1.4331370542852327E-3</c:v>
                </c:pt>
                <c:pt idx="35">
                  <c:v>1.5068475838851412E-3</c:v>
                </c:pt>
                <c:pt idx="36">
                  <c:v>1.5818796531602644E-3</c:v>
                </c:pt>
                <c:pt idx="37">
                  <c:v>1.6582016199685968E-3</c:v>
                </c:pt>
                <c:pt idx="38">
                  <c:v>1.7357825997883311E-3</c:v>
                </c:pt>
                <c:pt idx="39">
                  <c:v>1.8145924475778613E-3</c:v>
                </c:pt>
                <c:pt idx="40">
                  <c:v>1.8946017400701179E-3</c:v>
                </c:pt>
                <c:pt idx="41">
                  <c:v>1.9757817584908385E-3</c:v>
                </c:pt>
                <c:pt idx="42">
                  <c:v>2.05810447169062E-3</c:v>
                </c:pt>
                <c:pt idx="43">
                  <c:v>2.1415425196808476E-3</c:v>
                </c:pt>
                <c:pt idx="44">
                  <c:v>2.2260691975638288E-3</c:v>
                </c:pt>
                <c:pt idx="45">
                  <c:v>2.3116584398476954E-3</c:v>
                </c:pt>
                <c:pt idx="46">
                  <c:v>2.3982848051368592E-3</c:v>
                </c:pt>
                <c:pt idx="47">
                  <c:v>2.4859234611890298E-3</c:v>
                </c:pt>
                <c:pt idx="48">
                  <c:v>2.5745501703300197E-3</c:v>
                </c:pt>
                <c:pt idx="49">
                  <c:v>2.6641412752177671E-3</c:v>
                </c:pt>
                <c:pt idx="50">
                  <c:v>2.7546736849472148E-3</c:v>
                </c:pt>
                <c:pt idx="51">
                  <c:v>2.8461248614878904E-3</c:v>
                </c:pt>
                <c:pt idx="52">
                  <c:v>2.9384728064462103E-3</c:v>
                </c:pt>
                <c:pt idx="53">
                  <c:v>3.0316960481447451E-3</c:v>
                </c:pt>
                <c:pt idx="54">
                  <c:v>3.1257736290108461E-3</c:v>
                </c:pt>
                <c:pt idx="55">
                  <c:v>3.2206850932672351E-3</c:v>
                </c:pt>
                <c:pt idx="56">
                  <c:v>3.3164104749173196E-3</c:v>
                </c:pt>
                <c:pt idx="57">
                  <c:v>3.4129302860181837E-3</c:v>
                </c:pt>
                <c:pt idx="58">
                  <c:v>3.5102255052343605E-3</c:v>
                </c:pt>
                <c:pt idx="59">
                  <c:v>3.608277566665668E-3</c:v>
                </c:pt>
                <c:pt idx="60">
                  <c:v>3.7070683489425424E-3</c:v>
                </c:pt>
                <c:pt idx="61">
                  <c:v>3.8065801645824696E-3</c:v>
                </c:pt>
                <c:pt idx="62">
                  <c:v>3.9067957496012554E-3</c:v>
                </c:pt>
                <c:pt idx="63">
                  <c:v>4.0076982533730409E-3</c:v>
                </c:pt>
                <c:pt idx="64">
                  <c:v>4.1092712287331013E-3</c:v>
                </c:pt>
                <c:pt idx="65">
                  <c:v>4.2114986223176177E-3</c:v>
                </c:pt>
                <c:pt idx="66">
                  <c:v>4.3143647651347492E-3</c:v>
                </c:pt>
                <c:pt idx="67">
                  <c:v>4.4178543633614613E-3</c:v>
                </c:pt>
                <c:pt idx="68">
                  <c:v>4.5219524893607161E-3</c:v>
                </c:pt>
                <c:pt idx="69">
                  <c:v>4.6266445729137339E-3</c:v>
                </c:pt>
                <c:pt idx="70">
                  <c:v>4.731916392662191E-3</c:v>
                </c:pt>
                <c:pt idx="71">
                  <c:v>4.837754067755314E-3</c:v>
                </c:pt>
                <c:pt idx="72">
                  <c:v>4.9441440496969767E-3</c:v>
                </c:pt>
                <c:pt idx="73">
                  <c:v>5.0510731143880013E-3</c:v>
                </c:pt>
                <c:pt idx="74">
                  <c:v>5.158528354358996E-3</c:v>
                </c:pt>
                <c:pt idx="75">
                  <c:v>5.2664971711891637E-3</c:v>
                </c:pt>
                <c:pt idx="76">
                  <c:v>5.3749672681066302E-3</c:v>
                </c:pt>
                <c:pt idx="77">
                  <c:v>5.4839266427659464E-3</c:v>
                </c:pt>
                <c:pt idx="78">
                  <c:v>5.5933635801985199E-3</c:v>
                </c:pt>
                <c:pt idx="79">
                  <c:v>5.7032666459318412E-3</c:v>
                </c:pt>
                <c:pt idx="80">
                  <c:v>5.8136246792734525E-3</c:v>
                </c:pt>
                <c:pt idx="81">
                  <c:v>5.9244267867557265E-3</c:v>
                </c:pt>
                <c:pt idx="82">
                  <c:v>6.035662335737599E-3</c:v>
                </c:pt>
                <c:pt idx="83">
                  <c:v>6.147320948159494E-3</c:v>
                </c:pt>
                <c:pt idx="84">
                  <c:v>6.2593924944477795E-3</c:v>
                </c:pt>
                <c:pt idx="85">
                  <c:v>6.3718670875651737E-3</c:v>
                </c:pt>
                <c:pt idx="86">
                  <c:v>6.4847350772035996E-3</c:v>
                </c:pt>
                <c:pt idx="87">
                  <c:v>6.5979870441160863E-3</c:v>
                </c:pt>
                <c:pt idx="88">
                  <c:v>6.7116137945843818E-3</c:v>
                </c:pt>
                <c:pt idx="89">
                  <c:v>6.8256063550190304E-3</c:v>
                </c:pt>
                <c:pt idx="90">
                  <c:v>6.9399559666887441E-3</c:v>
                </c:pt>
                <c:pt idx="91">
                  <c:v>7.0546540805759674E-3</c:v>
                </c:pt>
                <c:pt idx="92">
                  <c:v>7.1696923523556205E-3</c:v>
                </c:pt>
                <c:pt idx="93">
                  <c:v>7.2850626374940672E-3</c:v>
                </c:pt>
                <c:pt idx="94">
                  <c:v>7.4007569864654298E-3</c:v>
                </c:pt>
                <c:pt idx="95">
                  <c:v>7.5167676400824416E-3</c:v>
                </c:pt>
                <c:pt idx="96">
                  <c:v>7.6330870249390961E-3</c:v>
                </c:pt>
                <c:pt idx="97">
                  <c:v>7.7497077489624118E-3</c:v>
                </c:pt>
                <c:pt idx="98">
                  <c:v>7.8666225970707073E-3</c:v>
                </c:pt>
                <c:pt idx="99">
                  <c:v>7.9838245269358253E-3</c:v>
                </c:pt>
                <c:pt idx="100">
                  <c:v>8.1013066648468312E-3</c:v>
                </c:pt>
                <c:pt idx="101">
                  <c:v>8.2190623016727433E-3</c:v>
                </c:pt>
                <c:pt idx="102">
                  <c:v>8.3370848889219307E-3</c:v>
                </c:pt>
                <c:pt idx="103">
                  <c:v>8.4553680348958601E-3</c:v>
                </c:pt>
                <c:pt idx="104">
                  <c:v>8.5739055009349408E-3</c:v>
                </c:pt>
                <c:pt idx="105">
                  <c:v>8.6926911977542529E-3</c:v>
                </c:pt>
                <c:pt idx="106">
                  <c:v>8.8117191818670101E-3</c:v>
                </c:pt>
                <c:pt idx="107">
                  <c:v>8.9309836520936568E-3</c:v>
                </c:pt>
                <c:pt idx="108">
                  <c:v>9.0504789461545512E-3</c:v>
                </c:pt>
                <c:pt idx="109">
                  <c:v>9.1701995373442303E-3</c:v>
                </c:pt>
                <c:pt idx="110">
                  <c:v>9.2901400312853065E-3</c:v>
                </c:pt>
                <c:pt idx="111">
                  <c:v>9.4102951627600823E-3</c:v>
                </c:pt>
                <c:pt idx="112">
                  <c:v>9.5306597926180271E-3</c:v>
                </c:pt>
                <c:pt idx="113">
                  <c:v>9.6512289047573051E-3</c:v>
                </c:pt>
                <c:pt idx="114">
                  <c:v>9.7719976031785741E-3</c:v>
                </c:pt>
                <c:pt idx="115">
                  <c:v>9.8929611091093175E-3</c:v>
                </c:pt>
                <c:pt idx="116">
                  <c:v>1.0014114758197043E-2</c:v>
                </c:pt>
                <c:pt idx="117">
                  <c:v>1.0135453997769675E-2</c:v>
                </c:pt>
                <c:pt idx="118">
                  <c:v>1.0256974384161552E-2</c:v>
                </c:pt>
                <c:pt idx="119">
                  <c:v>1.0378671580103435E-2</c:v>
                </c:pt>
                <c:pt idx="120">
                  <c:v>1.0500541352175024E-2</c:v>
                </c:pt>
                <c:pt idx="121">
                  <c:v>1.0622579568318458E-2</c:v>
                </c:pt>
                <c:pt idx="122">
                  <c:v>1.0744782195411359E-2</c:v>
                </c:pt>
                <c:pt idx="123">
                  <c:v>1.0867145296897971E-2</c:v>
                </c:pt>
                <c:pt idx="124">
                  <c:v>1.098966503047704E-2</c:v>
                </c:pt>
                <c:pt idx="125">
                  <c:v>1.1112337645845034E-2</c:v>
                </c:pt>
                <c:pt idx="126">
                  <c:v>1.1235159482493404E-2</c:v>
                </c:pt>
                <c:pt idx="127">
                  <c:v>1.1358126967558597E-2</c:v>
                </c:pt>
                <c:pt idx="128">
                  <c:v>1.1481236613723526E-2</c:v>
                </c:pt>
                <c:pt idx="129">
                  <c:v>1.1604485017169305E-2</c:v>
                </c:pt>
                <c:pt idx="130">
                  <c:v>1.1727868855576017E-2</c:v>
                </c:pt>
                <c:pt idx="131">
                  <c:v>1.1851384886171351E-2</c:v>
                </c:pt>
                <c:pt idx="132">
                  <c:v>1.1975029943825963E-2</c:v>
                </c:pt>
                <c:pt idx="133">
                  <c:v>1.2098800939194441E-2</c:v>
                </c:pt>
                <c:pt idx="134">
                  <c:v>1.222269485690078E-2</c:v>
                </c:pt>
                <c:pt idx="135">
                  <c:v>1.2346708753767305E-2</c:v>
                </c:pt>
                <c:pt idx="136">
                  <c:v>1.2470839757085996E-2</c:v>
                </c:pt>
                <c:pt idx="137">
                  <c:v>1.2595085062931204E-2</c:v>
                </c:pt>
                <c:pt idx="138">
                  <c:v>1.2719441934512774E-2</c:v>
                </c:pt>
                <c:pt idx="139">
                  <c:v>1.2843907700568586E-2</c:v>
                </c:pt>
                <c:pt idx="140">
                  <c:v>1.2968479753795595E-2</c:v>
                </c:pt>
                <c:pt idx="141">
                  <c:v>1.3093155549318437E-2</c:v>
                </c:pt>
                <c:pt idx="142">
                  <c:v>1.3217932603194692E-2</c:v>
                </c:pt>
                <c:pt idx="143">
                  <c:v>1.3342808490955949E-2</c:v>
                </c:pt>
                <c:pt idx="144">
                  <c:v>1.3467780846183792E-2</c:v>
                </c:pt>
                <c:pt idx="145">
                  <c:v>1.3592847359119888E-2</c:v>
                </c:pt>
                <c:pt idx="146">
                  <c:v>1.3718005775309355E-2</c:v>
                </c:pt>
                <c:pt idx="147">
                  <c:v>1.3843253894276602E-2</c:v>
                </c:pt>
                <c:pt idx="148">
                  <c:v>1.3968589568232893E-2</c:v>
                </c:pt>
                <c:pt idx="149">
                  <c:v>1.4094010700814834E-2</c:v>
                </c:pt>
                <c:pt idx="150">
                  <c:v>1.4219515245853081E-2</c:v>
                </c:pt>
                <c:pt idx="151">
                  <c:v>1.4345101206170528E-2</c:v>
                </c:pt>
                <c:pt idx="152">
                  <c:v>1.4470766632409258E-2</c:v>
                </c:pt>
                <c:pt idx="153">
                  <c:v>1.4596509621885597E-2</c:v>
                </c:pt>
                <c:pt idx="154">
                  <c:v>1.4722328317472571E-2</c:v>
                </c:pt>
                <c:pt idx="155">
                  <c:v>1.4848220906509122E-2</c:v>
                </c:pt>
                <c:pt idx="156">
                  <c:v>1.497418561973545E-2</c:v>
                </c:pt>
                <c:pt idx="157">
                  <c:v>1.5100220730253831E-2</c:v>
                </c:pt>
                <c:pt idx="158">
                  <c:v>1.5226324552514331E-2</c:v>
                </c:pt>
                <c:pt idx="159">
                  <c:v>1.5352495441324799E-2</c:v>
                </c:pt>
                <c:pt idx="160">
                  <c:v>1.5478731790884563E-2</c:v>
                </c:pt>
                <c:pt idx="161">
                  <c:v>1.5605032033841268E-2</c:v>
                </c:pt>
                <c:pt idx="162">
                  <c:v>1.5731394640370287E-2</c:v>
                </c:pt>
                <c:pt idx="163">
                  <c:v>1.5857818117276185E-2</c:v>
                </c:pt>
                <c:pt idx="164">
                  <c:v>1.5984301007115686E-2</c:v>
                </c:pt>
                <c:pt idx="165">
                  <c:v>1.6110841887341656E-2</c:v>
                </c:pt>
                <c:pt idx="166">
                  <c:v>1.623743936946756E-2</c:v>
                </c:pt>
                <c:pt idx="167">
                  <c:v>1.6364092098251938E-2</c:v>
                </c:pt>
                <c:pt idx="168">
                  <c:v>1.6490798750902414E-2</c:v>
                </c:pt>
                <c:pt idx="169">
                  <c:v>1.6617558036298739E-2</c:v>
                </c:pt>
                <c:pt idx="170">
                  <c:v>1.6744368694234471E-2</c:v>
                </c:pt>
                <c:pt idx="171">
                  <c:v>1.6871229494676777E-2</c:v>
                </c:pt>
                <c:pt idx="172">
                  <c:v>1.6998139237043984E-2</c:v>
                </c:pt>
                <c:pt idx="173">
                  <c:v>1.7125096749500416E-2</c:v>
                </c:pt>
                <c:pt idx="174">
                  <c:v>1.7252100888268122E-2</c:v>
                </c:pt>
                <c:pt idx="175">
                  <c:v>1.7379150536955067E-2</c:v>
                </c:pt>
                <c:pt idx="176">
                  <c:v>1.7506244605899432E-2</c:v>
                </c:pt>
                <c:pt idx="177">
                  <c:v>1.7633382031529598E-2</c:v>
                </c:pt>
                <c:pt idx="178">
                  <c:v>1.7760561775739456E-2</c:v>
                </c:pt>
                <c:pt idx="179">
                  <c:v>1.788778282527868E-2</c:v>
                </c:pt>
                <c:pt idx="180">
                  <c:v>1.8015044191157591E-2</c:v>
                </c:pt>
                <c:pt idx="181">
                  <c:v>1.814234490806628E-2</c:v>
                </c:pt>
                <c:pt idx="182">
                  <c:v>1.8269684033807628E-2</c:v>
                </c:pt>
                <c:pt idx="183">
                  <c:v>1.8397060648743916E-2</c:v>
                </c:pt>
                <c:pt idx="184">
                  <c:v>1.8524473855256664E-2</c:v>
                </c:pt>
                <c:pt idx="185">
                  <c:v>1.8651922777219426E-2</c:v>
                </c:pt>
                <c:pt idx="186">
                  <c:v>1.8779406559483198E-2</c:v>
                </c:pt>
                <c:pt idx="187">
                  <c:v>1.8906924367374137E-2</c:v>
                </c:pt>
                <c:pt idx="188">
                  <c:v>1.9034475386203328E-2</c:v>
                </c:pt>
                <c:pt idx="189">
                  <c:v>1.916205882078827E-2</c:v>
                </c:pt>
                <c:pt idx="190">
                  <c:v>1.9289673894985829E-2</c:v>
                </c:pt>
                <c:pt idx="191">
                  <c:v>1.9417319851236365E-2</c:v>
                </c:pt>
                <c:pt idx="192">
                  <c:v>1.9544995950118792E-2</c:v>
                </c:pt>
                <c:pt idx="193">
                  <c:v>1.967270146991627E-2</c:v>
                </c:pt>
                <c:pt idx="194">
                  <c:v>1.9800435706192304E-2</c:v>
                </c:pt>
                <c:pt idx="195">
                  <c:v>1.9928197971377005E-2</c:v>
                </c:pt>
                <c:pt idx="196">
                  <c:v>2.0055987594363237E-2</c:v>
                </c:pt>
                <c:pt idx="197">
                  <c:v>2.0183803920112441E-2</c:v>
                </c:pt>
                <c:pt idx="198">
                  <c:v>2.0311646309269904E-2</c:v>
                </c:pt>
                <c:pt idx="199">
                  <c:v>2.0439514137789237E-2</c:v>
                </c:pt>
                <c:pt idx="200">
                  <c:v>2.0567406796565837E-2</c:v>
                </c:pt>
                <c:pt idx="201">
                  <c:v>2.069532369107913E-2</c:v>
                </c:pt>
                <c:pt idx="202">
                  <c:v>2.0823264241043377E-2</c:v>
                </c:pt>
                <c:pt idx="203">
                  <c:v>2.0951227880066852E-2</c:v>
                </c:pt>
                <c:pt idx="204">
                  <c:v>2.1079214055319172E-2</c:v>
                </c:pt>
                <c:pt idx="205">
                  <c:v>2.1207222227206578E-2</c:v>
                </c:pt>
                <c:pt idx="206">
                  <c:v>2.1335251869055025E-2</c:v>
                </c:pt>
                <c:pt idx="207">
                  <c:v>2.1463302466800827E-2</c:v>
                </c:pt>
                <c:pt idx="208">
                  <c:v>2.1591373518688728E-2</c:v>
                </c:pt>
                <c:pt idx="209">
                  <c:v>2.1719464534977188E-2</c:v>
                </c:pt>
                <c:pt idx="210">
                  <c:v>2.1847575037650752E-2</c:v>
                </c:pt>
                <c:pt idx="211">
                  <c:v>2.1975704560139264E-2</c:v>
                </c:pt>
                <c:pt idx="212">
                  <c:v>2.2103852647043849E-2</c:v>
                </c:pt>
                <c:pt idx="213">
                  <c:v>2.2232018853869422E-2</c:v>
                </c:pt>
                <c:pt idx="214">
                  <c:v>2.2360202746763619E-2</c:v>
                </c:pt>
                <c:pt idx="215">
                  <c:v>2.2488403902261974E-2</c:v>
                </c:pt>
                <c:pt idx="216">
                  <c:v>2.2616621907039194E-2</c:v>
                </c:pt>
                <c:pt idx="217">
                  <c:v>2.2744856357666394E-2</c:v>
                </c:pt>
                <c:pt idx="218">
                  <c:v>2.2873106860374148E-2</c:v>
                </c:pt>
                <c:pt idx="219">
                  <c:v>2.3001373030821205E-2</c:v>
                </c:pt>
                <c:pt idx="220">
                  <c:v>2.3129654493868747E-2</c:v>
                </c:pt>
                <c:pt idx="221">
                  <c:v>2.3257950883360051E-2</c:v>
                </c:pt>
                <c:pt idx="222">
                  <c:v>2.3386261841905429E-2</c:v>
                </c:pt>
                <c:pt idx="223">
                  <c:v>2.3514587020672315E-2</c:v>
                </c:pt>
                <c:pt idx="224">
                  <c:v>2.3642926079180372E-2</c:v>
                </c:pt>
                <c:pt idx="225">
                  <c:v>2.3771278685101527E-2</c:v>
                </c:pt>
                <c:pt idx="226">
                  <c:v>2.3899644514064761E-2</c:v>
                </c:pt>
                <c:pt idx="227">
                  <c:v>2.4028023249465597E-2</c:v>
                </c:pt>
                <c:pt idx="228">
                  <c:v>2.4156414582280142E-2</c:v>
                </c:pt>
                <c:pt idx="229">
                  <c:v>2.4284818210883592E-2</c:v>
                </c:pt>
                <c:pt idx="230">
                  <c:v>2.4413233840873055E-2</c:v>
                </c:pt>
                <c:pt idx="231">
                  <c:v>2.4541661184894644E-2</c:v>
                </c:pt>
                <c:pt idx="232">
                  <c:v>2.4670099962474702E-2</c:v>
                </c:pt>
                <c:pt idx="233">
                  <c:v>2.4798549899855062E-2</c:v>
                </c:pt>
                <c:pt idx="234">
                  <c:v>2.4927010729832253E-2</c:v>
                </c:pt>
                <c:pt idx="235">
                  <c:v>2.5055482191600562E-2</c:v>
                </c:pt>
                <c:pt idx="236">
                  <c:v>2.5183964030598853E-2</c:v>
                </c:pt>
                <c:pt idx="237">
                  <c:v>2.5312455998361044E-2</c:v>
                </c:pt>
                <c:pt idx="238">
                  <c:v>2.5440957852370175E-2</c:v>
                </c:pt>
                <c:pt idx="239">
                  <c:v>2.5569469355915961E-2</c:v>
                </c:pt>
                <c:pt idx="240">
                  <c:v>2.5697990277955766E-2</c:v>
                </c:pt>
                <c:pt idx="241">
                  <c:v>2.5826520392978902E-2</c:v>
                </c:pt>
                <c:pt idx="242">
                  <c:v>2.5955059480874169E-2</c:v>
                </c:pt>
                <c:pt idx="243">
                  <c:v>2.6083607326800574E-2</c:v>
                </c:pt>
                <c:pt idx="244">
                  <c:v>2.6212163721061148E-2</c:v>
                </c:pt>
                <c:pt idx="245">
                  <c:v>2.6340728458979779E-2</c:v>
                </c:pt>
                <c:pt idx="246">
                  <c:v>2.6469301340780991E-2</c:v>
                </c:pt>
                <c:pt idx="247">
                  <c:v>2.6597882171472617E-2</c:v>
                </c:pt>
                <c:pt idx="248">
                  <c:v>2.6726470760731261E-2</c:v>
                </c:pt>
                <c:pt idx="249">
                  <c:v>2.6855066922790514E-2</c:v>
                </c:pt>
                <c:pt idx="250">
                  <c:v>2.6983670476331847E-2</c:v>
                </c:pt>
                <c:pt idx="251">
                  <c:v>2.7112281244378107E-2</c:v>
                </c:pt>
                <c:pt idx="252">
                  <c:v>2.7240899054189575E-2</c:v>
                </c:pt>
                <c:pt idx="253">
                  <c:v>2.7369523737162515E-2</c:v>
                </c:pt>
                <c:pt idx="254">
                  <c:v>2.7498155128730124E-2</c:v>
                </c:pt>
                <c:pt idx="255">
                  <c:v>2.7626793068265897E-2</c:v>
                </c:pt>
                <c:pt idx="256">
                  <c:v>2.7755437398989266E-2</c:v>
                </c:pt>
                <c:pt idx="257">
                  <c:v>2.7884087967873523E-2</c:v>
                </c:pt>
                <c:pt idx="258">
                  <c:v>2.801274462555594E-2</c:v>
                </c:pt>
                <c:pt idx="259">
                  <c:v>2.8141407226250036E-2</c:v>
                </c:pt>
                <c:pt idx="260">
                  <c:v>2.8270075627659957E-2</c:v>
                </c:pt>
                <c:pt idx="261">
                  <c:v>2.8398749690896889E-2</c:v>
                </c:pt>
                <c:pt idx="262">
                  <c:v>2.8527429280397493E-2</c:v>
                </c:pt>
                <c:pt idx="263">
                  <c:v>2.8656114263844276E-2</c:v>
                </c:pt>
                <c:pt idx="264">
                  <c:v>2.8784804512087869E-2</c:v>
                </c:pt>
                <c:pt idx="265">
                  <c:v>2.8913499899071181E-2</c:v>
                </c:pt>
                <c:pt idx="266">
                  <c:v>2.9042200301755354E-2</c:v>
                </c:pt>
                <c:pt idx="267">
                  <c:v>2.9170905600047498E-2</c:v>
                </c:pt>
                <c:pt idx="268">
                  <c:v>2.9299615676730152E-2</c:v>
                </c:pt>
                <c:pt idx="269">
                  <c:v>2.9428330417392443E-2</c:v>
                </c:pt>
                <c:pt idx="270">
                  <c:v>2.9557049710362882E-2</c:v>
                </c:pt>
                <c:pt idx="271">
                  <c:v>2.9685773446643769E-2</c:v>
                </c:pt>
                <c:pt idx="272">
                  <c:v>2.9814501519847183E-2</c:v>
                </c:pt>
                <c:pt idx="273">
                  <c:v>2.9943233826132488E-2</c:v>
                </c:pt>
                <c:pt idx="274">
                  <c:v>3.0071970264145348E-2</c:v>
                </c:pt>
                <c:pt idx="275">
                  <c:v>3.020071073495819E-2</c:v>
                </c:pt>
                <c:pt idx="276">
                  <c:v>3.0329455142012109E-2</c:v>
                </c:pt>
                <c:pt idx="277">
                  <c:v>3.0458203391060139E-2</c:v>
                </c:pt>
                <c:pt idx="278">
                  <c:v>3.0586955390111914E-2</c:v>
                </c:pt>
                <c:pt idx="279">
                  <c:v>3.0715711049379622E-2</c:v>
                </c:pt>
                <c:pt idx="280">
                  <c:v>3.0844470281225281E-2</c:v>
                </c:pt>
                <c:pt idx="281">
                  <c:v>3.0973233000109259E-2</c:v>
                </c:pt>
                <c:pt idx="282">
                  <c:v>3.1101999122540032E-2</c:v>
                </c:pt>
                <c:pt idx="283">
                  <c:v>3.1230768567025145E-2</c:v>
                </c:pt>
                <c:pt idx="284">
                  <c:v>3.1359541254023349E-2</c:v>
                </c:pt>
                <c:pt idx="285">
                  <c:v>3.1488317105897883E-2</c:v>
                </c:pt>
                <c:pt idx="286">
                  <c:v>3.1617096046870873E-2</c:v>
                </c:pt>
                <c:pt idx="287">
                  <c:v>3.1745878002978831E-2</c:v>
                </c:pt>
                <c:pt idx="288">
                  <c:v>3.1874662902029192E-2</c:v>
                </c:pt>
                <c:pt idx="289">
                  <c:v>3.2003450673557941E-2</c:v>
                </c:pt>
                <c:pt idx="290">
                  <c:v>3.2132241248788197E-2</c:v>
                </c:pt>
                <c:pt idx="291">
                  <c:v>3.2261034560589839E-2</c:v>
                </c:pt>
                <c:pt idx="292">
                  <c:v>3.2389830543440065E-2</c:v>
                </c:pt>
                <c:pt idx="293">
                  <c:v>3.2518629133384915E-2</c:v>
                </c:pt>
                <c:pt idx="294">
                  <c:v>3.2647430268001695E-2</c:v>
                </c:pt>
                <c:pt idx="295">
                  <c:v>3.277623388636234E-2</c:v>
                </c:pt>
                <c:pt idx="296">
                  <c:v>3.2905039928997584E-2</c:v>
                </c:pt>
                <c:pt idx="297">
                  <c:v>3.3033848337862083E-2</c:v>
                </c:pt>
                <c:pt idx="298">
                  <c:v>3.3162659056300274E-2</c:v>
                </c:pt>
                <c:pt idx="299">
                  <c:v>3.3291472029013135E-2</c:v>
                </c:pt>
                <c:pt idx="300">
                  <c:v>3.3420287202025688E-2</c:v>
                </c:pt>
                <c:pt idx="301">
                  <c:v>3.354910452265529E-2</c:v>
                </c:pt>
                <c:pt idx="302">
                  <c:v>3.3677923939480707E-2</c:v>
                </c:pt>
                <c:pt idx="303">
                  <c:v>3.3806745402311898E-2</c:v>
                </c:pt>
                <c:pt idx="304">
                  <c:v>3.3935568862160551E-2</c:v>
                </c:pt>
                <c:pt idx="305">
                  <c:v>3.4064394271211294E-2</c:v>
                </c:pt>
                <c:pt idx="306">
                  <c:v>3.4193221582793615E-2</c:v>
                </c:pt>
                <c:pt idx="307">
                  <c:v>3.4322050751354458E-2</c:v>
                </c:pt>
                <c:pt idx="308">
                  <c:v>3.4450881732431458E-2</c:v>
                </c:pt>
                <c:pt idx="309">
                  <c:v>3.4579714482626832E-2</c:v>
                </c:pt>
                <c:pt idx="310">
                  <c:v>3.4708548959581878E-2</c:v>
                </c:pt>
                <c:pt idx="311">
                  <c:v>3.4837385121952121E-2</c:v>
                </c:pt>
                <c:pt idx="312">
                  <c:v>3.4966222929383006E-2</c:v>
                </c:pt>
                <c:pt idx="313">
                  <c:v>3.5095062342486195E-2</c:v>
                </c:pt>
                <c:pt idx="314">
                  <c:v>3.5223903322816455E-2</c:v>
                </c:pt>
                <c:pt idx="315">
                  <c:v>3.5352745832849052E-2</c:v>
                </c:pt>
                <c:pt idx="316">
                  <c:v>3.5481589835957721E-2</c:v>
                </c:pt>
                <c:pt idx="317">
                  <c:v>3.5610435296393156E-2</c:v>
                </c:pt>
                <c:pt idx="318">
                  <c:v>3.5739282179262012E-2</c:v>
                </c:pt>
                <c:pt idx="319">
                  <c:v>3.5868130450506415E-2</c:v>
                </c:pt>
                <c:pt idx="320">
                  <c:v>3.5996980076883942E-2</c:v>
                </c:pt>
                <c:pt idx="321">
                  <c:v>3.6125831025948109E-2</c:v>
                </c:pt>
                <c:pt idx="322">
                  <c:v>3.6254683266029306E-2</c:v>
                </c:pt>
                <c:pt idx="323">
                  <c:v>3.6383536766216217E-2</c:v>
                </c:pt>
                <c:pt idx="324">
                  <c:v>3.6512391496337629E-2</c:v>
                </c:pt>
                <c:pt idx="325">
                  <c:v>3.6641247426944745E-2</c:v>
                </c:pt>
                <c:pt idx="326">
                  <c:v>3.6770104529293864E-2</c:v>
                </c:pt>
                <c:pt idx="327">
                  <c:v>3.6898962775329502E-2</c:v>
                </c:pt>
                <c:pt idx="328">
                  <c:v>3.7027822137667935E-2</c:v>
                </c:pt>
                <c:pt idx="329">
                  <c:v>3.7156682589581082E-2</c:v>
                </c:pt>
                <c:pt idx="330">
                  <c:v>3.7285544104980826E-2</c:v>
                </c:pt>
                <c:pt idx="331">
                  <c:v>3.7414406658403697E-2</c:v>
                </c:pt>
                <c:pt idx="332">
                  <c:v>3.75432702249959E-2</c:v>
                </c:pt>
                <c:pt idx="333">
                  <c:v>3.7672134780498724E-2</c:v>
                </c:pt>
                <c:pt idx="334">
                  <c:v>3.7801000301234289E-2</c:v>
                </c:pt>
                <c:pt idx="335">
                  <c:v>3.7929866764091658E-2</c:v>
                </c:pt>
                <c:pt idx="336">
                  <c:v>3.8058734146513236E-2</c:v>
                </c:pt>
                <c:pt idx="337">
                  <c:v>3.8187602426481539E-2</c:v>
                </c:pt>
                <c:pt idx="338">
                  <c:v>3.8316471582506249E-2</c:v>
                </c:pt>
                <c:pt idx="339">
                  <c:v>3.8445341593611612E-2</c:v>
                </c:pt>
                <c:pt idx="340">
                  <c:v>3.8574212439324088E-2</c:v>
                </c:pt>
                <c:pt idx="341">
                  <c:v>3.8703084099660355E-2</c:v>
                </c:pt>
                <c:pt idx="342">
                  <c:v>3.8831956555115565E-2</c:v>
                </c:pt>
                <c:pt idx="343">
                  <c:v>3.8960829786651864E-2</c:v>
                </c:pt>
                <c:pt idx="344">
                  <c:v>3.908970377568724E-2</c:v>
                </c:pt>
                <c:pt idx="345">
                  <c:v>3.9218578504084597E-2</c:v>
                </c:pt>
                <c:pt idx="346">
                  <c:v>3.9347453954141104E-2</c:v>
                </c:pt>
                <c:pt idx="347">
                  <c:v>3.947633010857779E-2</c:v>
                </c:pt>
                <c:pt idx="348">
                  <c:v>3.9605206950529409E-2</c:v>
                </c:pt>
                <c:pt idx="349">
                  <c:v>3.9734084463534519E-2</c:v>
                </c:pt>
                <c:pt idx="350">
                  <c:v>3.986296263152582E-2</c:v>
                </c:pt>
                <c:pt idx="351">
                  <c:v>3.9991841438820723E-2</c:v>
                </c:pt>
                <c:pt idx="352">
                  <c:v>4.0120720870112134E-2</c:v>
                </c:pt>
                <c:pt idx="353">
                  <c:v>4.0249600910459461E-2</c:v>
                </c:pt>
                <c:pt idx="354">
                  <c:v>4.0378481545279836E-2</c:v>
                </c:pt>
                <c:pt idx="355">
                  <c:v>4.050736276033956E-2</c:v>
                </c:pt>
                <c:pt idx="356">
                  <c:v>4.0636244541745734E-2</c:v>
                </c:pt>
                <c:pt idx="357">
                  <c:v>4.0765126875938106E-2</c:v>
                </c:pt>
                <c:pt idx="358">
                  <c:v>4.0894009749681097E-2</c:v>
                </c:pt>
                <c:pt idx="359">
                  <c:v>4.1022893150056035E-2</c:v>
                </c:pt>
                <c:pt idx="360">
                  <c:v>4.1151777064453568E-2</c:v>
                </c:pt>
                <c:pt idx="361">
                  <c:v>4.128066148056625E-2</c:v>
                </c:pt>
                <c:pt idx="362">
                  <c:v>4.1409546386381314E-2</c:v>
                </c:pt>
                <c:pt idx="363">
                  <c:v>4.1538431770173634E-2</c:v>
                </c:pt>
                <c:pt idx="364">
                  <c:v>4.1667317620498807E-2</c:v>
                </c:pt>
                <c:pt idx="365">
                  <c:v>4.1796203926186451E-2</c:v>
                </c:pt>
                <c:pt idx="366">
                  <c:v>4.1925090676333647E-2</c:v>
                </c:pt>
                <c:pt idx="367">
                  <c:v>4.2053977860298526E-2</c:v>
                </c:pt>
                <c:pt idx="368">
                  <c:v>4.2182865467694022E-2</c:v>
                </c:pt>
                <c:pt idx="369">
                  <c:v>4.2311753488381773E-2</c:v>
                </c:pt>
                <c:pt idx="370">
                  <c:v>4.2440641912466159E-2</c:v>
                </c:pt>
                <c:pt idx="371">
                  <c:v>4.2569530730288491E-2</c:v>
                </c:pt>
                <c:pt idx="372">
                  <c:v>4.269841993242135E-2</c:v>
                </c:pt>
                <c:pt idx="373">
                  <c:v>4.2827309509663042E-2</c:v>
                </c:pt>
                <c:pt idx="374">
                  <c:v>4.2956199453032189E-2</c:v>
                </c:pt>
                <c:pt idx="375">
                  <c:v>4.3085089753762455E-2</c:v>
                </c:pt>
                <c:pt idx="376">
                  <c:v>4.3213980403297401E-2</c:v>
                </c:pt>
                <c:pt idx="377">
                  <c:v>4.3342871393285465E-2</c:v>
                </c:pt>
                <c:pt idx="378">
                  <c:v>4.3471762715575041E-2</c:v>
                </c:pt>
                <c:pt idx="379">
                  <c:v>4.3600654362209702E-2</c:v>
                </c:pt>
                <c:pt idx="380">
                  <c:v>4.3729546325423536E-2</c:v>
                </c:pt>
                <c:pt idx="381">
                  <c:v>4.3858438597636558E-2</c:v>
                </c:pt>
                <c:pt idx="382">
                  <c:v>4.3987331171450275E-2</c:v>
                </c:pt>
                <c:pt idx="383">
                  <c:v>4.4116224039643347E-2</c:v>
                </c:pt>
                <c:pt idx="384">
                  <c:v>4.4245117195167334E-2</c:v>
                </c:pt>
                <c:pt idx="385">
                  <c:v>4.437401063114256E-2</c:v>
                </c:pt>
                <c:pt idx="386">
                  <c:v>4.450290434085407E-2</c:v>
                </c:pt>
                <c:pt idx="387">
                  <c:v>4.463179831774769E-2</c:v>
                </c:pt>
                <c:pt idx="388">
                  <c:v>4.4760692555426175E-2</c:v>
                </c:pt>
                <c:pt idx="389">
                  <c:v>4.4889587047645452E-2</c:v>
                </c:pt>
                <c:pt idx="390">
                  <c:v>4.5018481788310943E-2</c:v>
                </c:pt>
                <c:pt idx="391">
                  <c:v>4.5147376771474013E-2</c:v>
                </c:pt>
                <c:pt idx="392">
                  <c:v>4.5276271991328443E-2</c:v>
                </c:pt>
                <c:pt idx="393">
                  <c:v>4.5405167442207038E-2</c:v>
                </c:pt>
                <c:pt idx="394">
                  <c:v>4.55340631185783E-2</c:v>
                </c:pt>
                <c:pt idx="395">
                  <c:v>4.5662959015043164E-2</c:v>
                </c:pt>
                <c:pt idx="396">
                  <c:v>4.5791855126331847E-2</c:v>
                </c:pt>
                <c:pt idx="397">
                  <c:v>4.5920751447300734E-2</c:v>
                </c:pt>
                <c:pt idx="398">
                  <c:v>4.6049647972929375E-2</c:v>
                </c:pt>
                <c:pt idx="399">
                  <c:v>4.6178544698317517E-2</c:v>
                </c:pt>
                <c:pt idx="400">
                  <c:v>4.6307441618682242E-2</c:v>
                </c:pt>
                <c:pt idx="401">
                  <c:v>4.6436338729355153E-2</c:v>
                </c:pt>
                <c:pt idx="402">
                  <c:v>4.6565236025779624E-2</c:v>
                </c:pt>
                <c:pt idx="403">
                  <c:v>4.669413350350813E-2</c:v>
                </c:pt>
                <c:pt idx="404">
                  <c:v>4.6823031158199635E-2</c:v>
                </c:pt>
                <c:pt idx="405">
                  <c:v>4.695192898561705E-2</c:v>
                </c:pt>
                <c:pt idx="406">
                  <c:v>4.7080826981624732E-2</c:v>
                </c:pt>
                <c:pt idx="407">
                  <c:v>4.7209725142186056E-2</c:v>
                </c:pt>
                <c:pt idx="408">
                  <c:v>4.7338623463361047E-2</c:v>
                </c:pt>
                <c:pt idx="409">
                  <c:v>4.7467521941304075E-2</c:v>
                </c:pt>
                <c:pt idx="410">
                  <c:v>4.7596420572261579E-2</c:v>
                </c:pt>
                <c:pt idx="411">
                  <c:v>4.7725319352569871E-2</c:v>
                </c:pt>
                <c:pt idx="412">
                  <c:v>4.7854218278652987E-2</c:v>
                </c:pt>
                <c:pt idx="413">
                  <c:v>4.7983117347020585E-2</c:v>
                </c:pt>
                <c:pt idx="414">
                  <c:v>4.8112016554265891E-2</c:v>
                </c:pt>
                <c:pt idx="415">
                  <c:v>4.8240915897063703E-2</c:v>
                </c:pt>
                <c:pt idx="416">
                  <c:v>4.8369815372168432E-2</c:v>
                </c:pt>
                <c:pt idx="417">
                  <c:v>4.8498714976412199E-2</c:v>
                </c:pt>
                <c:pt idx="418">
                  <c:v>4.8627614706702987E-2</c:v>
                </c:pt>
                <c:pt idx="419">
                  <c:v>4.8756514560022793E-2</c:v>
                </c:pt>
                <c:pt idx="420">
                  <c:v>4.8885414533425889E-2</c:v>
                </c:pt>
                <c:pt idx="421">
                  <c:v>4.9014314624037075E-2</c:v>
                </c:pt>
                <c:pt idx="422">
                  <c:v>4.9143214829049993E-2</c:v>
                </c:pt>
                <c:pt idx="423">
                  <c:v>4.9272115145725472E-2</c:v>
                </c:pt>
                <c:pt idx="424">
                  <c:v>4.9401015571389935E-2</c:v>
                </c:pt>
                <c:pt idx="425">
                  <c:v>4.9529916103433817E-2</c:v>
                </c:pt>
                <c:pt idx="426">
                  <c:v>4.9658816739310031E-2</c:v>
                </c:pt>
                <c:pt idx="427">
                  <c:v>4.9787717476532482E-2</c:v>
                </c:pt>
                <c:pt idx="428">
                  <c:v>4.9916618312674597E-2</c:v>
                </c:pt>
                <c:pt idx="429">
                  <c:v>5.0045519245367903E-2</c:v>
                </c:pt>
                <c:pt idx="430">
                  <c:v>5.0174420272300638E-2</c:v>
                </c:pt>
                <c:pt idx="431">
                  <c:v>5.0303321391216384E-2</c:v>
                </c:pt>
                <c:pt idx="432">
                  <c:v>5.0432222599912764E-2</c:v>
                </c:pt>
                <c:pt idx="433">
                  <c:v>5.0561123896240123E-2</c:v>
                </c:pt>
                <c:pt idx="434">
                  <c:v>5.0690025278100279E-2</c:v>
                </c:pt>
                <c:pt idx="435">
                  <c:v>5.0818926743445285E-2</c:v>
                </c:pt>
                <c:pt idx="436">
                  <c:v>5.0947828290276227E-2</c:v>
                </c:pt>
                <c:pt idx="437">
                  <c:v>5.1076729916642062E-2</c:v>
                </c:pt>
                <c:pt idx="438">
                  <c:v>5.1205631620638452E-2</c:v>
                </c:pt>
                <c:pt idx="439">
                  <c:v>5.1334533400406654E-2</c:v>
                </c:pt>
                <c:pt idx="440">
                  <c:v>5.1463435254132439E-2</c:v>
                </c:pt>
                <c:pt idx="441">
                  <c:v>5.1592337180045009E-2</c:v>
                </c:pt>
                <c:pt idx="442">
                  <c:v>5.1721239176415967E-2</c:v>
                </c:pt>
                <c:pt idx="443">
                  <c:v>5.1850141241558304E-2</c:v>
                </c:pt>
                <c:pt idx="444">
                  <c:v>5.1979043373825397E-2</c:v>
                </c:pt>
                <c:pt idx="445">
                  <c:v>5.2107945571610054E-2</c:v>
                </c:pt>
                <c:pt idx="446">
                  <c:v>5.2236847833343564E-2</c:v>
                </c:pt>
                <c:pt idx="447">
                  <c:v>5.236575015749477E-2</c:v>
                </c:pt>
                <c:pt idx="448">
                  <c:v>5.249465254256918E-2</c:v>
                </c:pt>
                <c:pt idx="449">
                  <c:v>5.2623554987108093E-2</c:v>
                </c:pt>
                <c:pt idx="450">
                  <c:v>5.2752457489687717E-2</c:v>
                </c:pt>
                <c:pt idx="451">
                  <c:v>5.2881360048918372E-2</c:v>
                </c:pt>
                <c:pt idx="452">
                  <c:v>5.3010262663443629E-2</c:v>
                </c:pt>
                <c:pt idx="453">
                  <c:v>5.3139165331939554E-2</c:v>
                </c:pt>
                <c:pt idx="454">
                  <c:v>5.3268068053113904E-2</c:v>
                </c:pt>
                <c:pt idx="455">
                  <c:v>5.3396970825705381E-2</c:v>
                </c:pt>
                <c:pt idx="456">
                  <c:v>5.352587364848288E-2</c:v>
                </c:pt>
                <c:pt idx="457">
                  <c:v>5.3654776520244786E-2</c:v>
                </c:pt>
                <c:pt idx="458">
                  <c:v>5.3783679439818238E-2</c:v>
                </c:pt>
                <c:pt idx="459">
                  <c:v>5.3912582406058472E-2</c:v>
                </c:pt>
                <c:pt idx="460">
                  <c:v>5.4041485417848117E-2</c:v>
                </c:pt>
                <c:pt idx="461">
                  <c:v>5.4170388474096574E-2</c:v>
                </c:pt>
                <c:pt idx="462">
                  <c:v>5.4299291573739347E-2</c:v>
                </c:pt>
                <c:pt idx="463">
                  <c:v>5.4428194715737427E-2</c:v>
                </c:pt>
                <c:pt idx="464">
                  <c:v>5.4557097899076687E-2</c:v>
                </c:pt>
                <c:pt idx="465">
                  <c:v>5.4686001122767273E-2</c:v>
                </c:pt>
                <c:pt idx="466">
                  <c:v>5.4814904385843043E-2</c:v>
                </c:pt>
                <c:pt idx="467">
                  <c:v>5.4943807687360985E-2</c:v>
                </c:pt>
                <c:pt idx="468">
                  <c:v>5.5072711026400656E-2</c:v>
                </c:pt>
                <c:pt idx="469">
                  <c:v>5.5201614402063663E-2</c:v>
                </c:pt>
                <c:pt idx="470">
                  <c:v>5.5330517813473118E-2</c:v>
                </c:pt>
                <c:pt idx="471">
                  <c:v>5.5459421259773128E-2</c:v>
                </c:pt>
                <c:pt idx="472">
                  <c:v>5.5588324740128293E-2</c:v>
                </c:pt>
                <c:pt idx="473">
                  <c:v>5.5717228253723224E-2</c:v>
                </c:pt>
                <c:pt idx="474">
                  <c:v>5.5846131799762042E-2</c:v>
                </c:pt>
                <c:pt idx="475">
                  <c:v>5.5975035377467931E-2</c:v>
                </c:pt>
                <c:pt idx="476">
                  <c:v>5.610393898608268E-2</c:v>
                </c:pt>
                <c:pt idx="477">
                  <c:v>5.6232842624866219E-2</c:v>
                </c:pt>
                <c:pt idx="478">
                  <c:v>5.6361746293096211E-2</c:v>
                </c:pt>
                <c:pt idx="479">
                  <c:v>5.6490649990067601E-2</c:v>
                </c:pt>
                <c:pt idx="480">
                  <c:v>5.6619553715092225E-2</c:v>
                </c:pt>
                <c:pt idx="481">
                  <c:v>5.6748457467498396E-2</c:v>
                </c:pt>
                <c:pt idx="482">
                  <c:v>5.6877361246630509E-2</c:v>
                </c:pt>
                <c:pt idx="483">
                  <c:v>5.7006265051848644E-2</c:v>
                </c:pt>
                <c:pt idx="484">
                  <c:v>5.7135168882528224E-2</c:v>
                </c:pt>
                <c:pt idx="485">
                  <c:v>5.7264072738059613E-2</c:v>
                </c:pt>
                <c:pt idx="486">
                  <c:v>5.7392976617847771E-2</c:v>
                </c:pt>
                <c:pt idx="487">
                  <c:v>5.7521880521311908E-2</c:v>
                </c:pt>
                <c:pt idx="488">
                  <c:v>5.7650784447885142E-2</c:v>
                </c:pt>
                <c:pt idx="489">
                  <c:v>5.7779688397014167E-2</c:v>
                </c:pt>
                <c:pt idx="490">
                  <c:v>5.7908592368158922E-2</c:v>
                </c:pt>
                <c:pt idx="491">
                  <c:v>5.8037496360792265E-2</c:v>
                </c:pt>
                <c:pt idx="492">
                  <c:v>5.8166400374399699E-2</c:v>
                </c:pt>
                <c:pt idx="493">
                  <c:v>5.8295304408479021E-2</c:v>
                </c:pt>
                <c:pt idx="494">
                  <c:v>5.8424208462540074E-2</c:v>
                </c:pt>
                <c:pt idx="495">
                  <c:v>5.8553112536104422E-2</c:v>
                </c:pt>
                <c:pt idx="496">
                  <c:v>5.8682016628705091E-2</c:v>
                </c:pt>
                <c:pt idx="497">
                  <c:v>5.8810920739886294E-2</c:v>
                </c:pt>
                <c:pt idx="498">
                  <c:v>5.8939824869203142E-2</c:v>
                </c:pt>
                <c:pt idx="499">
                  <c:v>5.9068729016221407E-2</c:v>
                </c:pt>
                <c:pt idx="500">
                  <c:v>5.919763318051726E-2</c:v>
                </c:pt>
                <c:pt idx="501">
                  <c:v>5.9326537361677013E-2</c:v>
                </c:pt>
                <c:pt idx="502">
                  <c:v>5.9455441559296891E-2</c:v>
                </c:pt>
                <c:pt idx="503">
                  <c:v>5.9584345772982779E-2</c:v>
                </c:pt>
                <c:pt idx="504">
                  <c:v>5.9713250002350005E-2</c:v>
                </c:pt>
                <c:pt idx="505">
                  <c:v>5.9842154247023105E-2</c:v>
                </c:pt>
                <c:pt idx="506">
                  <c:v>5.9971058506635602E-2</c:v>
                </c:pt>
                <c:pt idx="507">
                  <c:v>6.0099962780829803E-2</c:v>
                </c:pt>
                <c:pt idx="508">
                  <c:v>6.0228867069256564E-2</c:v>
                </c:pt>
                <c:pt idx="509">
                  <c:v>6.0357771371575115E-2</c:v>
                </c:pt>
                <c:pt idx="510">
                  <c:v>6.0486675687452834E-2</c:v>
                </c:pt>
                <c:pt idx="511">
                  <c:v>6.0615580016565071E-2</c:v>
                </c:pt>
                <c:pt idx="512">
                  <c:v>6.0744484358594947E-2</c:v>
                </c:pt>
                <c:pt idx="513">
                  <c:v>6.0873388713233167E-2</c:v>
                </c:pt>
                <c:pt idx="514">
                  <c:v>6.100229308017785E-2</c:v>
                </c:pt>
                <c:pt idx="515">
                  <c:v>6.1131197459134333E-2</c:v>
                </c:pt>
                <c:pt idx="516">
                  <c:v>6.1260101849815021E-2</c:v>
                </c:pt>
                <c:pt idx="517">
                  <c:v>6.1389006251939188E-2</c:v>
                </c:pt>
                <c:pt idx="518">
                  <c:v>6.1517910665232843E-2</c:v>
                </c:pt>
                <c:pt idx="519">
                  <c:v>6.1646815089428549E-2</c:v>
                </c:pt>
                <c:pt idx="520">
                  <c:v>6.177571952426527E-2</c:v>
                </c:pt>
                <c:pt idx="521">
                  <c:v>6.1904623969488225E-2</c:v>
                </c:pt>
                <c:pt idx="522">
                  <c:v>6.2033528424848737E-2</c:v>
                </c:pt>
                <c:pt idx="523">
                  <c:v>6.2162432890104077E-2</c:v>
                </c:pt>
                <c:pt idx="524">
                  <c:v>6.2291337365017331E-2</c:v>
                </c:pt>
                <c:pt idx="525">
                  <c:v>6.2420241849357253E-2</c:v>
                </c:pt>
                <c:pt idx="526">
                  <c:v>6.254914634289814E-2</c:v>
                </c:pt>
                <c:pt idx="527">
                  <c:v>6.2678050845419678E-2</c:v>
                </c:pt>
                <c:pt idx="528">
                  <c:v>6.2806955356706856E-2</c:v>
                </c:pt>
                <c:pt idx="529">
                  <c:v>6.2935859876549788E-2</c:v>
                </c:pt>
                <c:pt idx="530">
                  <c:v>6.3064764404743609E-2</c:v>
                </c:pt>
                <c:pt idx="531">
                  <c:v>6.3193668941088382E-2</c:v>
                </c:pt>
                <c:pt idx="532">
                  <c:v>6.3322573485388944E-2</c:v>
                </c:pt>
                <c:pt idx="533">
                  <c:v>6.3451478037454809E-2</c:v>
                </c:pt>
                <c:pt idx="534">
                  <c:v>6.3580382597100055E-2</c:v>
                </c:pt>
                <c:pt idx="535">
                  <c:v>6.3709287164143188E-2</c:v>
                </c:pt>
                <c:pt idx="536">
                  <c:v>6.3838191738407088E-2</c:v>
                </c:pt>
                <c:pt idx="537">
                  <c:v>6.3967096319718864E-2</c:v>
                </c:pt>
                <c:pt idx="538">
                  <c:v>6.4096000907909775E-2</c:v>
                </c:pt>
                <c:pt idx="539">
                  <c:v>6.4224905502815094E-2</c:v>
                </c:pt>
                <c:pt idx="540">
                  <c:v>6.4353810104274073E-2</c:v>
                </c:pt>
                <c:pt idx="541">
                  <c:v>6.4482714712129782E-2</c:v>
                </c:pt>
                <c:pt idx="542">
                  <c:v>6.4611619326229067E-2</c:v>
                </c:pt>
                <c:pt idx="543">
                  <c:v>6.4740523946422435E-2</c:v>
                </c:pt>
                <c:pt idx="544">
                  <c:v>6.4869428572563975E-2</c:v>
                </c:pt>
                <c:pt idx="545">
                  <c:v>6.4998333204511261E-2</c:v>
                </c:pt>
                <c:pt idx="546">
                  <c:v>6.5127237842125291E-2</c:v>
                </c:pt>
                <c:pt idx="547">
                  <c:v>6.5256142485270383E-2</c:v>
                </c:pt>
                <c:pt idx="548">
                  <c:v>6.53850471338141E-2</c:v>
                </c:pt>
                <c:pt idx="549">
                  <c:v>6.5513951787627187E-2</c:v>
                </c:pt>
                <c:pt idx="550">
                  <c:v>6.5642856446583464E-2</c:v>
                </c:pt>
                <c:pt idx="551">
                  <c:v>6.5771761110559795E-2</c:v>
                </c:pt>
                <c:pt idx="552">
                  <c:v>6.5900665779435985E-2</c:v>
                </c:pt>
                <c:pt idx="553">
                  <c:v>6.602957045309471E-2</c:v>
                </c:pt>
                <c:pt idx="554">
                  <c:v>6.6158475131421465E-2</c:v>
                </c:pt>
                <c:pt idx="555">
                  <c:v>6.6287379814304478E-2</c:v>
                </c:pt>
                <c:pt idx="556">
                  <c:v>6.6416284501634656E-2</c:v>
                </c:pt>
                <c:pt idx="557">
                  <c:v>6.6545189193305529E-2</c:v>
                </c:pt>
                <c:pt idx="558">
                  <c:v>6.6674093889213151E-2</c:v>
                </c:pt>
                <c:pt idx="559">
                  <c:v>6.6802998589256091E-2</c:v>
                </c:pt>
                <c:pt idx="560">
                  <c:v>6.6931903293335329E-2</c:v>
                </c:pt>
                <c:pt idx="561">
                  <c:v>6.7060808001354222E-2</c:v>
                </c:pt>
                <c:pt idx="562">
                  <c:v>6.7189712713218441E-2</c:v>
                </c:pt>
                <c:pt idx="563">
                  <c:v>6.7318617428835922E-2</c:v>
                </c:pt>
                <c:pt idx="564">
                  <c:v>6.7447522148116792E-2</c:v>
                </c:pt>
                <c:pt idx="565">
                  <c:v>6.7576426870973344E-2</c:v>
                </c:pt>
                <c:pt idx="566">
                  <c:v>6.7705331597319965E-2</c:v>
                </c:pt>
                <c:pt idx="567">
                  <c:v>6.7834236327073083E-2</c:v>
                </c:pt>
                <c:pt idx="568">
                  <c:v>6.7963141060151139E-2</c:v>
                </c:pt>
                <c:pt idx="569">
                  <c:v>6.8092045796474529E-2</c:v>
                </c:pt>
                <c:pt idx="570">
                  <c:v>6.8220950535965538E-2</c:v>
                </c:pt>
                <c:pt idx="571">
                  <c:v>6.8349855278548324E-2</c:v>
                </c:pt>
                <c:pt idx="572">
                  <c:v>6.8478760024148863E-2</c:v>
                </c:pt>
                <c:pt idx="573">
                  <c:v>6.8607664772694893E-2</c:v>
                </c:pt>
                <c:pt idx="574">
                  <c:v>6.8736569524115901E-2</c:v>
                </c:pt>
                <c:pt idx="575">
                  <c:v>6.8865474278343039E-2</c:v>
                </c:pt>
                <c:pt idx="576">
                  <c:v>6.8994379035309125E-2</c:v>
                </c:pt>
                <c:pt idx="577">
                  <c:v>6.9123283794948587E-2</c:v>
                </c:pt>
                <c:pt idx="578">
                  <c:v>6.9252188557197406E-2</c:v>
                </c:pt>
                <c:pt idx="579">
                  <c:v>6.9381093321993104E-2</c:v>
                </c:pt>
                <c:pt idx="580">
                  <c:v>6.9509998089274702E-2</c:v>
                </c:pt>
                <c:pt idx="581">
                  <c:v>6.9638902858982679E-2</c:v>
                </c:pt>
                <c:pt idx="582">
                  <c:v>6.9767807631058928E-2</c:v>
                </c:pt>
                <c:pt idx="583">
                  <c:v>6.9896712405446759E-2</c:v>
                </c:pt>
                <c:pt idx="584">
                  <c:v>7.0025617182090827E-2</c:v>
                </c:pt>
                <c:pt idx="585">
                  <c:v>7.0154521960937105E-2</c:v>
                </c:pt>
                <c:pt idx="586">
                  <c:v>7.0283426741932858E-2</c:v>
                </c:pt>
                <c:pt idx="587">
                  <c:v>7.0412331525026628E-2</c:v>
                </c:pt>
                <c:pt idx="588">
                  <c:v>7.0541236310168176E-2</c:v>
                </c:pt>
                <c:pt idx="589">
                  <c:v>7.0670141097308473E-2</c:v>
                </c:pt>
                <c:pt idx="590">
                  <c:v>7.0799045886399667E-2</c:v>
                </c:pt>
                <c:pt idx="591">
                  <c:v>7.0927950677395046E-2</c:v>
                </c:pt>
                <c:pt idx="592">
                  <c:v>7.1056855470249008E-2</c:v>
                </c:pt>
                <c:pt idx="593">
                  <c:v>7.1185760264917061E-2</c:v>
                </c:pt>
                <c:pt idx="594">
                  <c:v>7.1314665061355767E-2</c:v>
                </c:pt>
                <c:pt idx="595">
                  <c:v>7.1443569859522743E-2</c:v>
                </c:pt>
                <c:pt idx="596">
                  <c:v>7.1572474659376592E-2</c:v>
                </c:pt>
                <c:pt idx="597">
                  <c:v>7.1701379460876929E-2</c:v>
                </c:pt>
                <c:pt idx="598">
                  <c:v>7.1830284263984329E-2</c:v>
                </c:pt>
                <c:pt idx="599">
                  <c:v>7.195918906866032E-2</c:v>
                </c:pt>
                <c:pt idx="600">
                  <c:v>7.2088093874867337E-2</c:v>
                </c:pt>
                <c:pt idx="601">
                  <c:v>7.2216998682568728E-2</c:v>
                </c:pt>
                <c:pt idx="602">
                  <c:v>7.2345903491728716E-2</c:v>
                </c:pt>
                <c:pt idx="603">
                  <c:v>7.2474808302312371E-2</c:v>
                </c:pt>
                <c:pt idx="604">
                  <c:v>7.2603713114285595E-2</c:v>
                </c:pt>
                <c:pt idx="605">
                  <c:v>7.2732617927615137E-2</c:v>
                </c:pt>
                <c:pt idx="606">
                  <c:v>7.2861522742268509E-2</c:v>
                </c:pt>
                <c:pt idx="607">
                  <c:v>7.2990427558214027E-2</c:v>
                </c:pt>
                <c:pt idx="608">
                  <c:v>7.3119332375420745E-2</c:v>
                </c:pt>
                <c:pt idx="609">
                  <c:v>7.3248237193858465E-2</c:v>
                </c:pt>
                <c:pt idx="610">
                  <c:v>7.3377142013497709E-2</c:v>
                </c:pt>
                <c:pt idx="611">
                  <c:v>7.350604683430971E-2</c:v>
                </c:pt>
                <c:pt idx="612">
                  <c:v>7.3634951656266392E-2</c:v>
                </c:pt>
                <c:pt idx="613">
                  <c:v>7.3763856479340348E-2</c:v>
                </c:pt>
                <c:pt idx="614">
                  <c:v>7.389276130350482E-2</c:v>
                </c:pt>
                <c:pt idx="615">
                  <c:v>7.4021666128733704E-2</c:v>
                </c:pt>
                <c:pt idx="616">
                  <c:v>7.4150570955001507E-2</c:v>
                </c:pt>
                <c:pt idx="617">
                  <c:v>7.4279475782283361E-2</c:v>
                </c:pt>
                <c:pt idx="618">
                  <c:v>7.4408380610554978E-2</c:v>
                </c:pt>
                <c:pt idx="619">
                  <c:v>7.4537285439792669E-2</c:v>
                </c:pt>
                <c:pt idx="620">
                  <c:v>7.4666190269973301E-2</c:v>
                </c:pt>
                <c:pt idx="621">
                  <c:v>7.4795095101074294E-2</c:v>
                </c:pt>
                <c:pt idx="622">
                  <c:v>7.492399993307361E-2</c:v>
                </c:pt>
                <c:pt idx="623">
                  <c:v>7.5052904765949752E-2</c:v>
                </c:pt>
                <c:pt idx="624">
                  <c:v>7.5181809599681709E-2</c:v>
                </c:pt>
                <c:pt idx="625">
                  <c:v>7.5310714434248999E-2</c:v>
                </c:pt>
                <c:pt idx="626">
                  <c:v>7.5439619269631622E-2</c:v>
                </c:pt>
                <c:pt idx="627">
                  <c:v>7.5568524105810053E-2</c:v>
                </c:pt>
                <c:pt idx="628">
                  <c:v>7.5697428942765238E-2</c:v>
                </c:pt>
                <c:pt idx="629">
                  <c:v>7.582633378047858E-2</c:v>
                </c:pt>
                <c:pt idx="630">
                  <c:v>7.5955238618931928E-2</c:v>
                </c:pt>
                <c:pt idx="631">
                  <c:v>7.6084143458107559E-2</c:v>
                </c:pt>
                <c:pt idx="632">
                  <c:v>7.6213048297988181E-2</c:v>
                </c:pt>
                <c:pt idx="633">
                  <c:v>7.634195313855692E-2</c:v>
                </c:pt>
                <c:pt idx="634">
                  <c:v>7.6470857979797288E-2</c:v>
                </c:pt>
                <c:pt idx="635">
                  <c:v>7.6599762821693215E-2</c:v>
                </c:pt>
                <c:pt idx="636">
                  <c:v>7.6728667664229006E-2</c:v>
                </c:pt>
                <c:pt idx="637">
                  <c:v>7.6857572507389324E-2</c:v>
                </c:pt>
                <c:pt idx="638">
                  <c:v>7.6986477351159224E-2</c:v>
                </c:pt>
                <c:pt idx="639">
                  <c:v>7.7115382195524121E-2</c:v>
                </c:pt>
                <c:pt idx="640">
                  <c:v>7.7244287040469761E-2</c:v>
                </c:pt>
                <c:pt idx="641">
                  <c:v>7.737319188598224E-2</c:v>
                </c:pt>
                <c:pt idx="642">
                  <c:v>7.7502096732047984E-2</c:v>
                </c:pt>
                <c:pt idx="643">
                  <c:v>7.7631001578653741E-2</c:v>
                </c:pt>
                <c:pt idx="644">
                  <c:v>7.775990642578659E-2</c:v>
                </c:pt>
                <c:pt idx="645">
                  <c:v>7.7888811273433903E-2</c:v>
                </c:pt>
                <c:pt idx="646">
                  <c:v>7.8017716121583369E-2</c:v>
                </c:pt>
                <c:pt idx="647">
                  <c:v>7.8146620970222971E-2</c:v>
                </c:pt>
                <c:pt idx="648">
                  <c:v>7.8275525819340955E-2</c:v>
                </c:pt>
                <c:pt idx="649">
                  <c:v>7.8404430668925884E-2</c:v>
                </c:pt>
                <c:pt idx="650">
                  <c:v>7.8533335518966574E-2</c:v>
                </c:pt>
                <c:pt idx="651">
                  <c:v>7.8662240369452102E-2</c:v>
                </c:pt>
                <c:pt idx="652">
                  <c:v>7.8791145220371825E-2</c:v>
                </c:pt>
                <c:pt idx="653">
                  <c:v>7.8920050071715347E-2</c:v>
                </c:pt>
                <c:pt idx="654">
                  <c:v>7.9048954923472525E-2</c:v>
                </c:pt>
                <c:pt idx="655">
                  <c:v>7.917785977563345E-2</c:v>
                </c:pt>
                <c:pt idx="656">
                  <c:v>7.9306764628188448E-2</c:v>
                </c:pt>
                <c:pt idx="657">
                  <c:v>7.9435669481128096E-2</c:v>
                </c:pt>
                <c:pt idx="658">
                  <c:v>7.9564574334443167E-2</c:v>
                </c:pt>
                <c:pt idx="659">
                  <c:v>7.9693479188124694E-2</c:v>
                </c:pt>
                <c:pt idx="660">
                  <c:v>7.9822384042163894E-2</c:v>
                </c:pt>
                <c:pt idx="661">
                  <c:v>7.9951288896552189E-2</c:v>
                </c:pt>
                <c:pt idx="662">
                  <c:v>8.008019375128124E-2</c:v>
                </c:pt>
                <c:pt idx="663">
                  <c:v>8.0209098606342885E-2</c:v>
                </c:pt>
                <c:pt idx="664">
                  <c:v>8.0338003461729146E-2</c:v>
                </c:pt>
                <c:pt idx="665">
                  <c:v>8.0466908317432265E-2</c:v>
                </c:pt>
                <c:pt idx="666">
                  <c:v>8.059581317344465E-2</c:v>
                </c:pt>
                <c:pt idx="667">
                  <c:v>8.0724718029758905E-2</c:v>
                </c:pt>
                <c:pt idx="668">
                  <c:v>8.0853622886367785E-2</c:v>
                </c:pt>
                <c:pt idx="669">
                  <c:v>8.0982527743264254E-2</c:v>
                </c:pt>
                <c:pt idx="670">
                  <c:v>8.1111432600441416E-2</c:v>
                </c:pt>
                <c:pt idx="671">
                  <c:v>8.1240337457892553E-2</c:v>
                </c:pt>
                <c:pt idx="672">
                  <c:v>8.1369242315611101E-2</c:v>
                </c:pt>
                <c:pt idx="673">
                  <c:v>8.1498147173590663E-2</c:v>
                </c:pt>
                <c:pt idx="674">
                  <c:v>8.1627052031824979E-2</c:v>
                </c:pt>
                <c:pt idx="675">
                  <c:v>8.1755956890307957E-2</c:v>
                </c:pt>
                <c:pt idx="676">
                  <c:v>8.1884861749033644E-2</c:v>
                </c:pt>
                <c:pt idx="677">
                  <c:v>8.2013766607996225E-2</c:v>
                </c:pt>
                <c:pt idx="678">
                  <c:v>8.2142671467190037E-2</c:v>
                </c:pt>
                <c:pt idx="679">
                  <c:v>8.2271576326609544E-2</c:v>
                </c:pt>
                <c:pt idx="680">
                  <c:v>8.2400481186249333E-2</c:v>
                </c:pt>
                <c:pt idx="681">
                  <c:v>8.2529386046104131E-2</c:v>
                </c:pt>
                <c:pt idx="682">
                  <c:v>8.2658290906168788E-2</c:v>
                </c:pt>
                <c:pt idx="683">
                  <c:v>8.2787195766438282E-2</c:v>
                </c:pt>
                <c:pt idx="684">
                  <c:v>8.2916100626907713E-2</c:v>
                </c:pt>
                <c:pt idx="685">
                  <c:v>8.3045005487572293E-2</c:v>
                </c:pt>
                <c:pt idx="686">
                  <c:v>8.3173910348427346E-2</c:v>
                </c:pt>
                <c:pt idx="687">
                  <c:v>8.3302815209468306E-2</c:v>
                </c:pt>
                <c:pt idx="688">
                  <c:v>8.3431720070690732E-2</c:v>
                </c:pt>
                <c:pt idx="689">
                  <c:v>8.3560624932090266E-2</c:v>
                </c:pt>
                <c:pt idx="690">
                  <c:v>8.3689529793662676E-2</c:v>
                </c:pt>
                <c:pt idx="691">
                  <c:v>8.3818434655403826E-2</c:v>
                </c:pt>
                <c:pt idx="692">
                  <c:v>8.3947339517309677E-2</c:v>
                </c:pt>
                <c:pt idx="693">
                  <c:v>8.4076244379376275E-2</c:v>
                </c:pt>
                <c:pt idx="694">
                  <c:v>8.4205149241599775E-2</c:v>
                </c:pt>
                <c:pt idx="695">
                  <c:v>8.433405410397643E-2</c:v>
                </c:pt>
                <c:pt idx="696">
                  <c:v>8.4462958966502563E-2</c:v>
                </c:pt>
                <c:pt idx="697">
                  <c:v>8.4591863829174593E-2</c:v>
                </c:pt>
                <c:pt idx="698">
                  <c:v>8.4720768691989037E-2</c:v>
                </c:pt>
                <c:pt idx="699">
                  <c:v>8.4849673554942481E-2</c:v>
                </c:pt>
                <c:pt idx="700">
                  <c:v>8.4978578418031595E-2</c:v>
                </c:pt>
                <c:pt idx="701">
                  <c:v>8.510748328125313E-2</c:v>
                </c:pt>
                <c:pt idx="702">
                  <c:v>8.5236388144603908E-2</c:v>
                </c:pt>
                <c:pt idx="703">
                  <c:v>8.536529300808085E-2</c:v>
                </c:pt>
                <c:pt idx="704">
                  <c:v>8.549419787168093E-2</c:v>
                </c:pt>
                <c:pt idx="705">
                  <c:v>8.5623102735401191E-2</c:v>
                </c:pt>
                <c:pt idx="706">
                  <c:v>8.5752007599238761E-2</c:v>
                </c:pt>
                <c:pt idx="707">
                  <c:v>8.5880912463190837E-2</c:v>
                </c:pt>
                <c:pt idx="708">
                  <c:v>8.600981732725467E-2</c:v>
                </c:pt>
                <c:pt idx="709">
                  <c:v>8.6138722191427583E-2</c:v>
                </c:pt>
                <c:pt idx="710">
                  <c:v>8.6267627055706966E-2</c:v>
                </c:pt>
                <c:pt idx="711">
                  <c:v>8.639653192009028E-2</c:v>
                </c:pt>
                <c:pt idx="712">
                  <c:v>8.6525436784575027E-2</c:v>
                </c:pt>
                <c:pt idx="713">
                  <c:v>8.6654341649158778E-2</c:v>
                </c:pt>
                <c:pt idx="714">
                  <c:v>8.678324651383916E-2</c:v>
                </c:pt>
                <c:pt idx="715">
                  <c:v>8.6912151378613869E-2</c:v>
                </c:pt>
                <c:pt idx="716">
                  <c:v>8.7041056243480644E-2</c:v>
                </c:pt>
                <c:pt idx="717">
                  <c:v>8.7169961108437277E-2</c:v>
                </c:pt>
                <c:pt idx="718">
                  <c:v>8.7298865973481618E-2</c:v>
                </c:pt>
                <c:pt idx="719">
                  <c:v>8.7427770838611557E-2</c:v>
                </c:pt>
                <c:pt idx="720">
                  <c:v>8.7556675703825054E-2</c:v>
                </c:pt>
              </c:numCache>
            </c:numRef>
          </c:yVal>
          <c:smooth val="1"/>
          <c:extLst>
            <c:ext xmlns:c16="http://schemas.microsoft.com/office/drawing/2014/chart" uri="{C3380CC4-5D6E-409C-BE32-E72D297353CC}">
              <c16:uniqueId val="{00000009-C391-E744-91D3-09DDF1520A41}"/>
            </c:ext>
          </c:extLst>
        </c:ser>
        <c:ser>
          <c:idx val="10"/>
          <c:order val="10"/>
          <c:tx>
            <c:v>Alle 60Min.</c:v>
          </c:tx>
          <c:spPr>
            <a:ln w="19050" cap="rnd">
              <a:solidFill>
                <a:srgbClr val="FF9DFE"/>
              </a:solidFill>
              <a:round/>
            </a:ln>
            <a:effectLst/>
          </c:spPr>
          <c:marker>
            <c:symbol val="none"/>
          </c:marker>
          <c:xVal>
            <c:numRef>
              <c:f>'Raum2_Übersicht+Stoßlüftung'!$A$82:$A$802</c:f>
              <c:numCache>
                <c:formatCode>0.00</c:formatCode>
                <c:ptCount val="72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pt idx="361">
                  <c:v>60.166666666666664</c:v>
                </c:pt>
                <c:pt idx="362">
                  <c:v>60.333333333333336</c:v>
                </c:pt>
                <c:pt idx="363">
                  <c:v>60.5</c:v>
                </c:pt>
                <c:pt idx="364">
                  <c:v>60.666666666666664</c:v>
                </c:pt>
                <c:pt idx="365">
                  <c:v>60.833333333333336</c:v>
                </c:pt>
                <c:pt idx="366">
                  <c:v>61</c:v>
                </c:pt>
                <c:pt idx="367">
                  <c:v>61.166666666666664</c:v>
                </c:pt>
                <c:pt idx="368">
                  <c:v>61.333333333333336</c:v>
                </c:pt>
                <c:pt idx="369">
                  <c:v>61.5</c:v>
                </c:pt>
                <c:pt idx="370">
                  <c:v>61.666666666666664</c:v>
                </c:pt>
                <c:pt idx="371">
                  <c:v>61.833333333333336</c:v>
                </c:pt>
                <c:pt idx="372">
                  <c:v>62</c:v>
                </c:pt>
                <c:pt idx="373">
                  <c:v>62.166666666666664</c:v>
                </c:pt>
                <c:pt idx="374">
                  <c:v>62.333333333333336</c:v>
                </c:pt>
                <c:pt idx="375">
                  <c:v>62.5</c:v>
                </c:pt>
                <c:pt idx="376">
                  <c:v>62.666666666666664</c:v>
                </c:pt>
                <c:pt idx="377">
                  <c:v>62.833333333333336</c:v>
                </c:pt>
                <c:pt idx="378">
                  <c:v>63</c:v>
                </c:pt>
                <c:pt idx="379">
                  <c:v>63.166666666666664</c:v>
                </c:pt>
                <c:pt idx="380">
                  <c:v>63.333333333333336</c:v>
                </c:pt>
                <c:pt idx="381">
                  <c:v>63.5</c:v>
                </c:pt>
                <c:pt idx="382">
                  <c:v>63.666666666666664</c:v>
                </c:pt>
                <c:pt idx="383">
                  <c:v>63.833333333333336</c:v>
                </c:pt>
                <c:pt idx="384">
                  <c:v>64</c:v>
                </c:pt>
                <c:pt idx="385">
                  <c:v>64.166666666666671</c:v>
                </c:pt>
                <c:pt idx="386">
                  <c:v>64.333333333333329</c:v>
                </c:pt>
                <c:pt idx="387">
                  <c:v>64.5</c:v>
                </c:pt>
                <c:pt idx="388">
                  <c:v>64.666666666666671</c:v>
                </c:pt>
                <c:pt idx="389">
                  <c:v>64.833333333333329</c:v>
                </c:pt>
                <c:pt idx="390">
                  <c:v>65</c:v>
                </c:pt>
                <c:pt idx="391">
                  <c:v>65.166666666666671</c:v>
                </c:pt>
                <c:pt idx="392">
                  <c:v>65.333333333333329</c:v>
                </c:pt>
                <c:pt idx="393">
                  <c:v>65.5</c:v>
                </c:pt>
                <c:pt idx="394">
                  <c:v>65.666666666666671</c:v>
                </c:pt>
                <c:pt idx="395">
                  <c:v>65.833333333333329</c:v>
                </c:pt>
                <c:pt idx="396">
                  <c:v>66</c:v>
                </c:pt>
                <c:pt idx="397">
                  <c:v>66.166666666666671</c:v>
                </c:pt>
                <c:pt idx="398">
                  <c:v>66.333333333333329</c:v>
                </c:pt>
                <c:pt idx="399">
                  <c:v>66.5</c:v>
                </c:pt>
                <c:pt idx="400">
                  <c:v>66.666666666666671</c:v>
                </c:pt>
                <c:pt idx="401">
                  <c:v>66.833333333333329</c:v>
                </c:pt>
                <c:pt idx="402">
                  <c:v>67</c:v>
                </c:pt>
                <c:pt idx="403">
                  <c:v>67.166666666666671</c:v>
                </c:pt>
                <c:pt idx="404">
                  <c:v>67.333333333333329</c:v>
                </c:pt>
                <c:pt idx="405">
                  <c:v>67.5</c:v>
                </c:pt>
                <c:pt idx="406">
                  <c:v>67.666666666666671</c:v>
                </c:pt>
                <c:pt idx="407">
                  <c:v>67.833333333333329</c:v>
                </c:pt>
                <c:pt idx="408">
                  <c:v>68</c:v>
                </c:pt>
                <c:pt idx="409">
                  <c:v>68.166666666666671</c:v>
                </c:pt>
                <c:pt idx="410">
                  <c:v>68.333333333333329</c:v>
                </c:pt>
                <c:pt idx="411">
                  <c:v>68.5</c:v>
                </c:pt>
                <c:pt idx="412">
                  <c:v>68.666666666666671</c:v>
                </c:pt>
                <c:pt idx="413">
                  <c:v>68.833333333333329</c:v>
                </c:pt>
                <c:pt idx="414">
                  <c:v>69</c:v>
                </c:pt>
                <c:pt idx="415">
                  <c:v>69.166666666666671</c:v>
                </c:pt>
                <c:pt idx="416">
                  <c:v>69.333333333333329</c:v>
                </c:pt>
                <c:pt idx="417">
                  <c:v>69.5</c:v>
                </c:pt>
                <c:pt idx="418">
                  <c:v>69.666666666666671</c:v>
                </c:pt>
                <c:pt idx="419">
                  <c:v>69.833333333333329</c:v>
                </c:pt>
                <c:pt idx="420">
                  <c:v>70</c:v>
                </c:pt>
                <c:pt idx="421">
                  <c:v>70.166666666666671</c:v>
                </c:pt>
                <c:pt idx="422">
                  <c:v>70.333333333333329</c:v>
                </c:pt>
                <c:pt idx="423">
                  <c:v>70.5</c:v>
                </c:pt>
                <c:pt idx="424">
                  <c:v>70.666666666666671</c:v>
                </c:pt>
                <c:pt idx="425">
                  <c:v>70.833333333333329</c:v>
                </c:pt>
                <c:pt idx="426">
                  <c:v>71</c:v>
                </c:pt>
                <c:pt idx="427">
                  <c:v>71.166666666666671</c:v>
                </c:pt>
                <c:pt idx="428">
                  <c:v>71.333333333333329</c:v>
                </c:pt>
                <c:pt idx="429">
                  <c:v>71.5</c:v>
                </c:pt>
                <c:pt idx="430">
                  <c:v>71.666666666666671</c:v>
                </c:pt>
                <c:pt idx="431">
                  <c:v>71.833333333333329</c:v>
                </c:pt>
                <c:pt idx="432">
                  <c:v>72</c:v>
                </c:pt>
                <c:pt idx="433">
                  <c:v>72.166666666666671</c:v>
                </c:pt>
                <c:pt idx="434">
                  <c:v>72.333333333333329</c:v>
                </c:pt>
                <c:pt idx="435">
                  <c:v>72.5</c:v>
                </c:pt>
                <c:pt idx="436">
                  <c:v>72.666666666666671</c:v>
                </c:pt>
                <c:pt idx="437">
                  <c:v>72.833333333333329</c:v>
                </c:pt>
                <c:pt idx="438">
                  <c:v>73</c:v>
                </c:pt>
                <c:pt idx="439">
                  <c:v>73.166666666666671</c:v>
                </c:pt>
                <c:pt idx="440">
                  <c:v>73.333333333333329</c:v>
                </c:pt>
                <c:pt idx="441">
                  <c:v>73.5</c:v>
                </c:pt>
                <c:pt idx="442">
                  <c:v>73.666666666666671</c:v>
                </c:pt>
                <c:pt idx="443">
                  <c:v>73.833333333333329</c:v>
                </c:pt>
                <c:pt idx="444">
                  <c:v>74</c:v>
                </c:pt>
                <c:pt idx="445">
                  <c:v>74.166666666666671</c:v>
                </c:pt>
                <c:pt idx="446">
                  <c:v>74.333333333333329</c:v>
                </c:pt>
                <c:pt idx="447">
                  <c:v>74.5</c:v>
                </c:pt>
                <c:pt idx="448">
                  <c:v>74.666666666666671</c:v>
                </c:pt>
                <c:pt idx="449">
                  <c:v>74.833333333333329</c:v>
                </c:pt>
                <c:pt idx="450">
                  <c:v>75</c:v>
                </c:pt>
                <c:pt idx="451">
                  <c:v>75.166666666666671</c:v>
                </c:pt>
                <c:pt idx="452">
                  <c:v>75.333333333333329</c:v>
                </c:pt>
                <c:pt idx="453">
                  <c:v>75.5</c:v>
                </c:pt>
                <c:pt idx="454">
                  <c:v>75.666666666666671</c:v>
                </c:pt>
                <c:pt idx="455">
                  <c:v>75.833333333333329</c:v>
                </c:pt>
                <c:pt idx="456">
                  <c:v>76</c:v>
                </c:pt>
                <c:pt idx="457">
                  <c:v>76.166666666666671</c:v>
                </c:pt>
                <c:pt idx="458">
                  <c:v>76.333333333333329</c:v>
                </c:pt>
                <c:pt idx="459">
                  <c:v>76.5</c:v>
                </c:pt>
                <c:pt idx="460">
                  <c:v>76.666666666666671</c:v>
                </c:pt>
                <c:pt idx="461">
                  <c:v>76.833333333333329</c:v>
                </c:pt>
                <c:pt idx="462">
                  <c:v>77</c:v>
                </c:pt>
                <c:pt idx="463">
                  <c:v>77.166666666666671</c:v>
                </c:pt>
                <c:pt idx="464">
                  <c:v>77.333333333333329</c:v>
                </c:pt>
                <c:pt idx="465">
                  <c:v>77.5</c:v>
                </c:pt>
                <c:pt idx="466">
                  <c:v>77.666666666666671</c:v>
                </c:pt>
                <c:pt idx="467">
                  <c:v>77.833333333333329</c:v>
                </c:pt>
                <c:pt idx="468">
                  <c:v>78</c:v>
                </c:pt>
                <c:pt idx="469">
                  <c:v>78.166666666666671</c:v>
                </c:pt>
                <c:pt idx="470">
                  <c:v>78.333333333333329</c:v>
                </c:pt>
                <c:pt idx="471">
                  <c:v>78.5</c:v>
                </c:pt>
                <c:pt idx="472">
                  <c:v>78.666666666666671</c:v>
                </c:pt>
                <c:pt idx="473">
                  <c:v>78.833333333333329</c:v>
                </c:pt>
                <c:pt idx="474">
                  <c:v>79</c:v>
                </c:pt>
                <c:pt idx="475">
                  <c:v>79.166666666666671</c:v>
                </c:pt>
                <c:pt idx="476">
                  <c:v>79.333333333333329</c:v>
                </c:pt>
                <c:pt idx="477">
                  <c:v>79.5</c:v>
                </c:pt>
                <c:pt idx="478">
                  <c:v>79.666666666666671</c:v>
                </c:pt>
                <c:pt idx="479">
                  <c:v>79.833333333333329</c:v>
                </c:pt>
                <c:pt idx="480">
                  <c:v>80</c:v>
                </c:pt>
                <c:pt idx="481">
                  <c:v>80.166666666666671</c:v>
                </c:pt>
                <c:pt idx="482">
                  <c:v>80.333333333333329</c:v>
                </c:pt>
                <c:pt idx="483">
                  <c:v>80.5</c:v>
                </c:pt>
                <c:pt idx="484">
                  <c:v>80.666666666666671</c:v>
                </c:pt>
                <c:pt idx="485">
                  <c:v>80.833333333333329</c:v>
                </c:pt>
                <c:pt idx="486">
                  <c:v>81</c:v>
                </c:pt>
                <c:pt idx="487">
                  <c:v>81.166666666666671</c:v>
                </c:pt>
                <c:pt idx="488">
                  <c:v>81.333333333333329</c:v>
                </c:pt>
                <c:pt idx="489">
                  <c:v>81.5</c:v>
                </c:pt>
                <c:pt idx="490">
                  <c:v>81.666666666666671</c:v>
                </c:pt>
                <c:pt idx="491">
                  <c:v>81.833333333333329</c:v>
                </c:pt>
                <c:pt idx="492">
                  <c:v>82</c:v>
                </c:pt>
                <c:pt idx="493">
                  <c:v>82.166666666666671</c:v>
                </c:pt>
                <c:pt idx="494">
                  <c:v>82.333333333333329</c:v>
                </c:pt>
                <c:pt idx="495">
                  <c:v>82.5</c:v>
                </c:pt>
                <c:pt idx="496">
                  <c:v>82.666666666666671</c:v>
                </c:pt>
                <c:pt idx="497">
                  <c:v>82.833333333333329</c:v>
                </c:pt>
                <c:pt idx="498">
                  <c:v>83</c:v>
                </c:pt>
                <c:pt idx="499">
                  <c:v>83.166666666666671</c:v>
                </c:pt>
                <c:pt idx="500">
                  <c:v>83.333333333333329</c:v>
                </c:pt>
                <c:pt idx="501">
                  <c:v>83.5</c:v>
                </c:pt>
                <c:pt idx="502">
                  <c:v>83.666666666666671</c:v>
                </c:pt>
                <c:pt idx="503">
                  <c:v>83.833333333333329</c:v>
                </c:pt>
                <c:pt idx="504">
                  <c:v>84</c:v>
                </c:pt>
                <c:pt idx="505">
                  <c:v>84.166666666666671</c:v>
                </c:pt>
                <c:pt idx="506">
                  <c:v>84.333333333333329</c:v>
                </c:pt>
                <c:pt idx="507">
                  <c:v>84.5</c:v>
                </c:pt>
                <c:pt idx="508">
                  <c:v>84.666666666666671</c:v>
                </c:pt>
                <c:pt idx="509">
                  <c:v>84.833333333333329</c:v>
                </c:pt>
                <c:pt idx="510">
                  <c:v>85</c:v>
                </c:pt>
                <c:pt idx="511">
                  <c:v>85.166666666666671</c:v>
                </c:pt>
                <c:pt idx="512">
                  <c:v>85.333333333333329</c:v>
                </c:pt>
                <c:pt idx="513">
                  <c:v>85.5</c:v>
                </c:pt>
                <c:pt idx="514">
                  <c:v>85.666666666666671</c:v>
                </c:pt>
                <c:pt idx="515">
                  <c:v>85.833333333333329</c:v>
                </c:pt>
                <c:pt idx="516">
                  <c:v>86</c:v>
                </c:pt>
                <c:pt idx="517">
                  <c:v>86.166666666666671</c:v>
                </c:pt>
                <c:pt idx="518">
                  <c:v>86.333333333333329</c:v>
                </c:pt>
                <c:pt idx="519">
                  <c:v>86.5</c:v>
                </c:pt>
                <c:pt idx="520">
                  <c:v>86.666666666666671</c:v>
                </c:pt>
                <c:pt idx="521">
                  <c:v>86.833333333333329</c:v>
                </c:pt>
                <c:pt idx="522">
                  <c:v>87</c:v>
                </c:pt>
                <c:pt idx="523">
                  <c:v>87.166666666666671</c:v>
                </c:pt>
                <c:pt idx="524">
                  <c:v>87.333333333333329</c:v>
                </c:pt>
                <c:pt idx="525">
                  <c:v>87.5</c:v>
                </c:pt>
                <c:pt idx="526">
                  <c:v>87.666666666666671</c:v>
                </c:pt>
                <c:pt idx="527">
                  <c:v>87.833333333333329</c:v>
                </c:pt>
                <c:pt idx="528">
                  <c:v>88</c:v>
                </c:pt>
                <c:pt idx="529">
                  <c:v>88.166666666666671</c:v>
                </c:pt>
                <c:pt idx="530">
                  <c:v>88.333333333333329</c:v>
                </c:pt>
                <c:pt idx="531">
                  <c:v>88.5</c:v>
                </c:pt>
                <c:pt idx="532">
                  <c:v>88.666666666666671</c:v>
                </c:pt>
                <c:pt idx="533">
                  <c:v>88.833333333333329</c:v>
                </c:pt>
                <c:pt idx="534">
                  <c:v>89</c:v>
                </c:pt>
                <c:pt idx="535">
                  <c:v>89.166666666666671</c:v>
                </c:pt>
                <c:pt idx="536">
                  <c:v>89.333333333333329</c:v>
                </c:pt>
                <c:pt idx="537">
                  <c:v>89.5</c:v>
                </c:pt>
                <c:pt idx="538">
                  <c:v>89.666666666666671</c:v>
                </c:pt>
                <c:pt idx="539">
                  <c:v>89.833333333333329</c:v>
                </c:pt>
                <c:pt idx="540">
                  <c:v>90</c:v>
                </c:pt>
                <c:pt idx="541">
                  <c:v>90.166666666666671</c:v>
                </c:pt>
                <c:pt idx="542">
                  <c:v>90.333333333333329</c:v>
                </c:pt>
                <c:pt idx="543">
                  <c:v>90.5</c:v>
                </c:pt>
                <c:pt idx="544">
                  <c:v>90.666666666666671</c:v>
                </c:pt>
                <c:pt idx="545">
                  <c:v>90.833333333333329</c:v>
                </c:pt>
                <c:pt idx="546">
                  <c:v>91</c:v>
                </c:pt>
                <c:pt idx="547">
                  <c:v>91.166666666666671</c:v>
                </c:pt>
                <c:pt idx="548">
                  <c:v>91.333333333333329</c:v>
                </c:pt>
                <c:pt idx="549">
                  <c:v>91.5</c:v>
                </c:pt>
                <c:pt idx="550">
                  <c:v>91.666666666666671</c:v>
                </c:pt>
                <c:pt idx="551">
                  <c:v>91.833333333333329</c:v>
                </c:pt>
                <c:pt idx="552">
                  <c:v>92</c:v>
                </c:pt>
                <c:pt idx="553">
                  <c:v>92.166666666666671</c:v>
                </c:pt>
                <c:pt idx="554">
                  <c:v>92.333333333333329</c:v>
                </c:pt>
                <c:pt idx="555">
                  <c:v>92.5</c:v>
                </c:pt>
                <c:pt idx="556">
                  <c:v>92.666666666666671</c:v>
                </c:pt>
                <c:pt idx="557">
                  <c:v>92.833333333333329</c:v>
                </c:pt>
                <c:pt idx="558">
                  <c:v>93</c:v>
                </c:pt>
                <c:pt idx="559">
                  <c:v>93.166666666666671</c:v>
                </c:pt>
                <c:pt idx="560">
                  <c:v>93.333333333333329</c:v>
                </c:pt>
                <c:pt idx="561">
                  <c:v>93.5</c:v>
                </c:pt>
                <c:pt idx="562">
                  <c:v>93.666666666666671</c:v>
                </c:pt>
                <c:pt idx="563">
                  <c:v>93.833333333333329</c:v>
                </c:pt>
                <c:pt idx="564">
                  <c:v>94</c:v>
                </c:pt>
                <c:pt idx="565">
                  <c:v>94.166666666666671</c:v>
                </c:pt>
                <c:pt idx="566">
                  <c:v>94.333333333333329</c:v>
                </c:pt>
                <c:pt idx="567">
                  <c:v>94.5</c:v>
                </c:pt>
                <c:pt idx="568">
                  <c:v>94.666666666666671</c:v>
                </c:pt>
                <c:pt idx="569">
                  <c:v>94.833333333333329</c:v>
                </c:pt>
                <c:pt idx="570">
                  <c:v>95</c:v>
                </c:pt>
                <c:pt idx="571">
                  <c:v>95.166666666666671</c:v>
                </c:pt>
                <c:pt idx="572">
                  <c:v>95.333333333333329</c:v>
                </c:pt>
                <c:pt idx="573">
                  <c:v>95.5</c:v>
                </c:pt>
                <c:pt idx="574">
                  <c:v>95.666666666666671</c:v>
                </c:pt>
                <c:pt idx="575">
                  <c:v>95.833333333333329</c:v>
                </c:pt>
                <c:pt idx="576">
                  <c:v>96</c:v>
                </c:pt>
                <c:pt idx="577">
                  <c:v>96.166666666666671</c:v>
                </c:pt>
                <c:pt idx="578">
                  <c:v>96.333333333333329</c:v>
                </c:pt>
                <c:pt idx="579">
                  <c:v>96.5</c:v>
                </c:pt>
                <c:pt idx="580">
                  <c:v>96.666666666666671</c:v>
                </c:pt>
                <c:pt idx="581">
                  <c:v>96.833333333333329</c:v>
                </c:pt>
                <c:pt idx="582">
                  <c:v>97</c:v>
                </c:pt>
                <c:pt idx="583">
                  <c:v>97.166666666666671</c:v>
                </c:pt>
                <c:pt idx="584">
                  <c:v>97.333333333333329</c:v>
                </c:pt>
                <c:pt idx="585">
                  <c:v>97.5</c:v>
                </c:pt>
                <c:pt idx="586">
                  <c:v>97.666666666666671</c:v>
                </c:pt>
                <c:pt idx="587">
                  <c:v>97.833333333333329</c:v>
                </c:pt>
                <c:pt idx="588">
                  <c:v>98</c:v>
                </c:pt>
                <c:pt idx="589">
                  <c:v>98.166666666666671</c:v>
                </c:pt>
                <c:pt idx="590">
                  <c:v>98.333333333333329</c:v>
                </c:pt>
                <c:pt idx="591">
                  <c:v>98.5</c:v>
                </c:pt>
                <c:pt idx="592">
                  <c:v>98.666666666666671</c:v>
                </c:pt>
                <c:pt idx="593">
                  <c:v>98.833333333333329</c:v>
                </c:pt>
                <c:pt idx="594">
                  <c:v>99</c:v>
                </c:pt>
                <c:pt idx="595">
                  <c:v>99.166666666666671</c:v>
                </c:pt>
                <c:pt idx="596">
                  <c:v>99.333333333333329</c:v>
                </c:pt>
                <c:pt idx="597">
                  <c:v>99.5</c:v>
                </c:pt>
                <c:pt idx="598">
                  <c:v>99.666666666666671</c:v>
                </c:pt>
                <c:pt idx="599">
                  <c:v>99.833333333333329</c:v>
                </c:pt>
                <c:pt idx="600">
                  <c:v>100</c:v>
                </c:pt>
                <c:pt idx="601">
                  <c:v>100.16666666666667</c:v>
                </c:pt>
                <c:pt idx="602">
                  <c:v>100.33333333333333</c:v>
                </c:pt>
                <c:pt idx="603">
                  <c:v>100.5</c:v>
                </c:pt>
                <c:pt idx="604">
                  <c:v>100.66666666666667</c:v>
                </c:pt>
                <c:pt idx="605">
                  <c:v>100.83333333333333</c:v>
                </c:pt>
                <c:pt idx="606">
                  <c:v>101</c:v>
                </c:pt>
                <c:pt idx="607">
                  <c:v>101.16666666666667</c:v>
                </c:pt>
                <c:pt idx="608">
                  <c:v>101.33333333333333</c:v>
                </c:pt>
                <c:pt idx="609">
                  <c:v>101.5</c:v>
                </c:pt>
                <c:pt idx="610">
                  <c:v>101.66666666666667</c:v>
                </c:pt>
                <c:pt idx="611">
                  <c:v>101.83333333333333</c:v>
                </c:pt>
                <c:pt idx="612">
                  <c:v>102</c:v>
                </c:pt>
                <c:pt idx="613">
                  <c:v>102.16666666666667</c:v>
                </c:pt>
                <c:pt idx="614">
                  <c:v>102.33333333333333</c:v>
                </c:pt>
                <c:pt idx="615">
                  <c:v>102.5</c:v>
                </c:pt>
                <c:pt idx="616">
                  <c:v>102.66666666666667</c:v>
                </c:pt>
                <c:pt idx="617">
                  <c:v>102.83333333333333</c:v>
                </c:pt>
                <c:pt idx="618">
                  <c:v>103</c:v>
                </c:pt>
                <c:pt idx="619">
                  <c:v>103.16666666666667</c:v>
                </c:pt>
                <c:pt idx="620">
                  <c:v>103.33333333333333</c:v>
                </c:pt>
                <c:pt idx="621">
                  <c:v>103.5</c:v>
                </c:pt>
                <c:pt idx="622">
                  <c:v>103.66666666666667</c:v>
                </c:pt>
                <c:pt idx="623">
                  <c:v>103.83333333333333</c:v>
                </c:pt>
                <c:pt idx="624">
                  <c:v>104</c:v>
                </c:pt>
                <c:pt idx="625">
                  <c:v>104.16666666666667</c:v>
                </c:pt>
                <c:pt idx="626">
                  <c:v>104.33333333333333</c:v>
                </c:pt>
                <c:pt idx="627">
                  <c:v>104.5</c:v>
                </c:pt>
                <c:pt idx="628">
                  <c:v>104.66666666666667</c:v>
                </c:pt>
                <c:pt idx="629">
                  <c:v>104.83333333333333</c:v>
                </c:pt>
                <c:pt idx="630">
                  <c:v>105</c:v>
                </c:pt>
                <c:pt idx="631">
                  <c:v>105.16666666666667</c:v>
                </c:pt>
                <c:pt idx="632">
                  <c:v>105.33333333333333</c:v>
                </c:pt>
                <c:pt idx="633">
                  <c:v>105.5</c:v>
                </c:pt>
                <c:pt idx="634">
                  <c:v>105.66666666666667</c:v>
                </c:pt>
                <c:pt idx="635">
                  <c:v>105.83333333333333</c:v>
                </c:pt>
                <c:pt idx="636">
                  <c:v>106</c:v>
                </c:pt>
                <c:pt idx="637">
                  <c:v>106.16666666666667</c:v>
                </c:pt>
                <c:pt idx="638">
                  <c:v>106.33333333333333</c:v>
                </c:pt>
                <c:pt idx="639">
                  <c:v>106.5</c:v>
                </c:pt>
                <c:pt idx="640">
                  <c:v>106.66666666666667</c:v>
                </c:pt>
                <c:pt idx="641">
                  <c:v>106.83333333333333</c:v>
                </c:pt>
                <c:pt idx="642">
                  <c:v>107</c:v>
                </c:pt>
                <c:pt idx="643">
                  <c:v>107.16666666666667</c:v>
                </c:pt>
                <c:pt idx="644">
                  <c:v>107.33333333333333</c:v>
                </c:pt>
                <c:pt idx="645">
                  <c:v>107.5</c:v>
                </c:pt>
                <c:pt idx="646">
                  <c:v>107.66666666666667</c:v>
                </c:pt>
                <c:pt idx="647">
                  <c:v>107.83333333333333</c:v>
                </c:pt>
                <c:pt idx="648">
                  <c:v>108</c:v>
                </c:pt>
                <c:pt idx="649">
                  <c:v>108.16666666666667</c:v>
                </c:pt>
                <c:pt idx="650">
                  <c:v>108.33333333333333</c:v>
                </c:pt>
                <c:pt idx="651">
                  <c:v>108.5</c:v>
                </c:pt>
                <c:pt idx="652">
                  <c:v>108.66666666666667</c:v>
                </c:pt>
                <c:pt idx="653">
                  <c:v>108.83333333333333</c:v>
                </c:pt>
                <c:pt idx="654">
                  <c:v>109</c:v>
                </c:pt>
                <c:pt idx="655">
                  <c:v>109.16666666666667</c:v>
                </c:pt>
                <c:pt idx="656">
                  <c:v>109.33333333333333</c:v>
                </c:pt>
                <c:pt idx="657">
                  <c:v>109.5</c:v>
                </c:pt>
                <c:pt idx="658">
                  <c:v>109.66666666666667</c:v>
                </c:pt>
                <c:pt idx="659">
                  <c:v>109.83333333333333</c:v>
                </c:pt>
                <c:pt idx="660">
                  <c:v>110</c:v>
                </c:pt>
                <c:pt idx="661">
                  <c:v>110.16666666666667</c:v>
                </c:pt>
                <c:pt idx="662">
                  <c:v>110.33333333333333</c:v>
                </c:pt>
                <c:pt idx="663">
                  <c:v>110.5</c:v>
                </c:pt>
                <c:pt idx="664">
                  <c:v>110.66666666666667</c:v>
                </c:pt>
                <c:pt idx="665">
                  <c:v>110.83333333333333</c:v>
                </c:pt>
                <c:pt idx="666">
                  <c:v>111</c:v>
                </c:pt>
                <c:pt idx="667">
                  <c:v>111.16666666666667</c:v>
                </c:pt>
                <c:pt idx="668">
                  <c:v>111.33333333333333</c:v>
                </c:pt>
                <c:pt idx="669">
                  <c:v>111.5</c:v>
                </c:pt>
                <c:pt idx="670">
                  <c:v>111.66666666666667</c:v>
                </c:pt>
                <c:pt idx="671">
                  <c:v>111.83333333333333</c:v>
                </c:pt>
                <c:pt idx="672">
                  <c:v>112</c:v>
                </c:pt>
                <c:pt idx="673">
                  <c:v>112.16666666666667</c:v>
                </c:pt>
                <c:pt idx="674">
                  <c:v>112.33333333333333</c:v>
                </c:pt>
                <c:pt idx="675">
                  <c:v>112.5</c:v>
                </c:pt>
                <c:pt idx="676">
                  <c:v>112.66666666666667</c:v>
                </c:pt>
                <c:pt idx="677">
                  <c:v>112.83333333333333</c:v>
                </c:pt>
                <c:pt idx="678">
                  <c:v>113</c:v>
                </c:pt>
                <c:pt idx="679">
                  <c:v>113.16666666666667</c:v>
                </c:pt>
                <c:pt idx="680">
                  <c:v>113.33333333333333</c:v>
                </c:pt>
                <c:pt idx="681">
                  <c:v>113.5</c:v>
                </c:pt>
                <c:pt idx="682">
                  <c:v>113.66666666666667</c:v>
                </c:pt>
                <c:pt idx="683">
                  <c:v>113.83333333333333</c:v>
                </c:pt>
                <c:pt idx="684">
                  <c:v>114</c:v>
                </c:pt>
                <c:pt idx="685">
                  <c:v>114.16666666666667</c:v>
                </c:pt>
                <c:pt idx="686">
                  <c:v>114.33333333333333</c:v>
                </c:pt>
                <c:pt idx="687">
                  <c:v>114.5</c:v>
                </c:pt>
                <c:pt idx="688">
                  <c:v>114.66666666666667</c:v>
                </c:pt>
                <c:pt idx="689">
                  <c:v>114.83333333333333</c:v>
                </c:pt>
                <c:pt idx="690">
                  <c:v>115</c:v>
                </c:pt>
                <c:pt idx="691">
                  <c:v>115.16666666666667</c:v>
                </c:pt>
                <c:pt idx="692">
                  <c:v>115.33333333333333</c:v>
                </c:pt>
                <c:pt idx="693">
                  <c:v>115.5</c:v>
                </c:pt>
                <c:pt idx="694">
                  <c:v>115.66666666666667</c:v>
                </c:pt>
                <c:pt idx="695">
                  <c:v>115.83333333333333</c:v>
                </c:pt>
                <c:pt idx="696">
                  <c:v>116</c:v>
                </c:pt>
                <c:pt idx="697">
                  <c:v>116.16666666666667</c:v>
                </c:pt>
                <c:pt idx="698">
                  <c:v>116.33333333333333</c:v>
                </c:pt>
                <c:pt idx="699">
                  <c:v>116.5</c:v>
                </c:pt>
                <c:pt idx="700">
                  <c:v>116.66666666666667</c:v>
                </c:pt>
                <c:pt idx="701">
                  <c:v>116.83333333333333</c:v>
                </c:pt>
                <c:pt idx="702">
                  <c:v>117</c:v>
                </c:pt>
                <c:pt idx="703">
                  <c:v>117.16666666666667</c:v>
                </c:pt>
                <c:pt idx="704">
                  <c:v>117.33333333333333</c:v>
                </c:pt>
                <c:pt idx="705">
                  <c:v>117.5</c:v>
                </c:pt>
                <c:pt idx="706">
                  <c:v>117.66666666666667</c:v>
                </c:pt>
                <c:pt idx="707">
                  <c:v>117.83333333333333</c:v>
                </c:pt>
                <c:pt idx="708">
                  <c:v>118</c:v>
                </c:pt>
                <c:pt idx="709">
                  <c:v>118.16666666666667</c:v>
                </c:pt>
                <c:pt idx="710">
                  <c:v>118.33333333333333</c:v>
                </c:pt>
                <c:pt idx="711">
                  <c:v>118.5</c:v>
                </c:pt>
                <c:pt idx="712">
                  <c:v>118.66666666666667</c:v>
                </c:pt>
                <c:pt idx="713">
                  <c:v>118.83333333333333</c:v>
                </c:pt>
                <c:pt idx="714">
                  <c:v>119</c:v>
                </c:pt>
                <c:pt idx="715">
                  <c:v>119.16666666666667</c:v>
                </c:pt>
                <c:pt idx="716">
                  <c:v>119.33333333333333</c:v>
                </c:pt>
                <c:pt idx="717">
                  <c:v>119.5</c:v>
                </c:pt>
                <c:pt idx="718">
                  <c:v>119.66666666666667</c:v>
                </c:pt>
                <c:pt idx="719">
                  <c:v>119.83333333333333</c:v>
                </c:pt>
                <c:pt idx="720">
                  <c:v>120</c:v>
                </c:pt>
              </c:numCache>
            </c:numRef>
          </c:xVal>
          <c:yVal>
            <c:numRef>
              <c:f>'Raum2_Übersicht+Stoßlüftung'!$G$82:$G$802</c:f>
              <c:numCache>
                <c:formatCode>0.00%</c:formatCode>
                <c:ptCount val="721"/>
                <c:pt idx="0">
                  <c:v>0</c:v>
                </c:pt>
                <c:pt idx="1">
                  <c:v>1.1111111111111111E-3</c:v>
                </c:pt>
                <c:pt idx="2">
                  <c:v>2.2222222222222222E-3</c:v>
                </c:pt>
                <c:pt idx="3">
                  <c:v>3.3333333333333331E-3</c:v>
                </c:pt>
                <c:pt idx="4">
                  <c:v>4.4444444444444444E-3</c:v>
                </c:pt>
                <c:pt idx="5">
                  <c:v>5.5555555555555558E-3</c:v>
                </c:pt>
                <c:pt idx="6">
                  <c:v>6.6666666666666671E-3</c:v>
                </c:pt>
                <c:pt idx="7">
                  <c:v>7.7777777777777784E-3</c:v>
                </c:pt>
                <c:pt idx="8">
                  <c:v>8.8888888888888889E-3</c:v>
                </c:pt>
                <c:pt idx="9">
                  <c:v>0.01</c:v>
                </c:pt>
                <c:pt idx="10">
                  <c:v>1.1111111111111112E-2</c:v>
                </c:pt>
                <c:pt idx="11">
                  <c:v>1.2222222222222223E-2</c:v>
                </c:pt>
                <c:pt idx="12">
                  <c:v>1.3333333333333334E-2</c:v>
                </c:pt>
                <c:pt idx="13">
                  <c:v>1.4444444444444446E-2</c:v>
                </c:pt>
                <c:pt idx="14">
                  <c:v>1.5555555555555557E-2</c:v>
                </c:pt>
                <c:pt idx="15">
                  <c:v>1.6666666666666666E-2</c:v>
                </c:pt>
                <c:pt idx="16">
                  <c:v>1.7777777777777778E-2</c:v>
                </c:pt>
                <c:pt idx="17">
                  <c:v>1.8888888888888889E-2</c:v>
                </c:pt>
                <c:pt idx="18">
                  <c:v>0.02</c:v>
                </c:pt>
                <c:pt idx="19">
                  <c:v>2.1111111111111112E-2</c:v>
                </c:pt>
                <c:pt idx="20">
                  <c:v>2.2222222222222223E-2</c:v>
                </c:pt>
                <c:pt idx="21">
                  <c:v>2.3333333333333334E-2</c:v>
                </c:pt>
                <c:pt idx="22">
                  <c:v>2.4444444444444446E-2</c:v>
                </c:pt>
                <c:pt idx="23">
                  <c:v>2.5555555555555557E-2</c:v>
                </c:pt>
                <c:pt idx="24">
                  <c:v>2.6666666666666668E-2</c:v>
                </c:pt>
                <c:pt idx="25">
                  <c:v>2.777777777777778E-2</c:v>
                </c:pt>
                <c:pt idx="26">
                  <c:v>2.8888888888888891E-2</c:v>
                </c:pt>
                <c:pt idx="27">
                  <c:v>3.0000000000000002E-2</c:v>
                </c:pt>
                <c:pt idx="28">
                  <c:v>3.1111111111111114E-2</c:v>
                </c:pt>
                <c:pt idx="29">
                  <c:v>3.2222222222222222E-2</c:v>
                </c:pt>
                <c:pt idx="30">
                  <c:v>3.3333333333333333E-2</c:v>
                </c:pt>
                <c:pt idx="31">
                  <c:v>3.4444444444444444E-2</c:v>
                </c:pt>
                <c:pt idx="32">
                  <c:v>3.5555555555555556E-2</c:v>
                </c:pt>
                <c:pt idx="33">
                  <c:v>3.6666666666666667E-2</c:v>
                </c:pt>
                <c:pt idx="34">
                  <c:v>3.7777777777777778E-2</c:v>
                </c:pt>
                <c:pt idx="35">
                  <c:v>3.888888888888889E-2</c:v>
                </c:pt>
                <c:pt idx="36">
                  <c:v>0.04</c:v>
                </c:pt>
                <c:pt idx="37">
                  <c:v>4.1111111111111112E-2</c:v>
                </c:pt>
                <c:pt idx="38">
                  <c:v>4.2222222222222223E-2</c:v>
                </c:pt>
                <c:pt idx="39">
                  <c:v>4.3333333333333335E-2</c:v>
                </c:pt>
                <c:pt idx="40">
                  <c:v>4.4444444444444446E-2</c:v>
                </c:pt>
                <c:pt idx="41">
                  <c:v>4.5555555555555557E-2</c:v>
                </c:pt>
                <c:pt idx="42">
                  <c:v>4.6666666666666669E-2</c:v>
                </c:pt>
                <c:pt idx="43">
                  <c:v>4.777777777777778E-2</c:v>
                </c:pt>
                <c:pt idx="44">
                  <c:v>4.8888888888888891E-2</c:v>
                </c:pt>
                <c:pt idx="45">
                  <c:v>0.05</c:v>
                </c:pt>
                <c:pt idx="46">
                  <c:v>5.1111111111111114E-2</c:v>
                </c:pt>
                <c:pt idx="47">
                  <c:v>5.2222222222222225E-2</c:v>
                </c:pt>
                <c:pt idx="48">
                  <c:v>5.3333333333333337E-2</c:v>
                </c:pt>
                <c:pt idx="49">
                  <c:v>5.4444444444444448E-2</c:v>
                </c:pt>
                <c:pt idx="50">
                  <c:v>5.5555555555555559E-2</c:v>
                </c:pt>
                <c:pt idx="51">
                  <c:v>5.6666666666666671E-2</c:v>
                </c:pt>
                <c:pt idx="52">
                  <c:v>5.7777777777777782E-2</c:v>
                </c:pt>
                <c:pt idx="53">
                  <c:v>5.8888888888888893E-2</c:v>
                </c:pt>
                <c:pt idx="54">
                  <c:v>6.0000000000000005E-2</c:v>
                </c:pt>
                <c:pt idx="55">
                  <c:v>6.1111111111111116E-2</c:v>
                </c:pt>
                <c:pt idx="56">
                  <c:v>6.2222222222222227E-2</c:v>
                </c:pt>
                <c:pt idx="57">
                  <c:v>6.3333333333333339E-2</c:v>
                </c:pt>
                <c:pt idx="58">
                  <c:v>6.4444444444444443E-2</c:v>
                </c:pt>
                <c:pt idx="59">
                  <c:v>6.5555555555555547E-2</c:v>
                </c:pt>
                <c:pt idx="60">
                  <c:v>6.6666666666666652E-2</c:v>
                </c:pt>
                <c:pt idx="61">
                  <c:v>6.7777777777777756E-2</c:v>
                </c:pt>
                <c:pt idx="62">
                  <c:v>6.8888888888888861E-2</c:v>
                </c:pt>
                <c:pt idx="63">
                  <c:v>6.9999999999999965E-2</c:v>
                </c:pt>
                <c:pt idx="64">
                  <c:v>7.1111111111111069E-2</c:v>
                </c:pt>
                <c:pt idx="65">
                  <c:v>7.2222222222222174E-2</c:v>
                </c:pt>
                <c:pt idx="66">
                  <c:v>7.3333333333333278E-2</c:v>
                </c:pt>
                <c:pt idx="67">
                  <c:v>7.4444444444444383E-2</c:v>
                </c:pt>
                <c:pt idx="68">
                  <c:v>7.5555555555555487E-2</c:v>
                </c:pt>
                <c:pt idx="69">
                  <c:v>7.6666666666666591E-2</c:v>
                </c:pt>
                <c:pt idx="70">
                  <c:v>7.7777777777777696E-2</c:v>
                </c:pt>
                <c:pt idx="71">
                  <c:v>7.88888888888888E-2</c:v>
                </c:pt>
                <c:pt idx="72">
                  <c:v>7.9999999999999905E-2</c:v>
                </c:pt>
                <c:pt idx="73">
                  <c:v>8.1111111111111009E-2</c:v>
                </c:pt>
                <c:pt idx="74">
                  <c:v>8.2222222222222113E-2</c:v>
                </c:pt>
                <c:pt idx="75">
                  <c:v>8.3333333333333218E-2</c:v>
                </c:pt>
                <c:pt idx="76">
                  <c:v>8.4444444444444322E-2</c:v>
                </c:pt>
                <c:pt idx="77">
                  <c:v>8.5555555555555426E-2</c:v>
                </c:pt>
                <c:pt idx="78">
                  <c:v>8.6666666666666531E-2</c:v>
                </c:pt>
                <c:pt idx="79">
                  <c:v>8.7777777777777635E-2</c:v>
                </c:pt>
                <c:pt idx="80">
                  <c:v>8.888888888888874E-2</c:v>
                </c:pt>
                <c:pt idx="81">
                  <c:v>8.9999999999999844E-2</c:v>
                </c:pt>
                <c:pt idx="82">
                  <c:v>9.1111111111110948E-2</c:v>
                </c:pt>
                <c:pt idx="83">
                  <c:v>9.2222222222222053E-2</c:v>
                </c:pt>
                <c:pt idx="84">
                  <c:v>9.3333333333333157E-2</c:v>
                </c:pt>
                <c:pt idx="85">
                  <c:v>9.4444444444444262E-2</c:v>
                </c:pt>
                <c:pt idx="86">
                  <c:v>9.5555555555555366E-2</c:v>
                </c:pt>
                <c:pt idx="87">
                  <c:v>9.666666666666647E-2</c:v>
                </c:pt>
                <c:pt idx="88">
                  <c:v>9.7777777777777575E-2</c:v>
                </c:pt>
                <c:pt idx="89">
                  <c:v>9.8888888888888679E-2</c:v>
                </c:pt>
                <c:pt idx="90">
                  <c:v>9.9999999999999784E-2</c:v>
                </c:pt>
                <c:pt idx="91">
                  <c:v>0.10111111111111089</c:v>
                </c:pt>
                <c:pt idx="92">
                  <c:v>0.10222222222222199</c:v>
                </c:pt>
                <c:pt idx="93">
                  <c:v>0.1033333333333331</c:v>
                </c:pt>
                <c:pt idx="94">
                  <c:v>0.1044444444444442</c:v>
                </c:pt>
                <c:pt idx="95">
                  <c:v>0.10555555555555531</c:v>
                </c:pt>
                <c:pt idx="96">
                  <c:v>0.10666666666666641</c:v>
                </c:pt>
                <c:pt idx="97">
                  <c:v>0.10777777777777751</c:v>
                </c:pt>
                <c:pt idx="98">
                  <c:v>0.10888888888888862</c:v>
                </c:pt>
                <c:pt idx="99">
                  <c:v>0.10999999999999972</c:v>
                </c:pt>
                <c:pt idx="100">
                  <c:v>0.11111111111111083</c:v>
                </c:pt>
                <c:pt idx="101">
                  <c:v>0.11222222222222193</c:v>
                </c:pt>
                <c:pt idx="102">
                  <c:v>0.11333333333333304</c:v>
                </c:pt>
                <c:pt idx="103">
                  <c:v>0.11444444444444414</c:v>
                </c:pt>
                <c:pt idx="104">
                  <c:v>0.11555555555555524</c:v>
                </c:pt>
                <c:pt idx="105">
                  <c:v>0.11666666666666635</c:v>
                </c:pt>
                <c:pt idx="106">
                  <c:v>0.11777777777777745</c:v>
                </c:pt>
                <c:pt idx="107">
                  <c:v>0.11888888888888856</c:v>
                </c:pt>
                <c:pt idx="108">
                  <c:v>0.11999999999999966</c:v>
                </c:pt>
                <c:pt idx="109">
                  <c:v>0.12111111111111077</c:v>
                </c:pt>
                <c:pt idx="110">
                  <c:v>0.12222222222222187</c:v>
                </c:pt>
                <c:pt idx="111">
                  <c:v>0.12333333333333298</c:v>
                </c:pt>
                <c:pt idx="112">
                  <c:v>0.12444444444444408</c:v>
                </c:pt>
                <c:pt idx="113">
                  <c:v>0.1255555555555552</c:v>
                </c:pt>
                <c:pt idx="114">
                  <c:v>0.12666666666666632</c:v>
                </c:pt>
                <c:pt idx="115">
                  <c:v>0.12777777777777743</c:v>
                </c:pt>
                <c:pt idx="116">
                  <c:v>0.12888888888888855</c:v>
                </c:pt>
                <c:pt idx="117">
                  <c:v>0.12999999999999967</c:v>
                </c:pt>
                <c:pt idx="118">
                  <c:v>0.13111111111111079</c:v>
                </c:pt>
                <c:pt idx="119">
                  <c:v>0.13222222222222191</c:v>
                </c:pt>
                <c:pt idx="120">
                  <c:v>0.13333333333333303</c:v>
                </c:pt>
                <c:pt idx="121">
                  <c:v>0.13444444444444414</c:v>
                </c:pt>
                <c:pt idx="122">
                  <c:v>0.13555555555555526</c:v>
                </c:pt>
                <c:pt idx="123">
                  <c:v>0.13666666666666638</c:v>
                </c:pt>
                <c:pt idx="124">
                  <c:v>0.1377777777777775</c:v>
                </c:pt>
                <c:pt idx="125">
                  <c:v>0.13888888888888862</c:v>
                </c:pt>
                <c:pt idx="126">
                  <c:v>0.13999999999999974</c:v>
                </c:pt>
                <c:pt idx="127">
                  <c:v>0.14111111111111085</c:v>
                </c:pt>
                <c:pt idx="128">
                  <c:v>0.14222222222222197</c:v>
                </c:pt>
                <c:pt idx="129">
                  <c:v>0.14333333333333309</c:v>
                </c:pt>
                <c:pt idx="130">
                  <c:v>0.14444444444444421</c:v>
                </c:pt>
                <c:pt idx="131">
                  <c:v>0.14555555555555533</c:v>
                </c:pt>
                <c:pt idx="132">
                  <c:v>0.14666666666666645</c:v>
                </c:pt>
                <c:pt idx="133">
                  <c:v>0.14777777777777756</c:v>
                </c:pt>
                <c:pt idx="134">
                  <c:v>0.14888888888888868</c:v>
                </c:pt>
                <c:pt idx="135">
                  <c:v>0.1499999999999998</c:v>
                </c:pt>
                <c:pt idx="136">
                  <c:v>0.15111111111111092</c:v>
                </c:pt>
                <c:pt idx="137">
                  <c:v>0.15222222222222204</c:v>
                </c:pt>
                <c:pt idx="138">
                  <c:v>0.15333333333333315</c:v>
                </c:pt>
                <c:pt idx="139">
                  <c:v>0.15444444444444427</c:v>
                </c:pt>
                <c:pt idx="140">
                  <c:v>0.15555555555555539</c:v>
                </c:pt>
                <c:pt idx="141">
                  <c:v>0.15666666666666651</c:v>
                </c:pt>
                <c:pt idx="142">
                  <c:v>0.15777777777777763</c:v>
                </c:pt>
                <c:pt idx="143">
                  <c:v>0.15888888888888875</c:v>
                </c:pt>
                <c:pt idx="144">
                  <c:v>0.15999999999999986</c:v>
                </c:pt>
                <c:pt idx="145">
                  <c:v>0.16111111111111098</c:v>
                </c:pt>
                <c:pt idx="146">
                  <c:v>0.1622222222222221</c:v>
                </c:pt>
                <c:pt idx="147">
                  <c:v>0.16333333333333322</c:v>
                </c:pt>
                <c:pt idx="148">
                  <c:v>0.16444444444444434</c:v>
                </c:pt>
                <c:pt idx="149">
                  <c:v>0.16555555555555546</c:v>
                </c:pt>
                <c:pt idx="150">
                  <c:v>0.16666666666666657</c:v>
                </c:pt>
                <c:pt idx="151">
                  <c:v>0.16777777777777769</c:v>
                </c:pt>
                <c:pt idx="152">
                  <c:v>0.16888888888888881</c:v>
                </c:pt>
                <c:pt idx="153">
                  <c:v>0.16999999999999993</c:v>
                </c:pt>
                <c:pt idx="154">
                  <c:v>0.17111111111111105</c:v>
                </c:pt>
                <c:pt idx="155">
                  <c:v>0.17222222222222217</c:v>
                </c:pt>
                <c:pt idx="156">
                  <c:v>0.17333333333333328</c:v>
                </c:pt>
                <c:pt idx="157">
                  <c:v>0.1744444444444444</c:v>
                </c:pt>
                <c:pt idx="158">
                  <c:v>0.17555555555555552</c:v>
                </c:pt>
                <c:pt idx="159">
                  <c:v>0.17666666666666664</c:v>
                </c:pt>
                <c:pt idx="160">
                  <c:v>0.17777777777777776</c:v>
                </c:pt>
                <c:pt idx="161">
                  <c:v>0.17888888888888888</c:v>
                </c:pt>
                <c:pt idx="162">
                  <c:v>0.18</c:v>
                </c:pt>
                <c:pt idx="163">
                  <c:v>0.18111111111111111</c:v>
                </c:pt>
                <c:pt idx="164">
                  <c:v>0.18222222222222223</c:v>
                </c:pt>
                <c:pt idx="165">
                  <c:v>0.18333333333333335</c:v>
                </c:pt>
                <c:pt idx="166">
                  <c:v>0.18444444444444447</c:v>
                </c:pt>
                <c:pt idx="167">
                  <c:v>0.18555555555555558</c:v>
                </c:pt>
                <c:pt idx="168">
                  <c:v>0.1866666666666667</c:v>
                </c:pt>
                <c:pt idx="169">
                  <c:v>0.18777777777777782</c:v>
                </c:pt>
                <c:pt idx="170">
                  <c:v>0.18888888888888894</c:v>
                </c:pt>
                <c:pt idx="171">
                  <c:v>0.19000000000000006</c:v>
                </c:pt>
                <c:pt idx="172">
                  <c:v>0.19111111111111118</c:v>
                </c:pt>
                <c:pt idx="173">
                  <c:v>0.19222222222222229</c:v>
                </c:pt>
                <c:pt idx="174">
                  <c:v>0.19333333333333341</c:v>
                </c:pt>
                <c:pt idx="175">
                  <c:v>0.19444444444444453</c:v>
                </c:pt>
                <c:pt idx="176">
                  <c:v>0.19555555555555565</c:v>
                </c:pt>
                <c:pt idx="177">
                  <c:v>0.19666666666666677</c:v>
                </c:pt>
                <c:pt idx="178">
                  <c:v>0.19777777777777789</c:v>
                </c:pt>
                <c:pt idx="179">
                  <c:v>0.198888888888889</c:v>
                </c:pt>
                <c:pt idx="180">
                  <c:v>0.20000000000000012</c:v>
                </c:pt>
                <c:pt idx="181">
                  <c:v>0.20111111111111124</c:v>
                </c:pt>
                <c:pt idx="182">
                  <c:v>0.20222222222222236</c:v>
                </c:pt>
                <c:pt idx="183">
                  <c:v>0.20333333333333348</c:v>
                </c:pt>
                <c:pt idx="184">
                  <c:v>0.2044444444444446</c:v>
                </c:pt>
                <c:pt idx="185">
                  <c:v>0.20555555555555571</c:v>
                </c:pt>
                <c:pt idx="186">
                  <c:v>0.20666666666666683</c:v>
                </c:pt>
                <c:pt idx="187">
                  <c:v>0.20777777777777795</c:v>
                </c:pt>
                <c:pt idx="188">
                  <c:v>0.20888888888888907</c:v>
                </c:pt>
                <c:pt idx="189">
                  <c:v>0.21000000000000019</c:v>
                </c:pt>
                <c:pt idx="190">
                  <c:v>0.2111111111111113</c:v>
                </c:pt>
                <c:pt idx="191">
                  <c:v>0.21222222222222242</c:v>
                </c:pt>
                <c:pt idx="192">
                  <c:v>0.21333333333333354</c:v>
                </c:pt>
                <c:pt idx="193">
                  <c:v>0.21444444444444466</c:v>
                </c:pt>
                <c:pt idx="194">
                  <c:v>0.21555555555555578</c:v>
                </c:pt>
                <c:pt idx="195">
                  <c:v>0.2166666666666669</c:v>
                </c:pt>
                <c:pt idx="196">
                  <c:v>0.21777777777777801</c:v>
                </c:pt>
                <c:pt idx="197">
                  <c:v>0.21888888888888913</c:v>
                </c:pt>
                <c:pt idx="198">
                  <c:v>0.22000000000000025</c:v>
                </c:pt>
                <c:pt idx="199">
                  <c:v>0.22111111111111137</c:v>
                </c:pt>
                <c:pt idx="200">
                  <c:v>0.22222222222222249</c:v>
                </c:pt>
                <c:pt idx="201">
                  <c:v>0.22333333333333361</c:v>
                </c:pt>
                <c:pt idx="202">
                  <c:v>0.22444444444444472</c:v>
                </c:pt>
                <c:pt idx="203">
                  <c:v>0.22555555555555584</c:v>
                </c:pt>
                <c:pt idx="204">
                  <c:v>0.22666666666666696</c:v>
                </c:pt>
                <c:pt idx="205">
                  <c:v>0.22777777777777808</c:v>
                </c:pt>
                <c:pt idx="206">
                  <c:v>0.2288888888888892</c:v>
                </c:pt>
                <c:pt idx="207">
                  <c:v>0.23000000000000032</c:v>
                </c:pt>
                <c:pt idx="208">
                  <c:v>0.23111111111111143</c:v>
                </c:pt>
                <c:pt idx="209">
                  <c:v>0.23222222222222255</c:v>
                </c:pt>
                <c:pt idx="210">
                  <c:v>0.23333333333333367</c:v>
                </c:pt>
                <c:pt idx="211">
                  <c:v>0.23444444444444479</c:v>
                </c:pt>
                <c:pt idx="212">
                  <c:v>0.23555555555555591</c:v>
                </c:pt>
                <c:pt idx="213">
                  <c:v>0.23666666666666702</c:v>
                </c:pt>
                <c:pt idx="214">
                  <c:v>0.23777777777777814</c:v>
                </c:pt>
                <c:pt idx="215">
                  <c:v>0.23888888888888926</c:v>
                </c:pt>
                <c:pt idx="216">
                  <c:v>0.24000000000000038</c:v>
                </c:pt>
                <c:pt idx="217">
                  <c:v>0.2411111111111115</c:v>
                </c:pt>
                <c:pt idx="218">
                  <c:v>0.24222222222222262</c:v>
                </c:pt>
                <c:pt idx="219">
                  <c:v>0.24333333333333373</c:v>
                </c:pt>
                <c:pt idx="220">
                  <c:v>0.24444444444444485</c:v>
                </c:pt>
                <c:pt idx="221">
                  <c:v>0.24555555555555597</c:v>
                </c:pt>
                <c:pt idx="222">
                  <c:v>0.24666666666666709</c:v>
                </c:pt>
                <c:pt idx="223">
                  <c:v>0.24777777777777821</c:v>
                </c:pt>
                <c:pt idx="224">
                  <c:v>0.24888888888888933</c:v>
                </c:pt>
                <c:pt idx="225">
                  <c:v>0.25000000000000044</c:v>
                </c:pt>
                <c:pt idx="226">
                  <c:v>0.25111111111111156</c:v>
                </c:pt>
                <c:pt idx="227">
                  <c:v>0.25222222222222268</c:v>
                </c:pt>
                <c:pt idx="228">
                  <c:v>0.2533333333333338</c:v>
                </c:pt>
                <c:pt idx="229">
                  <c:v>0.25444444444444492</c:v>
                </c:pt>
                <c:pt idx="230">
                  <c:v>0.25555555555555604</c:v>
                </c:pt>
                <c:pt idx="231">
                  <c:v>0.25666666666666715</c:v>
                </c:pt>
                <c:pt idx="232">
                  <c:v>0.25777777777777827</c:v>
                </c:pt>
                <c:pt idx="233">
                  <c:v>0.25888888888888939</c:v>
                </c:pt>
                <c:pt idx="234">
                  <c:v>0.26000000000000051</c:v>
                </c:pt>
                <c:pt idx="235">
                  <c:v>0.26111111111111163</c:v>
                </c:pt>
                <c:pt idx="236">
                  <c:v>0.26222222222222275</c:v>
                </c:pt>
                <c:pt idx="237">
                  <c:v>0.26333333333333386</c:v>
                </c:pt>
                <c:pt idx="238">
                  <c:v>0.26444444444444498</c:v>
                </c:pt>
                <c:pt idx="239">
                  <c:v>0.2655555555555561</c:v>
                </c:pt>
                <c:pt idx="240">
                  <c:v>0.26666666666666722</c:v>
                </c:pt>
                <c:pt idx="241">
                  <c:v>0.26777777777777834</c:v>
                </c:pt>
                <c:pt idx="242">
                  <c:v>0.26888888888888945</c:v>
                </c:pt>
                <c:pt idx="243">
                  <c:v>0.27000000000000057</c:v>
                </c:pt>
                <c:pt idx="244">
                  <c:v>0.27111111111111169</c:v>
                </c:pt>
                <c:pt idx="245">
                  <c:v>0.27222222222222281</c:v>
                </c:pt>
                <c:pt idx="246">
                  <c:v>0.27333333333333393</c:v>
                </c:pt>
                <c:pt idx="247">
                  <c:v>0.27444444444444505</c:v>
                </c:pt>
                <c:pt idx="248">
                  <c:v>0.27555555555555616</c:v>
                </c:pt>
                <c:pt idx="249">
                  <c:v>0.27666666666666728</c:v>
                </c:pt>
                <c:pt idx="250">
                  <c:v>0.2777777777777784</c:v>
                </c:pt>
                <c:pt idx="251">
                  <c:v>0.27888888888888952</c:v>
                </c:pt>
                <c:pt idx="252">
                  <c:v>0.28000000000000064</c:v>
                </c:pt>
                <c:pt idx="253">
                  <c:v>0.28111111111111176</c:v>
                </c:pt>
                <c:pt idx="254">
                  <c:v>0.28222222222222287</c:v>
                </c:pt>
                <c:pt idx="255">
                  <c:v>0.28333333333333399</c:v>
                </c:pt>
                <c:pt idx="256">
                  <c:v>0.28444444444444511</c:v>
                </c:pt>
                <c:pt idx="257">
                  <c:v>0.28555555555555623</c:v>
                </c:pt>
                <c:pt idx="258">
                  <c:v>0.28666666666666735</c:v>
                </c:pt>
                <c:pt idx="259">
                  <c:v>0.28777777777777847</c:v>
                </c:pt>
                <c:pt idx="260">
                  <c:v>0.28888888888888958</c:v>
                </c:pt>
                <c:pt idx="261">
                  <c:v>0.2900000000000007</c:v>
                </c:pt>
                <c:pt idx="262">
                  <c:v>0.29111111111111182</c:v>
                </c:pt>
                <c:pt idx="263">
                  <c:v>0.29222222222222294</c:v>
                </c:pt>
                <c:pt idx="264">
                  <c:v>0.29333333333333406</c:v>
                </c:pt>
                <c:pt idx="265">
                  <c:v>0.29444444444444517</c:v>
                </c:pt>
                <c:pt idx="266">
                  <c:v>0.29555555555555629</c:v>
                </c:pt>
                <c:pt idx="267">
                  <c:v>0.29666666666666741</c:v>
                </c:pt>
                <c:pt idx="268">
                  <c:v>0.29777777777777853</c:v>
                </c:pt>
                <c:pt idx="269">
                  <c:v>0.29888888888888965</c:v>
                </c:pt>
                <c:pt idx="270">
                  <c:v>0.30000000000000077</c:v>
                </c:pt>
                <c:pt idx="271">
                  <c:v>0.30111111111111188</c:v>
                </c:pt>
                <c:pt idx="272">
                  <c:v>0.302222222222223</c:v>
                </c:pt>
                <c:pt idx="273">
                  <c:v>0.30333333333333412</c:v>
                </c:pt>
                <c:pt idx="274">
                  <c:v>0.30444444444444524</c:v>
                </c:pt>
                <c:pt idx="275">
                  <c:v>0.30555555555555636</c:v>
                </c:pt>
                <c:pt idx="276">
                  <c:v>0.30666666666666748</c:v>
                </c:pt>
                <c:pt idx="277">
                  <c:v>0.30777777777777859</c:v>
                </c:pt>
                <c:pt idx="278">
                  <c:v>0.30888888888888971</c:v>
                </c:pt>
                <c:pt idx="279">
                  <c:v>0.31000000000000083</c:v>
                </c:pt>
                <c:pt idx="280">
                  <c:v>0.31111111111111195</c:v>
                </c:pt>
                <c:pt idx="281">
                  <c:v>0.31222222222222307</c:v>
                </c:pt>
                <c:pt idx="282">
                  <c:v>0.31333333333333419</c:v>
                </c:pt>
                <c:pt idx="283">
                  <c:v>0.3144444444444453</c:v>
                </c:pt>
                <c:pt idx="284">
                  <c:v>0.31555555555555642</c:v>
                </c:pt>
                <c:pt idx="285">
                  <c:v>0.31666666666666754</c:v>
                </c:pt>
                <c:pt idx="286">
                  <c:v>0.31777777777777866</c:v>
                </c:pt>
                <c:pt idx="287">
                  <c:v>0.31888888888888978</c:v>
                </c:pt>
                <c:pt idx="288">
                  <c:v>0.32000000000000089</c:v>
                </c:pt>
                <c:pt idx="289">
                  <c:v>0.32111111111111201</c:v>
                </c:pt>
                <c:pt idx="290">
                  <c:v>0.32222222222222313</c:v>
                </c:pt>
                <c:pt idx="291">
                  <c:v>0.32333333333333425</c:v>
                </c:pt>
                <c:pt idx="292">
                  <c:v>0.32444444444444537</c:v>
                </c:pt>
                <c:pt idx="293">
                  <c:v>0.32555555555555649</c:v>
                </c:pt>
                <c:pt idx="294">
                  <c:v>0.3266666666666676</c:v>
                </c:pt>
                <c:pt idx="295">
                  <c:v>0.32777777777777872</c:v>
                </c:pt>
                <c:pt idx="296">
                  <c:v>0.32888888888888984</c:v>
                </c:pt>
                <c:pt idx="297">
                  <c:v>0.33000000000000096</c:v>
                </c:pt>
                <c:pt idx="298">
                  <c:v>0.33111111111111208</c:v>
                </c:pt>
                <c:pt idx="299">
                  <c:v>0.3322222222222232</c:v>
                </c:pt>
                <c:pt idx="300">
                  <c:v>0.33333333333333431</c:v>
                </c:pt>
                <c:pt idx="301">
                  <c:v>0.33444444444444543</c:v>
                </c:pt>
                <c:pt idx="302">
                  <c:v>0.33555555555555655</c:v>
                </c:pt>
                <c:pt idx="303">
                  <c:v>0.33666666666666767</c:v>
                </c:pt>
                <c:pt idx="304">
                  <c:v>0.33777777777777879</c:v>
                </c:pt>
                <c:pt idx="305">
                  <c:v>0.33888888888888991</c:v>
                </c:pt>
                <c:pt idx="306">
                  <c:v>0.34000000000000102</c:v>
                </c:pt>
                <c:pt idx="307">
                  <c:v>0.34111111111111214</c:v>
                </c:pt>
                <c:pt idx="308">
                  <c:v>0.34222222222222326</c:v>
                </c:pt>
                <c:pt idx="309">
                  <c:v>0.34333333333333438</c:v>
                </c:pt>
                <c:pt idx="310">
                  <c:v>0.3444444444444455</c:v>
                </c:pt>
                <c:pt idx="311">
                  <c:v>0.34555555555555661</c:v>
                </c:pt>
                <c:pt idx="312">
                  <c:v>0.34666666666666773</c:v>
                </c:pt>
                <c:pt idx="313">
                  <c:v>0.34777777777777885</c:v>
                </c:pt>
                <c:pt idx="314">
                  <c:v>0.34888888888888997</c:v>
                </c:pt>
                <c:pt idx="315">
                  <c:v>0.35000000000000109</c:v>
                </c:pt>
                <c:pt idx="316">
                  <c:v>0.35111111111111221</c:v>
                </c:pt>
                <c:pt idx="317">
                  <c:v>0.35222222222222332</c:v>
                </c:pt>
                <c:pt idx="318">
                  <c:v>0.35333333333333444</c:v>
                </c:pt>
                <c:pt idx="319">
                  <c:v>0.35444444444444556</c:v>
                </c:pt>
                <c:pt idx="320">
                  <c:v>0.35555555555555668</c:v>
                </c:pt>
                <c:pt idx="321">
                  <c:v>0.3566666666666678</c:v>
                </c:pt>
                <c:pt idx="322">
                  <c:v>0.35777777777777892</c:v>
                </c:pt>
                <c:pt idx="323">
                  <c:v>0.35888888888889003</c:v>
                </c:pt>
                <c:pt idx="324">
                  <c:v>0.36000000000000115</c:v>
                </c:pt>
                <c:pt idx="325">
                  <c:v>0.36111111111111227</c:v>
                </c:pt>
                <c:pt idx="326">
                  <c:v>0.36222222222222339</c:v>
                </c:pt>
                <c:pt idx="327">
                  <c:v>0.36333333333333451</c:v>
                </c:pt>
                <c:pt idx="328">
                  <c:v>0.36444444444444563</c:v>
                </c:pt>
                <c:pt idx="329">
                  <c:v>0.36555555555555674</c:v>
                </c:pt>
                <c:pt idx="330">
                  <c:v>0.36666666666666786</c:v>
                </c:pt>
                <c:pt idx="331">
                  <c:v>0.36777777777777898</c:v>
                </c:pt>
                <c:pt idx="332">
                  <c:v>0.3688888888888901</c:v>
                </c:pt>
                <c:pt idx="333">
                  <c:v>0.37000000000000122</c:v>
                </c:pt>
                <c:pt idx="334">
                  <c:v>0.37111111111111234</c:v>
                </c:pt>
                <c:pt idx="335">
                  <c:v>0.37222222222222345</c:v>
                </c:pt>
                <c:pt idx="336">
                  <c:v>0.37333333333333457</c:v>
                </c:pt>
                <c:pt idx="337">
                  <c:v>0.37444444444444569</c:v>
                </c:pt>
                <c:pt idx="338">
                  <c:v>0.37555555555555681</c:v>
                </c:pt>
                <c:pt idx="339">
                  <c:v>0.37666666666666793</c:v>
                </c:pt>
                <c:pt idx="340">
                  <c:v>0.37777777777777904</c:v>
                </c:pt>
                <c:pt idx="341">
                  <c:v>0.37888888888889016</c:v>
                </c:pt>
                <c:pt idx="342">
                  <c:v>0.38000000000000128</c:v>
                </c:pt>
                <c:pt idx="343">
                  <c:v>0.3811111111111124</c:v>
                </c:pt>
                <c:pt idx="344">
                  <c:v>0.38222222222222352</c:v>
                </c:pt>
                <c:pt idx="345">
                  <c:v>0.38333333333333464</c:v>
                </c:pt>
                <c:pt idx="346">
                  <c:v>0.38444444444444575</c:v>
                </c:pt>
                <c:pt idx="347">
                  <c:v>0.38555555555555687</c:v>
                </c:pt>
                <c:pt idx="348">
                  <c:v>0.38666666666666799</c:v>
                </c:pt>
                <c:pt idx="349">
                  <c:v>0.38777777777777911</c:v>
                </c:pt>
                <c:pt idx="350">
                  <c:v>0.38888888888889023</c:v>
                </c:pt>
                <c:pt idx="351">
                  <c:v>0.39000000000000135</c:v>
                </c:pt>
                <c:pt idx="352">
                  <c:v>0.39111111111111246</c:v>
                </c:pt>
                <c:pt idx="353">
                  <c:v>0.39222222222222358</c:v>
                </c:pt>
                <c:pt idx="354">
                  <c:v>0.3933333333333347</c:v>
                </c:pt>
                <c:pt idx="355">
                  <c:v>0.39444444444444582</c:v>
                </c:pt>
                <c:pt idx="356">
                  <c:v>0.39555555555555694</c:v>
                </c:pt>
                <c:pt idx="357">
                  <c:v>0.39666666666666806</c:v>
                </c:pt>
                <c:pt idx="358">
                  <c:v>0.39777777777777917</c:v>
                </c:pt>
                <c:pt idx="359">
                  <c:v>0.39888888888889029</c:v>
                </c:pt>
                <c:pt idx="360">
                  <c:v>0.36625320215051921</c:v>
                </c:pt>
                <c:pt idx="361">
                  <c:v>0.33637855978745435</c:v>
                </c:pt>
                <c:pt idx="362">
                  <c:v>0.30903137192295976</c:v>
                </c:pt>
                <c:pt idx="363">
                  <c:v>0.2839978108510931</c:v>
                </c:pt>
                <c:pt idx="364">
                  <c:v>0.26108213911752853</c:v>
                </c:pt>
                <c:pt idx="365">
                  <c:v>0.24010517904808634</c:v>
                </c:pt>
                <c:pt idx="366">
                  <c:v>0.22090291175820992</c:v>
                </c:pt>
                <c:pt idx="367">
                  <c:v>0.20332519468904342</c:v>
                </c:pt>
                <c:pt idx="368">
                  <c:v>0.18723458764252232</c:v>
                </c:pt>
                <c:pt idx="369">
                  <c:v>0.17250527813624345</c:v>
                </c:pt>
                <c:pt idx="370">
                  <c:v>0.15902209767546252</c:v>
                </c:pt>
                <c:pt idx="371">
                  <c:v>0.14667962125044831</c:v>
                </c:pt>
                <c:pt idx="372">
                  <c:v>0.13538134301816185</c:v>
                </c:pt>
                <c:pt idx="373">
                  <c:v>0.12503892172291425</c:v>
                </c:pt>
                <c:pt idx="374">
                  <c:v>0.11557148995594635</c:v>
                </c:pt>
                <c:pt idx="375">
                  <c:v>0.10690502185302933</c:v>
                </c:pt>
                <c:pt idx="376">
                  <c:v>9.8971754286113184E-2</c:v>
                </c:pt>
                <c:pt idx="377">
                  <c:v>9.170965702331936E-2</c:v>
                </c:pt>
                <c:pt idx="378">
                  <c:v>8.5061947714457853E-2</c:v>
                </c:pt>
                <c:pt idx="379">
                  <c:v>8.6173058825568957E-2</c:v>
                </c:pt>
                <c:pt idx="380">
                  <c:v>8.7284169936680062E-2</c:v>
                </c:pt>
                <c:pt idx="381">
                  <c:v>8.8395281047791166E-2</c:v>
                </c:pt>
                <c:pt idx="382">
                  <c:v>8.950639215890227E-2</c:v>
                </c:pt>
                <c:pt idx="383">
                  <c:v>9.0617503270013375E-2</c:v>
                </c:pt>
                <c:pt idx="384">
                  <c:v>9.1728614381124479E-2</c:v>
                </c:pt>
                <c:pt idx="385">
                  <c:v>9.2839725492235584E-2</c:v>
                </c:pt>
                <c:pt idx="386">
                  <c:v>9.3950836603346688E-2</c:v>
                </c:pt>
                <c:pt idx="387">
                  <c:v>9.5061947714457792E-2</c:v>
                </c:pt>
                <c:pt idx="388">
                  <c:v>9.6173058825568897E-2</c:v>
                </c:pt>
                <c:pt idx="389">
                  <c:v>9.7284169936680001E-2</c:v>
                </c:pt>
                <c:pt idx="390">
                  <c:v>9.8395281047791106E-2</c:v>
                </c:pt>
                <c:pt idx="391">
                  <c:v>9.950639215890221E-2</c:v>
                </c:pt>
                <c:pt idx="392">
                  <c:v>0.10061750327001331</c:v>
                </c:pt>
                <c:pt idx="393">
                  <c:v>0.10172861438112442</c:v>
                </c:pt>
                <c:pt idx="394">
                  <c:v>0.10283972549223552</c:v>
                </c:pt>
                <c:pt idx="395">
                  <c:v>0.10395083660334663</c:v>
                </c:pt>
                <c:pt idx="396">
                  <c:v>0.10506194771445773</c:v>
                </c:pt>
                <c:pt idx="397">
                  <c:v>0.10617305882556884</c:v>
                </c:pt>
                <c:pt idx="398">
                  <c:v>0.10728416993667994</c:v>
                </c:pt>
                <c:pt idx="399">
                  <c:v>0.10839528104779105</c:v>
                </c:pt>
                <c:pt idx="400">
                  <c:v>0.10950639215890215</c:v>
                </c:pt>
                <c:pt idx="401">
                  <c:v>0.11061750327001325</c:v>
                </c:pt>
                <c:pt idx="402">
                  <c:v>0.11172861438112436</c:v>
                </c:pt>
                <c:pt idx="403">
                  <c:v>0.11283972549223546</c:v>
                </c:pt>
                <c:pt idx="404">
                  <c:v>0.11395083660334657</c:v>
                </c:pt>
                <c:pt idx="405">
                  <c:v>0.11506194771445767</c:v>
                </c:pt>
                <c:pt idx="406">
                  <c:v>0.11617305882556878</c:v>
                </c:pt>
                <c:pt idx="407">
                  <c:v>0.11728416993667988</c:v>
                </c:pt>
                <c:pt idx="408">
                  <c:v>0.11839528104779098</c:v>
                </c:pt>
                <c:pt idx="409">
                  <c:v>0.11950639215890209</c:v>
                </c:pt>
                <c:pt idx="410">
                  <c:v>0.12061750327001319</c:v>
                </c:pt>
                <c:pt idx="411">
                  <c:v>0.1217286143811243</c:v>
                </c:pt>
                <c:pt idx="412">
                  <c:v>0.1228397254922354</c:v>
                </c:pt>
                <c:pt idx="413">
                  <c:v>0.12395083660334651</c:v>
                </c:pt>
                <c:pt idx="414">
                  <c:v>0.12506194771445761</c:v>
                </c:pt>
                <c:pt idx="415">
                  <c:v>0.12617305882556873</c:v>
                </c:pt>
                <c:pt idx="416">
                  <c:v>0.12728416993667985</c:v>
                </c:pt>
                <c:pt idx="417">
                  <c:v>0.12839528104779097</c:v>
                </c:pt>
                <c:pt idx="418">
                  <c:v>0.12950639215890208</c:v>
                </c:pt>
                <c:pt idx="419">
                  <c:v>0.1306175032700132</c:v>
                </c:pt>
                <c:pt idx="420">
                  <c:v>0.13172861438112432</c:v>
                </c:pt>
                <c:pt idx="421">
                  <c:v>0.13283972549223544</c:v>
                </c:pt>
                <c:pt idx="422">
                  <c:v>0.13395083660334656</c:v>
                </c:pt>
                <c:pt idx="423">
                  <c:v>0.13506194771445768</c:v>
                </c:pt>
                <c:pt idx="424">
                  <c:v>0.13617305882556879</c:v>
                </c:pt>
                <c:pt idx="425">
                  <c:v>0.13728416993667991</c:v>
                </c:pt>
                <c:pt idx="426">
                  <c:v>0.13839528104779103</c:v>
                </c:pt>
                <c:pt idx="427">
                  <c:v>0.13950639215890215</c:v>
                </c:pt>
                <c:pt idx="428">
                  <c:v>0.14061750327001327</c:v>
                </c:pt>
                <c:pt idx="429">
                  <c:v>0.14172861438112438</c:v>
                </c:pt>
                <c:pt idx="430">
                  <c:v>0.1428397254922355</c:v>
                </c:pt>
                <c:pt idx="431">
                  <c:v>0.14395083660334662</c:v>
                </c:pt>
                <c:pt idx="432">
                  <c:v>0.14506194771445774</c:v>
                </c:pt>
                <c:pt idx="433">
                  <c:v>0.14617305882556886</c:v>
                </c:pt>
                <c:pt idx="434">
                  <c:v>0.14728416993667998</c:v>
                </c:pt>
                <c:pt idx="435">
                  <c:v>0.14839528104779109</c:v>
                </c:pt>
                <c:pt idx="436">
                  <c:v>0.14950639215890221</c:v>
                </c:pt>
                <c:pt idx="437">
                  <c:v>0.15061750327001333</c:v>
                </c:pt>
                <c:pt idx="438">
                  <c:v>0.15172861438112445</c:v>
                </c:pt>
                <c:pt idx="439">
                  <c:v>0.15283972549223557</c:v>
                </c:pt>
                <c:pt idx="440">
                  <c:v>0.15395083660334669</c:v>
                </c:pt>
                <c:pt idx="441">
                  <c:v>0.1550619477144578</c:v>
                </c:pt>
                <c:pt idx="442">
                  <c:v>0.15617305882556892</c:v>
                </c:pt>
                <c:pt idx="443">
                  <c:v>0.15728416993668004</c:v>
                </c:pt>
                <c:pt idx="444">
                  <c:v>0.15839528104779116</c:v>
                </c:pt>
                <c:pt idx="445">
                  <c:v>0.15950639215890228</c:v>
                </c:pt>
                <c:pt idx="446">
                  <c:v>0.1606175032700134</c:v>
                </c:pt>
                <c:pt idx="447">
                  <c:v>0.16172861438112451</c:v>
                </c:pt>
                <c:pt idx="448">
                  <c:v>0.16283972549223563</c:v>
                </c:pt>
                <c:pt idx="449">
                  <c:v>0.16395083660334675</c:v>
                </c:pt>
                <c:pt idx="450">
                  <c:v>0.16506194771445787</c:v>
                </c:pt>
                <c:pt idx="451">
                  <c:v>0.16617305882556899</c:v>
                </c:pt>
                <c:pt idx="452">
                  <c:v>0.1672841699366801</c:v>
                </c:pt>
                <c:pt idx="453">
                  <c:v>0.16839528104779122</c:v>
                </c:pt>
                <c:pt idx="454">
                  <c:v>0.16950639215890234</c:v>
                </c:pt>
                <c:pt idx="455">
                  <c:v>0.17061750327001346</c:v>
                </c:pt>
                <c:pt idx="456">
                  <c:v>0.17172861438112458</c:v>
                </c:pt>
                <c:pt idx="457">
                  <c:v>0.1728397254922357</c:v>
                </c:pt>
                <c:pt idx="458">
                  <c:v>0.17395083660334681</c:v>
                </c:pt>
                <c:pt idx="459">
                  <c:v>0.17506194771445793</c:v>
                </c:pt>
                <c:pt idx="460">
                  <c:v>0.17617305882556905</c:v>
                </c:pt>
                <c:pt idx="461">
                  <c:v>0.17728416993668017</c:v>
                </c:pt>
                <c:pt idx="462">
                  <c:v>0.17839528104779129</c:v>
                </c:pt>
                <c:pt idx="463">
                  <c:v>0.17950639215890241</c:v>
                </c:pt>
                <c:pt idx="464">
                  <c:v>0.18061750327001352</c:v>
                </c:pt>
                <c:pt idx="465">
                  <c:v>0.18172861438112464</c:v>
                </c:pt>
                <c:pt idx="466">
                  <c:v>0.18283972549223576</c:v>
                </c:pt>
                <c:pt idx="467">
                  <c:v>0.18395083660334688</c:v>
                </c:pt>
                <c:pt idx="468">
                  <c:v>0.185061947714458</c:v>
                </c:pt>
                <c:pt idx="469">
                  <c:v>0.18617305882556912</c:v>
                </c:pt>
                <c:pt idx="470">
                  <c:v>0.18728416993668023</c:v>
                </c:pt>
                <c:pt idx="471">
                  <c:v>0.18839528104779135</c:v>
                </c:pt>
                <c:pt idx="472">
                  <c:v>0.18950639215890247</c:v>
                </c:pt>
                <c:pt idx="473">
                  <c:v>0.19061750327001359</c:v>
                </c:pt>
                <c:pt idx="474">
                  <c:v>0.19172861438112471</c:v>
                </c:pt>
                <c:pt idx="475">
                  <c:v>0.19283972549223583</c:v>
                </c:pt>
                <c:pt idx="476">
                  <c:v>0.19395083660334694</c:v>
                </c:pt>
                <c:pt idx="477">
                  <c:v>0.19506194771445806</c:v>
                </c:pt>
                <c:pt idx="478">
                  <c:v>0.19617305882556918</c:v>
                </c:pt>
                <c:pt idx="479">
                  <c:v>0.1972841699366803</c:v>
                </c:pt>
                <c:pt idx="480">
                  <c:v>0.19839528104779142</c:v>
                </c:pt>
                <c:pt idx="481">
                  <c:v>0.19950639215890253</c:v>
                </c:pt>
                <c:pt idx="482">
                  <c:v>0.20061750327001365</c:v>
                </c:pt>
                <c:pt idx="483">
                  <c:v>0.20172861438112477</c:v>
                </c:pt>
                <c:pt idx="484">
                  <c:v>0.20283972549223589</c:v>
                </c:pt>
                <c:pt idx="485">
                  <c:v>0.20395083660334701</c:v>
                </c:pt>
                <c:pt idx="486">
                  <c:v>0.20506194771445813</c:v>
                </c:pt>
                <c:pt idx="487">
                  <c:v>0.20617305882556924</c:v>
                </c:pt>
                <c:pt idx="488">
                  <c:v>0.20728416993668036</c:v>
                </c:pt>
                <c:pt idx="489">
                  <c:v>0.20839528104779148</c:v>
                </c:pt>
                <c:pt idx="490">
                  <c:v>0.2095063921589026</c:v>
                </c:pt>
                <c:pt idx="491">
                  <c:v>0.21061750327001372</c:v>
                </c:pt>
                <c:pt idx="492">
                  <c:v>0.21172861438112484</c:v>
                </c:pt>
                <c:pt idx="493">
                  <c:v>0.21283972549223595</c:v>
                </c:pt>
                <c:pt idx="494">
                  <c:v>0.21395083660334707</c:v>
                </c:pt>
                <c:pt idx="495">
                  <c:v>0.21506194771445819</c:v>
                </c:pt>
                <c:pt idx="496">
                  <c:v>0.21617305882556931</c:v>
                </c:pt>
                <c:pt idx="497">
                  <c:v>0.21728416993668043</c:v>
                </c:pt>
                <c:pt idx="498">
                  <c:v>0.21839528104779155</c:v>
                </c:pt>
                <c:pt idx="499">
                  <c:v>0.21950639215890266</c:v>
                </c:pt>
                <c:pt idx="500">
                  <c:v>0.22061750327001378</c:v>
                </c:pt>
                <c:pt idx="501">
                  <c:v>0.2217286143811249</c:v>
                </c:pt>
                <c:pt idx="502">
                  <c:v>0.22283972549223602</c:v>
                </c:pt>
                <c:pt idx="503">
                  <c:v>0.22395083660334714</c:v>
                </c:pt>
                <c:pt idx="504">
                  <c:v>0.22506194771445825</c:v>
                </c:pt>
                <c:pt idx="505">
                  <c:v>0.22617305882556937</c:v>
                </c:pt>
                <c:pt idx="506">
                  <c:v>0.22728416993668049</c:v>
                </c:pt>
                <c:pt idx="507">
                  <c:v>0.22839528104779161</c:v>
                </c:pt>
                <c:pt idx="508">
                  <c:v>0.22950639215890273</c:v>
                </c:pt>
                <c:pt idx="509">
                  <c:v>0.23061750327001385</c:v>
                </c:pt>
                <c:pt idx="510">
                  <c:v>0.23172861438112496</c:v>
                </c:pt>
                <c:pt idx="511">
                  <c:v>0.23283972549223608</c:v>
                </c:pt>
                <c:pt idx="512">
                  <c:v>0.2339508366033472</c:v>
                </c:pt>
                <c:pt idx="513">
                  <c:v>0.23506194771445832</c:v>
                </c:pt>
                <c:pt idx="514">
                  <c:v>0.23617305882556944</c:v>
                </c:pt>
                <c:pt idx="515">
                  <c:v>0.23728416993668056</c:v>
                </c:pt>
                <c:pt idx="516">
                  <c:v>0.23839528104779167</c:v>
                </c:pt>
                <c:pt idx="517">
                  <c:v>0.23950639215890279</c:v>
                </c:pt>
                <c:pt idx="518">
                  <c:v>0.24061750327001391</c:v>
                </c:pt>
                <c:pt idx="519">
                  <c:v>0.24172861438112503</c:v>
                </c:pt>
                <c:pt idx="520">
                  <c:v>0.24283972549223615</c:v>
                </c:pt>
                <c:pt idx="521">
                  <c:v>0.24395083660334727</c:v>
                </c:pt>
                <c:pt idx="522">
                  <c:v>0.24506194771445838</c:v>
                </c:pt>
                <c:pt idx="523">
                  <c:v>0.2461730588255695</c:v>
                </c:pt>
                <c:pt idx="524">
                  <c:v>0.24728416993668062</c:v>
                </c:pt>
                <c:pt idx="525">
                  <c:v>0.24839528104779174</c:v>
                </c:pt>
                <c:pt idx="526">
                  <c:v>0.24950639215890286</c:v>
                </c:pt>
                <c:pt idx="527">
                  <c:v>0.25061750327001397</c:v>
                </c:pt>
                <c:pt idx="528">
                  <c:v>0.25172861438112509</c:v>
                </c:pt>
                <c:pt idx="529">
                  <c:v>0.25283972549223621</c:v>
                </c:pt>
                <c:pt idx="530">
                  <c:v>0.25395083660334733</c:v>
                </c:pt>
                <c:pt idx="531">
                  <c:v>0.25506194771445845</c:v>
                </c:pt>
                <c:pt idx="532">
                  <c:v>0.25617305882556957</c:v>
                </c:pt>
                <c:pt idx="533">
                  <c:v>0.25728416993668068</c:v>
                </c:pt>
                <c:pt idx="534">
                  <c:v>0.2583952810477918</c:v>
                </c:pt>
                <c:pt idx="535">
                  <c:v>0.25950639215890292</c:v>
                </c:pt>
                <c:pt idx="536">
                  <c:v>0.26061750327001404</c:v>
                </c:pt>
                <c:pt idx="537">
                  <c:v>0.26172861438112516</c:v>
                </c:pt>
                <c:pt idx="538">
                  <c:v>0.26283972549223628</c:v>
                </c:pt>
                <c:pt idx="539">
                  <c:v>0.26395083660334739</c:v>
                </c:pt>
                <c:pt idx="540">
                  <c:v>0.26506194771445851</c:v>
                </c:pt>
                <c:pt idx="541">
                  <c:v>0.26617305882556963</c:v>
                </c:pt>
                <c:pt idx="542">
                  <c:v>0.26728416993668075</c:v>
                </c:pt>
                <c:pt idx="543">
                  <c:v>0.26839528104779187</c:v>
                </c:pt>
                <c:pt idx="544">
                  <c:v>0.26950639215890299</c:v>
                </c:pt>
                <c:pt idx="545">
                  <c:v>0.2706175032700141</c:v>
                </c:pt>
                <c:pt idx="546">
                  <c:v>0.27172861438112522</c:v>
                </c:pt>
                <c:pt idx="547">
                  <c:v>0.27283972549223634</c:v>
                </c:pt>
                <c:pt idx="548">
                  <c:v>0.27395083660334746</c:v>
                </c:pt>
                <c:pt idx="549">
                  <c:v>0.27506194771445858</c:v>
                </c:pt>
                <c:pt idx="550">
                  <c:v>0.27617305882556969</c:v>
                </c:pt>
                <c:pt idx="551">
                  <c:v>0.27728416993668081</c:v>
                </c:pt>
                <c:pt idx="552">
                  <c:v>0.27839528104779193</c:v>
                </c:pt>
                <c:pt idx="553">
                  <c:v>0.27950639215890305</c:v>
                </c:pt>
                <c:pt idx="554">
                  <c:v>0.28061750327001417</c:v>
                </c:pt>
                <c:pt idx="555">
                  <c:v>0.28172861438112529</c:v>
                </c:pt>
                <c:pt idx="556">
                  <c:v>0.2828397254922364</c:v>
                </c:pt>
                <c:pt idx="557">
                  <c:v>0.28395083660334752</c:v>
                </c:pt>
                <c:pt idx="558">
                  <c:v>0.28506194771445864</c:v>
                </c:pt>
                <c:pt idx="559">
                  <c:v>0.28617305882556976</c:v>
                </c:pt>
                <c:pt idx="560">
                  <c:v>0.28728416993668088</c:v>
                </c:pt>
                <c:pt idx="561">
                  <c:v>0.288395281047792</c:v>
                </c:pt>
                <c:pt idx="562">
                  <c:v>0.28950639215890311</c:v>
                </c:pt>
                <c:pt idx="563">
                  <c:v>0.29061750327001423</c:v>
                </c:pt>
                <c:pt idx="564">
                  <c:v>0.29172861438112535</c:v>
                </c:pt>
                <c:pt idx="565">
                  <c:v>0.29283972549223647</c:v>
                </c:pt>
                <c:pt idx="566">
                  <c:v>0.29395083660334759</c:v>
                </c:pt>
                <c:pt idx="567">
                  <c:v>0.29506194771445871</c:v>
                </c:pt>
                <c:pt idx="568">
                  <c:v>0.29617305882556982</c:v>
                </c:pt>
                <c:pt idx="569">
                  <c:v>0.29728416993668094</c:v>
                </c:pt>
                <c:pt idx="570">
                  <c:v>0.29839528104779206</c:v>
                </c:pt>
                <c:pt idx="571">
                  <c:v>0.29950639215890318</c:v>
                </c:pt>
                <c:pt idx="572">
                  <c:v>0.3006175032700143</c:v>
                </c:pt>
                <c:pt idx="573">
                  <c:v>0.30172861438112542</c:v>
                </c:pt>
                <c:pt idx="574">
                  <c:v>0.30283972549223653</c:v>
                </c:pt>
                <c:pt idx="575">
                  <c:v>0.30395083660334765</c:v>
                </c:pt>
                <c:pt idx="576">
                  <c:v>0.30506194771445877</c:v>
                </c:pt>
                <c:pt idx="577">
                  <c:v>0.30617305882556989</c:v>
                </c:pt>
                <c:pt idx="578">
                  <c:v>0.30728416993668101</c:v>
                </c:pt>
                <c:pt idx="579">
                  <c:v>0.30839528104779212</c:v>
                </c:pt>
                <c:pt idx="580">
                  <c:v>0.30950639215890324</c:v>
                </c:pt>
                <c:pt idx="581">
                  <c:v>0.31061750327001436</c:v>
                </c:pt>
                <c:pt idx="582">
                  <c:v>0.31172861438112548</c:v>
                </c:pt>
                <c:pt idx="583">
                  <c:v>0.3128397254922366</c:v>
                </c:pt>
                <c:pt idx="584">
                  <c:v>0.31395083660334772</c:v>
                </c:pt>
                <c:pt idx="585">
                  <c:v>0.31506194771445883</c:v>
                </c:pt>
                <c:pt idx="586">
                  <c:v>0.31617305882556995</c:v>
                </c:pt>
                <c:pt idx="587">
                  <c:v>0.31728416993668107</c:v>
                </c:pt>
                <c:pt idx="588">
                  <c:v>0.31839528104779219</c:v>
                </c:pt>
                <c:pt idx="589">
                  <c:v>0.31950639215890331</c:v>
                </c:pt>
                <c:pt idx="590">
                  <c:v>0.32061750327001443</c:v>
                </c:pt>
                <c:pt idx="591">
                  <c:v>0.32172861438112554</c:v>
                </c:pt>
                <c:pt idx="592">
                  <c:v>0.32283972549223666</c:v>
                </c:pt>
                <c:pt idx="593">
                  <c:v>0.32395083660334778</c:v>
                </c:pt>
                <c:pt idx="594">
                  <c:v>0.3250619477144589</c:v>
                </c:pt>
                <c:pt idx="595">
                  <c:v>0.32617305882557002</c:v>
                </c:pt>
                <c:pt idx="596">
                  <c:v>0.32728416993668114</c:v>
                </c:pt>
                <c:pt idx="597">
                  <c:v>0.32839528104779225</c:v>
                </c:pt>
                <c:pt idx="598">
                  <c:v>0.32950639215890337</c:v>
                </c:pt>
                <c:pt idx="599">
                  <c:v>0.33061750327001449</c:v>
                </c:pt>
                <c:pt idx="600">
                  <c:v>0.33172861438112561</c:v>
                </c:pt>
                <c:pt idx="601">
                  <c:v>0.33283972549223673</c:v>
                </c:pt>
                <c:pt idx="602">
                  <c:v>0.33395083660334784</c:v>
                </c:pt>
                <c:pt idx="603">
                  <c:v>0.33506194771445896</c:v>
                </c:pt>
                <c:pt idx="604">
                  <c:v>0.33617305882557008</c:v>
                </c:pt>
                <c:pt idx="605">
                  <c:v>0.3372841699366812</c:v>
                </c:pt>
                <c:pt idx="606">
                  <c:v>0.33839528104779232</c:v>
                </c:pt>
                <c:pt idx="607">
                  <c:v>0.33950639215890344</c:v>
                </c:pt>
                <c:pt idx="608">
                  <c:v>0.34061750327001455</c:v>
                </c:pt>
                <c:pt idx="609">
                  <c:v>0.34172861438112567</c:v>
                </c:pt>
                <c:pt idx="610">
                  <c:v>0.34283972549223679</c:v>
                </c:pt>
                <c:pt idx="611">
                  <c:v>0.34395083660334791</c:v>
                </c:pt>
                <c:pt idx="612">
                  <c:v>0.34506194771445903</c:v>
                </c:pt>
                <c:pt idx="613">
                  <c:v>0.34617305882557015</c:v>
                </c:pt>
                <c:pt idx="614">
                  <c:v>0.34728416993668126</c:v>
                </c:pt>
                <c:pt idx="615">
                  <c:v>0.34839528104779238</c:v>
                </c:pt>
                <c:pt idx="616">
                  <c:v>0.3495063921589035</c:v>
                </c:pt>
                <c:pt idx="617">
                  <c:v>0.35061750327001462</c:v>
                </c:pt>
                <c:pt idx="618">
                  <c:v>0.35172861438112574</c:v>
                </c:pt>
                <c:pt idx="619">
                  <c:v>0.35283972549223686</c:v>
                </c:pt>
                <c:pt idx="620">
                  <c:v>0.35395083660334797</c:v>
                </c:pt>
                <c:pt idx="621">
                  <c:v>0.35506194771445909</c:v>
                </c:pt>
                <c:pt idx="622">
                  <c:v>0.35617305882557021</c:v>
                </c:pt>
                <c:pt idx="623">
                  <c:v>0.35728416993668133</c:v>
                </c:pt>
                <c:pt idx="624">
                  <c:v>0.35839528104779245</c:v>
                </c:pt>
                <c:pt idx="625">
                  <c:v>0.35950639215890356</c:v>
                </c:pt>
                <c:pt idx="626">
                  <c:v>0.36061750327001468</c:v>
                </c:pt>
                <c:pt idx="627">
                  <c:v>0.3617286143811258</c:v>
                </c:pt>
                <c:pt idx="628">
                  <c:v>0.36283972549223692</c:v>
                </c:pt>
                <c:pt idx="629">
                  <c:v>0.36395083660334804</c:v>
                </c:pt>
                <c:pt idx="630">
                  <c:v>0.36506194771445916</c:v>
                </c:pt>
                <c:pt idx="631">
                  <c:v>0.36617305882557027</c:v>
                </c:pt>
                <c:pt idx="632">
                  <c:v>0.36728416993668139</c:v>
                </c:pt>
                <c:pt idx="633">
                  <c:v>0.36839528104779251</c:v>
                </c:pt>
                <c:pt idx="634">
                  <c:v>0.36950639215890363</c:v>
                </c:pt>
                <c:pt idx="635">
                  <c:v>0.37061750327001475</c:v>
                </c:pt>
                <c:pt idx="636">
                  <c:v>0.37172861438112587</c:v>
                </c:pt>
                <c:pt idx="637">
                  <c:v>0.37283972549223698</c:v>
                </c:pt>
                <c:pt idx="638">
                  <c:v>0.3739508366033481</c:v>
                </c:pt>
                <c:pt idx="639">
                  <c:v>0.37506194771445922</c:v>
                </c:pt>
                <c:pt idx="640">
                  <c:v>0.37617305882557034</c:v>
                </c:pt>
                <c:pt idx="641">
                  <c:v>0.37728416993668146</c:v>
                </c:pt>
                <c:pt idx="642">
                  <c:v>0.37839528104779258</c:v>
                </c:pt>
                <c:pt idx="643">
                  <c:v>0.37950639215890369</c:v>
                </c:pt>
                <c:pt idx="644">
                  <c:v>0.38061750327001481</c:v>
                </c:pt>
                <c:pt idx="645">
                  <c:v>0.38172861438112593</c:v>
                </c:pt>
                <c:pt idx="646">
                  <c:v>0.38283972549223705</c:v>
                </c:pt>
                <c:pt idx="647">
                  <c:v>0.38395083660334817</c:v>
                </c:pt>
                <c:pt idx="648">
                  <c:v>0.38506194771445929</c:v>
                </c:pt>
                <c:pt idx="649">
                  <c:v>0.3861730588255704</c:v>
                </c:pt>
                <c:pt idx="650">
                  <c:v>0.38728416993668152</c:v>
                </c:pt>
                <c:pt idx="651">
                  <c:v>0.38839528104779264</c:v>
                </c:pt>
                <c:pt idx="652">
                  <c:v>0.38950639215890376</c:v>
                </c:pt>
                <c:pt idx="653">
                  <c:v>0.39061750327001488</c:v>
                </c:pt>
                <c:pt idx="654">
                  <c:v>0.39172861438112599</c:v>
                </c:pt>
                <c:pt idx="655">
                  <c:v>0.39283972549223711</c:v>
                </c:pt>
                <c:pt idx="656">
                  <c:v>0.39395083660334823</c:v>
                </c:pt>
                <c:pt idx="657">
                  <c:v>0.39506194771445935</c:v>
                </c:pt>
                <c:pt idx="658">
                  <c:v>0.39617305882557047</c:v>
                </c:pt>
                <c:pt idx="659">
                  <c:v>0.39728416993668159</c:v>
                </c:pt>
                <c:pt idx="660">
                  <c:v>0.3983952810477927</c:v>
                </c:pt>
                <c:pt idx="661">
                  <c:v>0.39950639215890382</c:v>
                </c:pt>
                <c:pt idx="662">
                  <c:v>0.40061750327001494</c:v>
                </c:pt>
                <c:pt idx="663">
                  <c:v>0.40172861438112606</c:v>
                </c:pt>
                <c:pt idx="664">
                  <c:v>0.40283972549223718</c:v>
                </c:pt>
                <c:pt idx="665">
                  <c:v>0.4039508366033483</c:v>
                </c:pt>
                <c:pt idx="666">
                  <c:v>0.40506194771445941</c:v>
                </c:pt>
                <c:pt idx="667">
                  <c:v>0.40617305882557053</c:v>
                </c:pt>
                <c:pt idx="668">
                  <c:v>0.40728416993668165</c:v>
                </c:pt>
                <c:pt idx="669">
                  <c:v>0.40839528104779277</c:v>
                </c:pt>
                <c:pt idx="670">
                  <c:v>0.40950639215890389</c:v>
                </c:pt>
                <c:pt idx="671">
                  <c:v>0.41061750327001501</c:v>
                </c:pt>
                <c:pt idx="672">
                  <c:v>0.41172861438112612</c:v>
                </c:pt>
                <c:pt idx="673">
                  <c:v>0.41283972549223724</c:v>
                </c:pt>
                <c:pt idx="674">
                  <c:v>0.41395083660334836</c:v>
                </c:pt>
                <c:pt idx="675">
                  <c:v>0.41506194771445948</c:v>
                </c:pt>
                <c:pt idx="676">
                  <c:v>0.4161730588255706</c:v>
                </c:pt>
                <c:pt idx="677">
                  <c:v>0.41728416993668171</c:v>
                </c:pt>
                <c:pt idx="678">
                  <c:v>0.41839528104779283</c:v>
                </c:pt>
                <c:pt idx="679">
                  <c:v>0.41950639215890395</c:v>
                </c:pt>
                <c:pt idx="680">
                  <c:v>0.42061750327001507</c:v>
                </c:pt>
                <c:pt idx="681">
                  <c:v>0.42172861438112619</c:v>
                </c:pt>
                <c:pt idx="682">
                  <c:v>0.42283972549223731</c:v>
                </c:pt>
                <c:pt idx="683">
                  <c:v>0.42395083660334842</c:v>
                </c:pt>
                <c:pt idx="684">
                  <c:v>0.42506194771445954</c:v>
                </c:pt>
                <c:pt idx="685">
                  <c:v>0.42617305882557066</c:v>
                </c:pt>
                <c:pt idx="686">
                  <c:v>0.42728416993668178</c:v>
                </c:pt>
                <c:pt idx="687">
                  <c:v>0.4283952810477929</c:v>
                </c:pt>
                <c:pt idx="688">
                  <c:v>0.42950639215890402</c:v>
                </c:pt>
                <c:pt idx="689">
                  <c:v>0.43061750327001513</c:v>
                </c:pt>
                <c:pt idx="690">
                  <c:v>0.43172861438112625</c:v>
                </c:pt>
                <c:pt idx="691">
                  <c:v>0.43283972549223737</c:v>
                </c:pt>
                <c:pt idx="692">
                  <c:v>0.43395083660334849</c:v>
                </c:pt>
                <c:pt idx="693">
                  <c:v>0.43506194771445961</c:v>
                </c:pt>
                <c:pt idx="694">
                  <c:v>0.43617305882557073</c:v>
                </c:pt>
                <c:pt idx="695">
                  <c:v>0.43728416993668184</c:v>
                </c:pt>
                <c:pt idx="696">
                  <c:v>0.43839528104779296</c:v>
                </c:pt>
                <c:pt idx="697">
                  <c:v>0.43950639215890408</c:v>
                </c:pt>
                <c:pt idx="698">
                  <c:v>0.4406175032700152</c:v>
                </c:pt>
                <c:pt idx="699">
                  <c:v>0.44172861438112632</c:v>
                </c:pt>
                <c:pt idx="700">
                  <c:v>0.44283972549223743</c:v>
                </c:pt>
                <c:pt idx="701">
                  <c:v>0.44395083660334855</c:v>
                </c:pt>
                <c:pt idx="702">
                  <c:v>0.44506194771445967</c:v>
                </c:pt>
                <c:pt idx="703">
                  <c:v>0.44617305882557079</c:v>
                </c:pt>
                <c:pt idx="704">
                  <c:v>0.44728416993668191</c:v>
                </c:pt>
                <c:pt idx="705">
                  <c:v>0.44839528104779303</c:v>
                </c:pt>
                <c:pt idx="706">
                  <c:v>0.44950639215890414</c:v>
                </c:pt>
                <c:pt idx="707">
                  <c:v>0.45061750327001526</c:v>
                </c:pt>
                <c:pt idx="708">
                  <c:v>0.45172861438112638</c:v>
                </c:pt>
                <c:pt idx="709">
                  <c:v>0.4528397254922375</c:v>
                </c:pt>
                <c:pt idx="710">
                  <c:v>0.45395083660334862</c:v>
                </c:pt>
                <c:pt idx="711">
                  <c:v>0.45506194771445974</c:v>
                </c:pt>
                <c:pt idx="712">
                  <c:v>0.45617305882557085</c:v>
                </c:pt>
                <c:pt idx="713">
                  <c:v>0.45728416993668197</c:v>
                </c:pt>
                <c:pt idx="714">
                  <c:v>0.45839528104779309</c:v>
                </c:pt>
                <c:pt idx="715">
                  <c:v>0.45950639215890421</c:v>
                </c:pt>
                <c:pt idx="716">
                  <c:v>0.46061750327001533</c:v>
                </c:pt>
                <c:pt idx="717">
                  <c:v>0.46172861438112645</c:v>
                </c:pt>
                <c:pt idx="718">
                  <c:v>0.46283972549223756</c:v>
                </c:pt>
                <c:pt idx="719">
                  <c:v>0.46395083660334868</c:v>
                </c:pt>
                <c:pt idx="720">
                  <c:v>0.4650619477144598</c:v>
                </c:pt>
              </c:numCache>
            </c:numRef>
          </c:yVal>
          <c:smooth val="1"/>
          <c:extLst>
            <c:ext xmlns:c16="http://schemas.microsoft.com/office/drawing/2014/chart" uri="{C3380CC4-5D6E-409C-BE32-E72D297353CC}">
              <c16:uniqueId val="{00000002-2E77-5449-B543-6E5A4CF9981C}"/>
            </c:ext>
          </c:extLst>
        </c:ser>
        <c:ser>
          <c:idx val="11"/>
          <c:order val="11"/>
          <c:tx>
            <c:v>Integral Alle60</c:v>
          </c:tx>
          <c:spPr>
            <a:ln w="31750" cap="rnd">
              <a:solidFill>
                <a:srgbClr val="FF9DFE"/>
              </a:solidFill>
              <a:prstDash val="lgDashDot"/>
              <a:round/>
            </a:ln>
            <a:effectLst/>
          </c:spPr>
          <c:marker>
            <c:symbol val="none"/>
          </c:marker>
          <c:xVal>
            <c:numRef>
              <c:f>'Raum2_Übersicht+Stoßlüftung'!$A$82:$A$802</c:f>
              <c:numCache>
                <c:formatCode>0.00</c:formatCode>
                <c:ptCount val="72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pt idx="361">
                  <c:v>60.166666666666664</c:v>
                </c:pt>
                <c:pt idx="362">
                  <c:v>60.333333333333336</c:v>
                </c:pt>
                <c:pt idx="363">
                  <c:v>60.5</c:v>
                </c:pt>
                <c:pt idx="364">
                  <c:v>60.666666666666664</c:v>
                </c:pt>
                <c:pt idx="365">
                  <c:v>60.833333333333336</c:v>
                </c:pt>
                <c:pt idx="366">
                  <c:v>61</c:v>
                </c:pt>
                <c:pt idx="367">
                  <c:v>61.166666666666664</c:v>
                </c:pt>
                <c:pt idx="368">
                  <c:v>61.333333333333336</c:v>
                </c:pt>
                <c:pt idx="369">
                  <c:v>61.5</c:v>
                </c:pt>
                <c:pt idx="370">
                  <c:v>61.666666666666664</c:v>
                </c:pt>
                <c:pt idx="371">
                  <c:v>61.833333333333336</c:v>
                </c:pt>
                <c:pt idx="372">
                  <c:v>62</c:v>
                </c:pt>
                <c:pt idx="373">
                  <c:v>62.166666666666664</c:v>
                </c:pt>
                <c:pt idx="374">
                  <c:v>62.333333333333336</c:v>
                </c:pt>
                <c:pt idx="375">
                  <c:v>62.5</c:v>
                </c:pt>
                <c:pt idx="376">
                  <c:v>62.666666666666664</c:v>
                </c:pt>
                <c:pt idx="377">
                  <c:v>62.833333333333336</c:v>
                </c:pt>
                <c:pt idx="378">
                  <c:v>63</c:v>
                </c:pt>
                <c:pt idx="379">
                  <c:v>63.166666666666664</c:v>
                </c:pt>
                <c:pt idx="380">
                  <c:v>63.333333333333336</c:v>
                </c:pt>
                <c:pt idx="381">
                  <c:v>63.5</c:v>
                </c:pt>
                <c:pt idx="382">
                  <c:v>63.666666666666664</c:v>
                </c:pt>
                <c:pt idx="383">
                  <c:v>63.833333333333336</c:v>
                </c:pt>
                <c:pt idx="384">
                  <c:v>64</c:v>
                </c:pt>
                <c:pt idx="385">
                  <c:v>64.166666666666671</c:v>
                </c:pt>
                <c:pt idx="386">
                  <c:v>64.333333333333329</c:v>
                </c:pt>
                <c:pt idx="387">
                  <c:v>64.5</c:v>
                </c:pt>
                <c:pt idx="388">
                  <c:v>64.666666666666671</c:v>
                </c:pt>
                <c:pt idx="389">
                  <c:v>64.833333333333329</c:v>
                </c:pt>
                <c:pt idx="390">
                  <c:v>65</c:v>
                </c:pt>
                <c:pt idx="391">
                  <c:v>65.166666666666671</c:v>
                </c:pt>
                <c:pt idx="392">
                  <c:v>65.333333333333329</c:v>
                </c:pt>
                <c:pt idx="393">
                  <c:v>65.5</c:v>
                </c:pt>
                <c:pt idx="394">
                  <c:v>65.666666666666671</c:v>
                </c:pt>
                <c:pt idx="395">
                  <c:v>65.833333333333329</c:v>
                </c:pt>
                <c:pt idx="396">
                  <c:v>66</c:v>
                </c:pt>
                <c:pt idx="397">
                  <c:v>66.166666666666671</c:v>
                </c:pt>
                <c:pt idx="398">
                  <c:v>66.333333333333329</c:v>
                </c:pt>
                <c:pt idx="399">
                  <c:v>66.5</c:v>
                </c:pt>
                <c:pt idx="400">
                  <c:v>66.666666666666671</c:v>
                </c:pt>
                <c:pt idx="401">
                  <c:v>66.833333333333329</c:v>
                </c:pt>
                <c:pt idx="402">
                  <c:v>67</c:v>
                </c:pt>
                <c:pt idx="403">
                  <c:v>67.166666666666671</c:v>
                </c:pt>
                <c:pt idx="404">
                  <c:v>67.333333333333329</c:v>
                </c:pt>
                <c:pt idx="405">
                  <c:v>67.5</c:v>
                </c:pt>
                <c:pt idx="406">
                  <c:v>67.666666666666671</c:v>
                </c:pt>
                <c:pt idx="407">
                  <c:v>67.833333333333329</c:v>
                </c:pt>
                <c:pt idx="408">
                  <c:v>68</c:v>
                </c:pt>
                <c:pt idx="409">
                  <c:v>68.166666666666671</c:v>
                </c:pt>
                <c:pt idx="410">
                  <c:v>68.333333333333329</c:v>
                </c:pt>
                <c:pt idx="411">
                  <c:v>68.5</c:v>
                </c:pt>
                <c:pt idx="412">
                  <c:v>68.666666666666671</c:v>
                </c:pt>
                <c:pt idx="413">
                  <c:v>68.833333333333329</c:v>
                </c:pt>
                <c:pt idx="414">
                  <c:v>69</c:v>
                </c:pt>
                <c:pt idx="415">
                  <c:v>69.166666666666671</c:v>
                </c:pt>
                <c:pt idx="416">
                  <c:v>69.333333333333329</c:v>
                </c:pt>
                <c:pt idx="417">
                  <c:v>69.5</c:v>
                </c:pt>
                <c:pt idx="418">
                  <c:v>69.666666666666671</c:v>
                </c:pt>
                <c:pt idx="419">
                  <c:v>69.833333333333329</c:v>
                </c:pt>
                <c:pt idx="420">
                  <c:v>70</c:v>
                </c:pt>
                <c:pt idx="421">
                  <c:v>70.166666666666671</c:v>
                </c:pt>
                <c:pt idx="422">
                  <c:v>70.333333333333329</c:v>
                </c:pt>
                <c:pt idx="423">
                  <c:v>70.5</c:v>
                </c:pt>
                <c:pt idx="424">
                  <c:v>70.666666666666671</c:v>
                </c:pt>
                <c:pt idx="425">
                  <c:v>70.833333333333329</c:v>
                </c:pt>
                <c:pt idx="426">
                  <c:v>71</c:v>
                </c:pt>
                <c:pt idx="427">
                  <c:v>71.166666666666671</c:v>
                </c:pt>
                <c:pt idx="428">
                  <c:v>71.333333333333329</c:v>
                </c:pt>
                <c:pt idx="429">
                  <c:v>71.5</c:v>
                </c:pt>
                <c:pt idx="430">
                  <c:v>71.666666666666671</c:v>
                </c:pt>
                <c:pt idx="431">
                  <c:v>71.833333333333329</c:v>
                </c:pt>
                <c:pt idx="432">
                  <c:v>72</c:v>
                </c:pt>
                <c:pt idx="433">
                  <c:v>72.166666666666671</c:v>
                </c:pt>
                <c:pt idx="434">
                  <c:v>72.333333333333329</c:v>
                </c:pt>
                <c:pt idx="435">
                  <c:v>72.5</c:v>
                </c:pt>
                <c:pt idx="436">
                  <c:v>72.666666666666671</c:v>
                </c:pt>
                <c:pt idx="437">
                  <c:v>72.833333333333329</c:v>
                </c:pt>
                <c:pt idx="438">
                  <c:v>73</c:v>
                </c:pt>
                <c:pt idx="439">
                  <c:v>73.166666666666671</c:v>
                </c:pt>
                <c:pt idx="440">
                  <c:v>73.333333333333329</c:v>
                </c:pt>
                <c:pt idx="441">
                  <c:v>73.5</c:v>
                </c:pt>
                <c:pt idx="442">
                  <c:v>73.666666666666671</c:v>
                </c:pt>
                <c:pt idx="443">
                  <c:v>73.833333333333329</c:v>
                </c:pt>
                <c:pt idx="444">
                  <c:v>74</c:v>
                </c:pt>
                <c:pt idx="445">
                  <c:v>74.166666666666671</c:v>
                </c:pt>
                <c:pt idx="446">
                  <c:v>74.333333333333329</c:v>
                </c:pt>
                <c:pt idx="447">
                  <c:v>74.5</c:v>
                </c:pt>
                <c:pt idx="448">
                  <c:v>74.666666666666671</c:v>
                </c:pt>
                <c:pt idx="449">
                  <c:v>74.833333333333329</c:v>
                </c:pt>
                <c:pt idx="450">
                  <c:v>75</c:v>
                </c:pt>
                <c:pt idx="451">
                  <c:v>75.166666666666671</c:v>
                </c:pt>
                <c:pt idx="452">
                  <c:v>75.333333333333329</c:v>
                </c:pt>
                <c:pt idx="453">
                  <c:v>75.5</c:v>
                </c:pt>
                <c:pt idx="454">
                  <c:v>75.666666666666671</c:v>
                </c:pt>
                <c:pt idx="455">
                  <c:v>75.833333333333329</c:v>
                </c:pt>
                <c:pt idx="456">
                  <c:v>76</c:v>
                </c:pt>
                <c:pt idx="457">
                  <c:v>76.166666666666671</c:v>
                </c:pt>
                <c:pt idx="458">
                  <c:v>76.333333333333329</c:v>
                </c:pt>
                <c:pt idx="459">
                  <c:v>76.5</c:v>
                </c:pt>
                <c:pt idx="460">
                  <c:v>76.666666666666671</c:v>
                </c:pt>
                <c:pt idx="461">
                  <c:v>76.833333333333329</c:v>
                </c:pt>
                <c:pt idx="462">
                  <c:v>77</c:v>
                </c:pt>
                <c:pt idx="463">
                  <c:v>77.166666666666671</c:v>
                </c:pt>
                <c:pt idx="464">
                  <c:v>77.333333333333329</c:v>
                </c:pt>
                <c:pt idx="465">
                  <c:v>77.5</c:v>
                </c:pt>
                <c:pt idx="466">
                  <c:v>77.666666666666671</c:v>
                </c:pt>
                <c:pt idx="467">
                  <c:v>77.833333333333329</c:v>
                </c:pt>
                <c:pt idx="468">
                  <c:v>78</c:v>
                </c:pt>
                <c:pt idx="469">
                  <c:v>78.166666666666671</c:v>
                </c:pt>
                <c:pt idx="470">
                  <c:v>78.333333333333329</c:v>
                </c:pt>
                <c:pt idx="471">
                  <c:v>78.5</c:v>
                </c:pt>
                <c:pt idx="472">
                  <c:v>78.666666666666671</c:v>
                </c:pt>
                <c:pt idx="473">
                  <c:v>78.833333333333329</c:v>
                </c:pt>
                <c:pt idx="474">
                  <c:v>79</c:v>
                </c:pt>
                <c:pt idx="475">
                  <c:v>79.166666666666671</c:v>
                </c:pt>
                <c:pt idx="476">
                  <c:v>79.333333333333329</c:v>
                </c:pt>
                <c:pt idx="477">
                  <c:v>79.5</c:v>
                </c:pt>
                <c:pt idx="478">
                  <c:v>79.666666666666671</c:v>
                </c:pt>
                <c:pt idx="479">
                  <c:v>79.833333333333329</c:v>
                </c:pt>
                <c:pt idx="480">
                  <c:v>80</c:v>
                </c:pt>
                <c:pt idx="481">
                  <c:v>80.166666666666671</c:v>
                </c:pt>
                <c:pt idx="482">
                  <c:v>80.333333333333329</c:v>
                </c:pt>
                <c:pt idx="483">
                  <c:v>80.5</c:v>
                </c:pt>
                <c:pt idx="484">
                  <c:v>80.666666666666671</c:v>
                </c:pt>
                <c:pt idx="485">
                  <c:v>80.833333333333329</c:v>
                </c:pt>
                <c:pt idx="486">
                  <c:v>81</c:v>
                </c:pt>
                <c:pt idx="487">
                  <c:v>81.166666666666671</c:v>
                </c:pt>
                <c:pt idx="488">
                  <c:v>81.333333333333329</c:v>
                </c:pt>
                <c:pt idx="489">
                  <c:v>81.5</c:v>
                </c:pt>
                <c:pt idx="490">
                  <c:v>81.666666666666671</c:v>
                </c:pt>
                <c:pt idx="491">
                  <c:v>81.833333333333329</c:v>
                </c:pt>
                <c:pt idx="492">
                  <c:v>82</c:v>
                </c:pt>
                <c:pt idx="493">
                  <c:v>82.166666666666671</c:v>
                </c:pt>
                <c:pt idx="494">
                  <c:v>82.333333333333329</c:v>
                </c:pt>
                <c:pt idx="495">
                  <c:v>82.5</c:v>
                </c:pt>
                <c:pt idx="496">
                  <c:v>82.666666666666671</c:v>
                </c:pt>
                <c:pt idx="497">
                  <c:v>82.833333333333329</c:v>
                </c:pt>
                <c:pt idx="498">
                  <c:v>83</c:v>
                </c:pt>
                <c:pt idx="499">
                  <c:v>83.166666666666671</c:v>
                </c:pt>
                <c:pt idx="500">
                  <c:v>83.333333333333329</c:v>
                </c:pt>
                <c:pt idx="501">
                  <c:v>83.5</c:v>
                </c:pt>
                <c:pt idx="502">
                  <c:v>83.666666666666671</c:v>
                </c:pt>
                <c:pt idx="503">
                  <c:v>83.833333333333329</c:v>
                </c:pt>
                <c:pt idx="504">
                  <c:v>84</c:v>
                </c:pt>
                <c:pt idx="505">
                  <c:v>84.166666666666671</c:v>
                </c:pt>
                <c:pt idx="506">
                  <c:v>84.333333333333329</c:v>
                </c:pt>
                <c:pt idx="507">
                  <c:v>84.5</c:v>
                </c:pt>
                <c:pt idx="508">
                  <c:v>84.666666666666671</c:v>
                </c:pt>
                <c:pt idx="509">
                  <c:v>84.833333333333329</c:v>
                </c:pt>
                <c:pt idx="510">
                  <c:v>85</c:v>
                </c:pt>
                <c:pt idx="511">
                  <c:v>85.166666666666671</c:v>
                </c:pt>
                <c:pt idx="512">
                  <c:v>85.333333333333329</c:v>
                </c:pt>
                <c:pt idx="513">
                  <c:v>85.5</c:v>
                </c:pt>
                <c:pt idx="514">
                  <c:v>85.666666666666671</c:v>
                </c:pt>
                <c:pt idx="515">
                  <c:v>85.833333333333329</c:v>
                </c:pt>
                <c:pt idx="516">
                  <c:v>86</c:v>
                </c:pt>
                <c:pt idx="517">
                  <c:v>86.166666666666671</c:v>
                </c:pt>
                <c:pt idx="518">
                  <c:v>86.333333333333329</c:v>
                </c:pt>
                <c:pt idx="519">
                  <c:v>86.5</c:v>
                </c:pt>
                <c:pt idx="520">
                  <c:v>86.666666666666671</c:v>
                </c:pt>
                <c:pt idx="521">
                  <c:v>86.833333333333329</c:v>
                </c:pt>
                <c:pt idx="522">
                  <c:v>87</c:v>
                </c:pt>
                <c:pt idx="523">
                  <c:v>87.166666666666671</c:v>
                </c:pt>
                <c:pt idx="524">
                  <c:v>87.333333333333329</c:v>
                </c:pt>
                <c:pt idx="525">
                  <c:v>87.5</c:v>
                </c:pt>
                <c:pt idx="526">
                  <c:v>87.666666666666671</c:v>
                </c:pt>
                <c:pt idx="527">
                  <c:v>87.833333333333329</c:v>
                </c:pt>
                <c:pt idx="528">
                  <c:v>88</c:v>
                </c:pt>
                <c:pt idx="529">
                  <c:v>88.166666666666671</c:v>
                </c:pt>
                <c:pt idx="530">
                  <c:v>88.333333333333329</c:v>
                </c:pt>
                <c:pt idx="531">
                  <c:v>88.5</c:v>
                </c:pt>
                <c:pt idx="532">
                  <c:v>88.666666666666671</c:v>
                </c:pt>
                <c:pt idx="533">
                  <c:v>88.833333333333329</c:v>
                </c:pt>
                <c:pt idx="534">
                  <c:v>89</c:v>
                </c:pt>
                <c:pt idx="535">
                  <c:v>89.166666666666671</c:v>
                </c:pt>
                <c:pt idx="536">
                  <c:v>89.333333333333329</c:v>
                </c:pt>
                <c:pt idx="537">
                  <c:v>89.5</c:v>
                </c:pt>
                <c:pt idx="538">
                  <c:v>89.666666666666671</c:v>
                </c:pt>
                <c:pt idx="539">
                  <c:v>89.833333333333329</c:v>
                </c:pt>
                <c:pt idx="540">
                  <c:v>90</c:v>
                </c:pt>
                <c:pt idx="541">
                  <c:v>90.166666666666671</c:v>
                </c:pt>
                <c:pt idx="542">
                  <c:v>90.333333333333329</c:v>
                </c:pt>
                <c:pt idx="543">
                  <c:v>90.5</c:v>
                </c:pt>
                <c:pt idx="544">
                  <c:v>90.666666666666671</c:v>
                </c:pt>
                <c:pt idx="545">
                  <c:v>90.833333333333329</c:v>
                </c:pt>
                <c:pt idx="546">
                  <c:v>91</c:v>
                </c:pt>
                <c:pt idx="547">
                  <c:v>91.166666666666671</c:v>
                </c:pt>
                <c:pt idx="548">
                  <c:v>91.333333333333329</c:v>
                </c:pt>
                <c:pt idx="549">
                  <c:v>91.5</c:v>
                </c:pt>
                <c:pt idx="550">
                  <c:v>91.666666666666671</c:v>
                </c:pt>
                <c:pt idx="551">
                  <c:v>91.833333333333329</c:v>
                </c:pt>
                <c:pt idx="552">
                  <c:v>92</c:v>
                </c:pt>
                <c:pt idx="553">
                  <c:v>92.166666666666671</c:v>
                </c:pt>
                <c:pt idx="554">
                  <c:v>92.333333333333329</c:v>
                </c:pt>
                <c:pt idx="555">
                  <c:v>92.5</c:v>
                </c:pt>
                <c:pt idx="556">
                  <c:v>92.666666666666671</c:v>
                </c:pt>
                <c:pt idx="557">
                  <c:v>92.833333333333329</c:v>
                </c:pt>
                <c:pt idx="558">
                  <c:v>93</c:v>
                </c:pt>
                <c:pt idx="559">
                  <c:v>93.166666666666671</c:v>
                </c:pt>
                <c:pt idx="560">
                  <c:v>93.333333333333329</c:v>
                </c:pt>
                <c:pt idx="561">
                  <c:v>93.5</c:v>
                </c:pt>
                <c:pt idx="562">
                  <c:v>93.666666666666671</c:v>
                </c:pt>
                <c:pt idx="563">
                  <c:v>93.833333333333329</c:v>
                </c:pt>
                <c:pt idx="564">
                  <c:v>94</c:v>
                </c:pt>
                <c:pt idx="565">
                  <c:v>94.166666666666671</c:v>
                </c:pt>
                <c:pt idx="566">
                  <c:v>94.333333333333329</c:v>
                </c:pt>
                <c:pt idx="567">
                  <c:v>94.5</c:v>
                </c:pt>
                <c:pt idx="568">
                  <c:v>94.666666666666671</c:v>
                </c:pt>
                <c:pt idx="569">
                  <c:v>94.833333333333329</c:v>
                </c:pt>
                <c:pt idx="570">
                  <c:v>95</c:v>
                </c:pt>
                <c:pt idx="571">
                  <c:v>95.166666666666671</c:v>
                </c:pt>
                <c:pt idx="572">
                  <c:v>95.333333333333329</c:v>
                </c:pt>
                <c:pt idx="573">
                  <c:v>95.5</c:v>
                </c:pt>
                <c:pt idx="574">
                  <c:v>95.666666666666671</c:v>
                </c:pt>
                <c:pt idx="575">
                  <c:v>95.833333333333329</c:v>
                </c:pt>
                <c:pt idx="576">
                  <c:v>96</c:v>
                </c:pt>
                <c:pt idx="577">
                  <c:v>96.166666666666671</c:v>
                </c:pt>
                <c:pt idx="578">
                  <c:v>96.333333333333329</c:v>
                </c:pt>
                <c:pt idx="579">
                  <c:v>96.5</c:v>
                </c:pt>
                <c:pt idx="580">
                  <c:v>96.666666666666671</c:v>
                </c:pt>
                <c:pt idx="581">
                  <c:v>96.833333333333329</c:v>
                </c:pt>
                <c:pt idx="582">
                  <c:v>97</c:v>
                </c:pt>
                <c:pt idx="583">
                  <c:v>97.166666666666671</c:v>
                </c:pt>
                <c:pt idx="584">
                  <c:v>97.333333333333329</c:v>
                </c:pt>
                <c:pt idx="585">
                  <c:v>97.5</c:v>
                </c:pt>
                <c:pt idx="586">
                  <c:v>97.666666666666671</c:v>
                </c:pt>
                <c:pt idx="587">
                  <c:v>97.833333333333329</c:v>
                </c:pt>
                <c:pt idx="588">
                  <c:v>98</c:v>
                </c:pt>
                <c:pt idx="589">
                  <c:v>98.166666666666671</c:v>
                </c:pt>
                <c:pt idx="590">
                  <c:v>98.333333333333329</c:v>
                </c:pt>
                <c:pt idx="591">
                  <c:v>98.5</c:v>
                </c:pt>
                <c:pt idx="592">
                  <c:v>98.666666666666671</c:v>
                </c:pt>
                <c:pt idx="593">
                  <c:v>98.833333333333329</c:v>
                </c:pt>
                <c:pt idx="594">
                  <c:v>99</c:v>
                </c:pt>
                <c:pt idx="595">
                  <c:v>99.166666666666671</c:v>
                </c:pt>
                <c:pt idx="596">
                  <c:v>99.333333333333329</c:v>
                </c:pt>
                <c:pt idx="597">
                  <c:v>99.5</c:v>
                </c:pt>
                <c:pt idx="598">
                  <c:v>99.666666666666671</c:v>
                </c:pt>
                <c:pt idx="599">
                  <c:v>99.833333333333329</c:v>
                </c:pt>
                <c:pt idx="600">
                  <c:v>100</c:v>
                </c:pt>
                <c:pt idx="601">
                  <c:v>100.16666666666667</c:v>
                </c:pt>
                <c:pt idx="602">
                  <c:v>100.33333333333333</c:v>
                </c:pt>
                <c:pt idx="603">
                  <c:v>100.5</c:v>
                </c:pt>
                <c:pt idx="604">
                  <c:v>100.66666666666667</c:v>
                </c:pt>
                <c:pt idx="605">
                  <c:v>100.83333333333333</c:v>
                </c:pt>
                <c:pt idx="606">
                  <c:v>101</c:v>
                </c:pt>
                <c:pt idx="607">
                  <c:v>101.16666666666667</c:v>
                </c:pt>
                <c:pt idx="608">
                  <c:v>101.33333333333333</c:v>
                </c:pt>
                <c:pt idx="609">
                  <c:v>101.5</c:v>
                </c:pt>
                <c:pt idx="610">
                  <c:v>101.66666666666667</c:v>
                </c:pt>
                <c:pt idx="611">
                  <c:v>101.83333333333333</c:v>
                </c:pt>
                <c:pt idx="612">
                  <c:v>102</c:v>
                </c:pt>
                <c:pt idx="613">
                  <c:v>102.16666666666667</c:v>
                </c:pt>
                <c:pt idx="614">
                  <c:v>102.33333333333333</c:v>
                </c:pt>
                <c:pt idx="615">
                  <c:v>102.5</c:v>
                </c:pt>
                <c:pt idx="616">
                  <c:v>102.66666666666667</c:v>
                </c:pt>
                <c:pt idx="617">
                  <c:v>102.83333333333333</c:v>
                </c:pt>
                <c:pt idx="618">
                  <c:v>103</c:v>
                </c:pt>
                <c:pt idx="619">
                  <c:v>103.16666666666667</c:v>
                </c:pt>
                <c:pt idx="620">
                  <c:v>103.33333333333333</c:v>
                </c:pt>
                <c:pt idx="621">
                  <c:v>103.5</c:v>
                </c:pt>
                <c:pt idx="622">
                  <c:v>103.66666666666667</c:v>
                </c:pt>
                <c:pt idx="623">
                  <c:v>103.83333333333333</c:v>
                </c:pt>
                <c:pt idx="624">
                  <c:v>104</c:v>
                </c:pt>
                <c:pt idx="625">
                  <c:v>104.16666666666667</c:v>
                </c:pt>
                <c:pt idx="626">
                  <c:v>104.33333333333333</c:v>
                </c:pt>
                <c:pt idx="627">
                  <c:v>104.5</c:v>
                </c:pt>
                <c:pt idx="628">
                  <c:v>104.66666666666667</c:v>
                </c:pt>
                <c:pt idx="629">
                  <c:v>104.83333333333333</c:v>
                </c:pt>
                <c:pt idx="630">
                  <c:v>105</c:v>
                </c:pt>
                <c:pt idx="631">
                  <c:v>105.16666666666667</c:v>
                </c:pt>
                <c:pt idx="632">
                  <c:v>105.33333333333333</c:v>
                </c:pt>
                <c:pt idx="633">
                  <c:v>105.5</c:v>
                </c:pt>
                <c:pt idx="634">
                  <c:v>105.66666666666667</c:v>
                </c:pt>
                <c:pt idx="635">
                  <c:v>105.83333333333333</c:v>
                </c:pt>
                <c:pt idx="636">
                  <c:v>106</c:v>
                </c:pt>
                <c:pt idx="637">
                  <c:v>106.16666666666667</c:v>
                </c:pt>
                <c:pt idx="638">
                  <c:v>106.33333333333333</c:v>
                </c:pt>
                <c:pt idx="639">
                  <c:v>106.5</c:v>
                </c:pt>
                <c:pt idx="640">
                  <c:v>106.66666666666667</c:v>
                </c:pt>
                <c:pt idx="641">
                  <c:v>106.83333333333333</c:v>
                </c:pt>
                <c:pt idx="642">
                  <c:v>107</c:v>
                </c:pt>
                <c:pt idx="643">
                  <c:v>107.16666666666667</c:v>
                </c:pt>
                <c:pt idx="644">
                  <c:v>107.33333333333333</c:v>
                </c:pt>
                <c:pt idx="645">
                  <c:v>107.5</c:v>
                </c:pt>
                <c:pt idx="646">
                  <c:v>107.66666666666667</c:v>
                </c:pt>
                <c:pt idx="647">
                  <c:v>107.83333333333333</c:v>
                </c:pt>
                <c:pt idx="648">
                  <c:v>108</c:v>
                </c:pt>
                <c:pt idx="649">
                  <c:v>108.16666666666667</c:v>
                </c:pt>
                <c:pt idx="650">
                  <c:v>108.33333333333333</c:v>
                </c:pt>
                <c:pt idx="651">
                  <c:v>108.5</c:v>
                </c:pt>
                <c:pt idx="652">
                  <c:v>108.66666666666667</c:v>
                </c:pt>
                <c:pt idx="653">
                  <c:v>108.83333333333333</c:v>
                </c:pt>
                <c:pt idx="654">
                  <c:v>109</c:v>
                </c:pt>
                <c:pt idx="655">
                  <c:v>109.16666666666667</c:v>
                </c:pt>
                <c:pt idx="656">
                  <c:v>109.33333333333333</c:v>
                </c:pt>
                <c:pt idx="657">
                  <c:v>109.5</c:v>
                </c:pt>
                <c:pt idx="658">
                  <c:v>109.66666666666667</c:v>
                </c:pt>
                <c:pt idx="659">
                  <c:v>109.83333333333333</c:v>
                </c:pt>
                <c:pt idx="660">
                  <c:v>110</c:v>
                </c:pt>
                <c:pt idx="661">
                  <c:v>110.16666666666667</c:v>
                </c:pt>
                <c:pt idx="662">
                  <c:v>110.33333333333333</c:v>
                </c:pt>
                <c:pt idx="663">
                  <c:v>110.5</c:v>
                </c:pt>
                <c:pt idx="664">
                  <c:v>110.66666666666667</c:v>
                </c:pt>
                <c:pt idx="665">
                  <c:v>110.83333333333333</c:v>
                </c:pt>
                <c:pt idx="666">
                  <c:v>111</c:v>
                </c:pt>
                <c:pt idx="667">
                  <c:v>111.16666666666667</c:v>
                </c:pt>
                <c:pt idx="668">
                  <c:v>111.33333333333333</c:v>
                </c:pt>
                <c:pt idx="669">
                  <c:v>111.5</c:v>
                </c:pt>
                <c:pt idx="670">
                  <c:v>111.66666666666667</c:v>
                </c:pt>
                <c:pt idx="671">
                  <c:v>111.83333333333333</c:v>
                </c:pt>
                <c:pt idx="672">
                  <c:v>112</c:v>
                </c:pt>
                <c:pt idx="673">
                  <c:v>112.16666666666667</c:v>
                </c:pt>
                <c:pt idx="674">
                  <c:v>112.33333333333333</c:v>
                </c:pt>
                <c:pt idx="675">
                  <c:v>112.5</c:v>
                </c:pt>
                <c:pt idx="676">
                  <c:v>112.66666666666667</c:v>
                </c:pt>
                <c:pt idx="677">
                  <c:v>112.83333333333333</c:v>
                </c:pt>
                <c:pt idx="678">
                  <c:v>113</c:v>
                </c:pt>
                <c:pt idx="679">
                  <c:v>113.16666666666667</c:v>
                </c:pt>
                <c:pt idx="680">
                  <c:v>113.33333333333333</c:v>
                </c:pt>
                <c:pt idx="681">
                  <c:v>113.5</c:v>
                </c:pt>
                <c:pt idx="682">
                  <c:v>113.66666666666667</c:v>
                </c:pt>
                <c:pt idx="683">
                  <c:v>113.83333333333333</c:v>
                </c:pt>
                <c:pt idx="684">
                  <c:v>114</c:v>
                </c:pt>
                <c:pt idx="685">
                  <c:v>114.16666666666667</c:v>
                </c:pt>
                <c:pt idx="686">
                  <c:v>114.33333333333333</c:v>
                </c:pt>
                <c:pt idx="687">
                  <c:v>114.5</c:v>
                </c:pt>
                <c:pt idx="688">
                  <c:v>114.66666666666667</c:v>
                </c:pt>
                <c:pt idx="689">
                  <c:v>114.83333333333333</c:v>
                </c:pt>
                <c:pt idx="690">
                  <c:v>115</c:v>
                </c:pt>
                <c:pt idx="691">
                  <c:v>115.16666666666667</c:v>
                </c:pt>
                <c:pt idx="692">
                  <c:v>115.33333333333333</c:v>
                </c:pt>
                <c:pt idx="693">
                  <c:v>115.5</c:v>
                </c:pt>
                <c:pt idx="694">
                  <c:v>115.66666666666667</c:v>
                </c:pt>
                <c:pt idx="695">
                  <c:v>115.83333333333333</c:v>
                </c:pt>
                <c:pt idx="696">
                  <c:v>116</c:v>
                </c:pt>
                <c:pt idx="697">
                  <c:v>116.16666666666667</c:v>
                </c:pt>
                <c:pt idx="698">
                  <c:v>116.33333333333333</c:v>
                </c:pt>
                <c:pt idx="699">
                  <c:v>116.5</c:v>
                </c:pt>
                <c:pt idx="700">
                  <c:v>116.66666666666667</c:v>
                </c:pt>
                <c:pt idx="701">
                  <c:v>116.83333333333333</c:v>
                </c:pt>
                <c:pt idx="702">
                  <c:v>117</c:v>
                </c:pt>
                <c:pt idx="703">
                  <c:v>117.16666666666667</c:v>
                </c:pt>
                <c:pt idx="704">
                  <c:v>117.33333333333333</c:v>
                </c:pt>
                <c:pt idx="705">
                  <c:v>117.5</c:v>
                </c:pt>
                <c:pt idx="706">
                  <c:v>117.66666666666667</c:v>
                </c:pt>
                <c:pt idx="707">
                  <c:v>117.83333333333333</c:v>
                </c:pt>
                <c:pt idx="708">
                  <c:v>118</c:v>
                </c:pt>
                <c:pt idx="709">
                  <c:v>118.16666666666667</c:v>
                </c:pt>
                <c:pt idx="710">
                  <c:v>118.33333333333333</c:v>
                </c:pt>
                <c:pt idx="711">
                  <c:v>118.5</c:v>
                </c:pt>
                <c:pt idx="712">
                  <c:v>118.66666666666667</c:v>
                </c:pt>
                <c:pt idx="713">
                  <c:v>118.83333333333333</c:v>
                </c:pt>
                <c:pt idx="714">
                  <c:v>119</c:v>
                </c:pt>
                <c:pt idx="715">
                  <c:v>119.16666666666667</c:v>
                </c:pt>
                <c:pt idx="716">
                  <c:v>119.33333333333333</c:v>
                </c:pt>
                <c:pt idx="717">
                  <c:v>119.5</c:v>
                </c:pt>
                <c:pt idx="718">
                  <c:v>119.66666666666667</c:v>
                </c:pt>
                <c:pt idx="719">
                  <c:v>119.83333333333333</c:v>
                </c:pt>
                <c:pt idx="720">
                  <c:v>120</c:v>
                </c:pt>
              </c:numCache>
            </c:numRef>
          </c:xVal>
          <c:yVal>
            <c:numRef>
              <c:f>'Raum2_Übersicht+Stoßlüftung'!$H$82:$H$802</c:f>
              <c:numCache>
                <c:formatCode>0.00%</c:formatCode>
                <c:ptCount val="721"/>
                <c:pt idx="0">
                  <c:v>0</c:v>
                </c:pt>
                <c:pt idx="1">
                  <c:v>3.08641975308642E-6</c:v>
                </c:pt>
                <c:pt idx="2">
                  <c:v>9.2592592592592608E-6</c:v>
                </c:pt>
                <c:pt idx="3">
                  <c:v>1.8518518518518522E-5</c:v>
                </c:pt>
                <c:pt idx="4">
                  <c:v>3.0864197530864205E-5</c:v>
                </c:pt>
                <c:pt idx="5">
                  <c:v>4.6296296296296301E-5</c:v>
                </c:pt>
                <c:pt idx="6">
                  <c:v>6.4814814814814816E-5</c:v>
                </c:pt>
                <c:pt idx="7">
                  <c:v>8.641975308641975E-5</c:v>
                </c:pt>
                <c:pt idx="8">
                  <c:v>1.1111111111111112E-4</c:v>
                </c:pt>
                <c:pt idx="9">
                  <c:v>1.3888888888888889E-4</c:v>
                </c:pt>
                <c:pt idx="10">
                  <c:v>1.6975308641975308E-4</c:v>
                </c:pt>
                <c:pt idx="11">
                  <c:v>2.0370370370370369E-4</c:v>
                </c:pt>
                <c:pt idx="12">
                  <c:v>2.4074074074074072E-4</c:v>
                </c:pt>
                <c:pt idx="13">
                  <c:v>2.808641975308642E-4</c:v>
                </c:pt>
                <c:pt idx="14">
                  <c:v>3.2407407407407406E-4</c:v>
                </c:pt>
                <c:pt idx="15">
                  <c:v>3.7037037037037035E-4</c:v>
                </c:pt>
                <c:pt idx="16">
                  <c:v>4.1975308641975306E-4</c:v>
                </c:pt>
                <c:pt idx="17">
                  <c:v>4.7222222222222218E-4</c:v>
                </c:pt>
                <c:pt idx="18">
                  <c:v>5.2777777777777773E-4</c:v>
                </c:pt>
                <c:pt idx="19">
                  <c:v>5.8641975308641975E-4</c:v>
                </c:pt>
                <c:pt idx="20">
                  <c:v>6.4814814814814813E-4</c:v>
                </c:pt>
                <c:pt idx="21">
                  <c:v>7.1296296296296299E-4</c:v>
                </c:pt>
                <c:pt idx="22">
                  <c:v>7.8086419753086421E-4</c:v>
                </c:pt>
                <c:pt idx="23">
                  <c:v>8.518518518518519E-4</c:v>
                </c:pt>
                <c:pt idx="24">
                  <c:v>9.2592592592592596E-4</c:v>
                </c:pt>
                <c:pt idx="25">
                  <c:v>1.0030864197530865E-3</c:v>
                </c:pt>
                <c:pt idx="26">
                  <c:v>1.0833333333333335E-3</c:v>
                </c:pt>
                <c:pt idx="27">
                  <c:v>1.1666666666666668E-3</c:v>
                </c:pt>
                <c:pt idx="28">
                  <c:v>1.2530864197530865E-3</c:v>
                </c:pt>
                <c:pt idx="29">
                  <c:v>1.3425925925925927E-3</c:v>
                </c:pt>
                <c:pt idx="30">
                  <c:v>1.4351851851851854E-3</c:v>
                </c:pt>
                <c:pt idx="31">
                  <c:v>1.5308641975308643E-3</c:v>
                </c:pt>
                <c:pt idx="32">
                  <c:v>1.6296296296296297E-3</c:v>
                </c:pt>
                <c:pt idx="33">
                  <c:v>1.7314814814814816E-3</c:v>
                </c:pt>
                <c:pt idx="34">
                  <c:v>1.83641975308642E-3</c:v>
                </c:pt>
                <c:pt idx="35">
                  <c:v>1.9444444444444446E-3</c:v>
                </c:pt>
                <c:pt idx="36">
                  <c:v>2.0555555555555557E-3</c:v>
                </c:pt>
                <c:pt idx="37">
                  <c:v>2.1697530864197533E-3</c:v>
                </c:pt>
                <c:pt idx="38">
                  <c:v>2.2870370370370371E-3</c:v>
                </c:pt>
                <c:pt idx="39">
                  <c:v>2.4074074074074076E-3</c:v>
                </c:pt>
                <c:pt idx="40">
                  <c:v>2.5308641975308644E-3</c:v>
                </c:pt>
                <c:pt idx="41">
                  <c:v>2.6574074074074074E-3</c:v>
                </c:pt>
                <c:pt idx="42">
                  <c:v>2.7870370370370371E-3</c:v>
                </c:pt>
                <c:pt idx="43">
                  <c:v>2.9197530864197531E-3</c:v>
                </c:pt>
                <c:pt idx="44">
                  <c:v>3.0555555555555557E-3</c:v>
                </c:pt>
                <c:pt idx="45">
                  <c:v>3.1944444444444446E-3</c:v>
                </c:pt>
                <c:pt idx="46">
                  <c:v>3.3364197530864198E-3</c:v>
                </c:pt>
                <c:pt idx="47">
                  <c:v>3.4814814814814817E-3</c:v>
                </c:pt>
                <c:pt idx="48">
                  <c:v>3.6296296296296298E-3</c:v>
                </c:pt>
                <c:pt idx="49">
                  <c:v>3.7808641975308642E-3</c:v>
                </c:pt>
                <c:pt idx="50">
                  <c:v>3.9351851851851848E-3</c:v>
                </c:pt>
                <c:pt idx="51">
                  <c:v>4.0925925925925921E-3</c:v>
                </c:pt>
                <c:pt idx="52">
                  <c:v>4.2530864197530861E-3</c:v>
                </c:pt>
                <c:pt idx="53">
                  <c:v>4.416666666666666E-3</c:v>
                </c:pt>
                <c:pt idx="54">
                  <c:v>4.5833333333333325E-3</c:v>
                </c:pt>
                <c:pt idx="55">
                  <c:v>4.7530864197530857E-3</c:v>
                </c:pt>
                <c:pt idx="56">
                  <c:v>4.9259259259259256E-3</c:v>
                </c:pt>
                <c:pt idx="57">
                  <c:v>5.1018518518518513E-3</c:v>
                </c:pt>
                <c:pt idx="58">
                  <c:v>5.2808641975308638E-3</c:v>
                </c:pt>
                <c:pt idx="59">
                  <c:v>5.4629629629629629E-3</c:v>
                </c:pt>
                <c:pt idx="60">
                  <c:v>5.6481481481481478E-3</c:v>
                </c:pt>
                <c:pt idx="61">
                  <c:v>5.8364197530864194E-3</c:v>
                </c:pt>
                <c:pt idx="62">
                  <c:v>6.0277777777777777E-3</c:v>
                </c:pt>
                <c:pt idx="63">
                  <c:v>6.2222222222222219E-3</c:v>
                </c:pt>
                <c:pt idx="64">
                  <c:v>6.4197530864197527E-3</c:v>
                </c:pt>
                <c:pt idx="65">
                  <c:v>6.6203703703703702E-3</c:v>
                </c:pt>
                <c:pt idx="66">
                  <c:v>6.8240740740740735E-3</c:v>
                </c:pt>
                <c:pt idx="67">
                  <c:v>7.0308641975308636E-3</c:v>
                </c:pt>
                <c:pt idx="68">
                  <c:v>7.2407407407407403E-3</c:v>
                </c:pt>
                <c:pt idx="69">
                  <c:v>7.4537037037037028E-3</c:v>
                </c:pt>
                <c:pt idx="70">
                  <c:v>7.6697530864197521E-3</c:v>
                </c:pt>
                <c:pt idx="71">
                  <c:v>7.888888888888888E-3</c:v>
                </c:pt>
                <c:pt idx="72">
                  <c:v>8.1111111111111106E-3</c:v>
                </c:pt>
                <c:pt idx="73">
                  <c:v>8.336419753086419E-3</c:v>
                </c:pt>
                <c:pt idx="74">
                  <c:v>8.5648148148148133E-3</c:v>
                </c:pt>
                <c:pt idx="75">
                  <c:v>8.7962962962962951E-3</c:v>
                </c:pt>
                <c:pt idx="76">
                  <c:v>9.0308641975308628E-3</c:v>
                </c:pt>
                <c:pt idx="77">
                  <c:v>9.2685185185185162E-3</c:v>
                </c:pt>
                <c:pt idx="78">
                  <c:v>9.5092592592592572E-3</c:v>
                </c:pt>
                <c:pt idx="79">
                  <c:v>9.7530864197530841E-3</c:v>
                </c:pt>
                <c:pt idx="80">
                  <c:v>9.9999999999999967E-3</c:v>
                </c:pt>
                <c:pt idx="81">
                  <c:v>1.0249999999999997E-2</c:v>
                </c:pt>
                <c:pt idx="82">
                  <c:v>1.0503086419753083E-2</c:v>
                </c:pt>
                <c:pt idx="83">
                  <c:v>1.0759259259259255E-2</c:v>
                </c:pt>
                <c:pt idx="84">
                  <c:v>1.1018518518518514E-2</c:v>
                </c:pt>
                <c:pt idx="85">
                  <c:v>1.128086419753086E-2</c:v>
                </c:pt>
                <c:pt idx="86">
                  <c:v>1.1546296296296291E-2</c:v>
                </c:pt>
                <c:pt idx="87">
                  <c:v>1.1814814814814809E-2</c:v>
                </c:pt>
                <c:pt idx="88">
                  <c:v>1.2086419753086414E-2</c:v>
                </c:pt>
                <c:pt idx="89">
                  <c:v>1.2361111111111104E-2</c:v>
                </c:pt>
                <c:pt idx="90">
                  <c:v>1.2638888888888882E-2</c:v>
                </c:pt>
                <c:pt idx="91">
                  <c:v>1.2919753086419745E-2</c:v>
                </c:pt>
                <c:pt idx="92">
                  <c:v>1.3203703703703695E-2</c:v>
                </c:pt>
                <c:pt idx="93">
                  <c:v>1.3490740740740732E-2</c:v>
                </c:pt>
                <c:pt idx="94">
                  <c:v>1.3780864197530855E-2</c:v>
                </c:pt>
                <c:pt idx="95">
                  <c:v>1.4074074074074064E-2</c:v>
                </c:pt>
                <c:pt idx="96">
                  <c:v>1.437037037037036E-2</c:v>
                </c:pt>
                <c:pt idx="97">
                  <c:v>1.4669753086419742E-2</c:v>
                </c:pt>
                <c:pt idx="98">
                  <c:v>1.497222222222221E-2</c:v>
                </c:pt>
                <c:pt idx="99">
                  <c:v>1.5277777777777765E-2</c:v>
                </c:pt>
                <c:pt idx="100">
                  <c:v>1.5586419753086406E-2</c:v>
                </c:pt>
                <c:pt idx="101">
                  <c:v>1.5898148148148133E-2</c:v>
                </c:pt>
                <c:pt idx="102">
                  <c:v>1.6212962962962946E-2</c:v>
                </c:pt>
                <c:pt idx="103">
                  <c:v>1.6530864197530845E-2</c:v>
                </c:pt>
                <c:pt idx="104">
                  <c:v>1.6851851851851833E-2</c:v>
                </c:pt>
                <c:pt idx="105">
                  <c:v>1.7175925925925907E-2</c:v>
                </c:pt>
                <c:pt idx="106">
                  <c:v>1.7503086419753067E-2</c:v>
                </c:pt>
                <c:pt idx="107">
                  <c:v>1.7833333333333312E-2</c:v>
                </c:pt>
                <c:pt idx="108">
                  <c:v>1.8166666666666643E-2</c:v>
                </c:pt>
                <c:pt idx="109">
                  <c:v>1.8503086419753061E-2</c:v>
                </c:pt>
                <c:pt idx="110">
                  <c:v>1.8842592592592567E-2</c:v>
                </c:pt>
                <c:pt idx="111">
                  <c:v>1.9185185185185159E-2</c:v>
                </c:pt>
                <c:pt idx="112">
                  <c:v>1.9530864197530837E-2</c:v>
                </c:pt>
                <c:pt idx="113">
                  <c:v>1.9879629629629601E-2</c:v>
                </c:pt>
                <c:pt idx="114">
                  <c:v>2.0231481481481451E-2</c:v>
                </c:pt>
                <c:pt idx="115">
                  <c:v>2.058641975308639E-2</c:v>
                </c:pt>
                <c:pt idx="116">
                  <c:v>2.0944444444444415E-2</c:v>
                </c:pt>
                <c:pt idx="117">
                  <c:v>2.1305555555555526E-2</c:v>
                </c:pt>
                <c:pt idx="118">
                  <c:v>2.1669753086419722E-2</c:v>
                </c:pt>
                <c:pt idx="119">
                  <c:v>2.2037037037037004E-2</c:v>
                </c:pt>
                <c:pt idx="120">
                  <c:v>2.2407407407407372E-2</c:v>
                </c:pt>
                <c:pt idx="121">
                  <c:v>2.278086419753083E-2</c:v>
                </c:pt>
                <c:pt idx="122">
                  <c:v>2.3157407407407373E-2</c:v>
                </c:pt>
                <c:pt idx="123">
                  <c:v>2.3537037037037002E-2</c:v>
                </c:pt>
                <c:pt idx="124">
                  <c:v>2.3919753086419717E-2</c:v>
                </c:pt>
                <c:pt idx="125">
                  <c:v>2.4305555555555518E-2</c:v>
                </c:pt>
                <c:pt idx="126">
                  <c:v>2.4694444444444404E-2</c:v>
                </c:pt>
                <c:pt idx="127">
                  <c:v>2.508641975308638E-2</c:v>
                </c:pt>
                <c:pt idx="128">
                  <c:v>2.5481481481481442E-2</c:v>
                </c:pt>
                <c:pt idx="129">
                  <c:v>2.5879629629629589E-2</c:v>
                </c:pt>
                <c:pt idx="130">
                  <c:v>2.6280864197530823E-2</c:v>
                </c:pt>
                <c:pt idx="131">
                  <c:v>2.6685185185185142E-2</c:v>
                </c:pt>
                <c:pt idx="132">
                  <c:v>2.709259259259255E-2</c:v>
                </c:pt>
                <c:pt idx="133">
                  <c:v>2.7503086419753044E-2</c:v>
                </c:pt>
                <c:pt idx="134">
                  <c:v>2.7916666666666624E-2</c:v>
                </c:pt>
                <c:pt idx="135">
                  <c:v>2.833333333333329E-2</c:v>
                </c:pt>
                <c:pt idx="136">
                  <c:v>2.8753086419753042E-2</c:v>
                </c:pt>
                <c:pt idx="137">
                  <c:v>2.9175925925925879E-2</c:v>
                </c:pt>
                <c:pt idx="138">
                  <c:v>2.9601851851851806E-2</c:v>
                </c:pt>
                <c:pt idx="139">
                  <c:v>3.0030864197530819E-2</c:v>
                </c:pt>
                <c:pt idx="140">
                  <c:v>3.0462962962962917E-2</c:v>
                </c:pt>
                <c:pt idx="141">
                  <c:v>3.0898148148148102E-2</c:v>
                </c:pt>
                <c:pt idx="142">
                  <c:v>3.1336419753086375E-2</c:v>
                </c:pt>
                <c:pt idx="143">
                  <c:v>3.1777777777777731E-2</c:v>
                </c:pt>
                <c:pt idx="144">
                  <c:v>3.2222222222222173E-2</c:v>
                </c:pt>
                <c:pt idx="145">
                  <c:v>3.2669753086419701E-2</c:v>
                </c:pt>
                <c:pt idx="146">
                  <c:v>3.3120370370370321E-2</c:v>
                </c:pt>
                <c:pt idx="147">
                  <c:v>3.3574074074074027E-2</c:v>
                </c:pt>
                <c:pt idx="148">
                  <c:v>3.4030864197530819E-2</c:v>
                </c:pt>
                <c:pt idx="149">
                  <c:v>3.4490740740740697E-2</c:v>
                </c:pt>
                <c:pt idx="150">
                  <c:v>3.495370370370366E-2</c:v>
                </c:pt>
                <c:pt idx="151">
                  <c:v>3.541975308641971E-2</c:v>
                </c:pt>
                <c:pt idx="152">
                  <c:v>3.5888888888888845E-2</c:v>
                </c:pt>
                <c:pt idx="153">
                  <c:v>3.6361111111111066E-2</c:v>
                </c:pt>
                <c:pt idx="154">
                  <c:v>3.6836419753086373E-2</c:v>
                </c:pt>
                <c:pt idx="155">
                  <c:v>3.7314814814814766E-2</c:v>
                </c:pt>
                <c:pt idx="156">
                  <c:v>3.7796296296296245E-2</c:v>
                </c:pt>
                <c:pt idx="157">
                  <c:v>3.8280864197530809E-2</c:v>
                </c:pt>
                <c:pt idx="158">
                  <c:v>3.8768518518518466E-2</c:v>
                </c:pt>
                <c:pt idx="159">
                  <c:v>3.9259259259259209E-2</c:v>
                </c:pt>
                <c:pt idx="160">
                  <c:v>3.9753086419753038E-2</c:v>
                </c:pt>
                <c:pt idx="161">
                  <c:v>4.0249999999999952E-2</c:v>
                </c:pt>
                <c:pt idx="162">
                  <c:v>4.0749999999999953E-2</c:v>
                </c:pt>
                <c:pt idx="163">
                  <c:v>4.1253086419753039E-2</c:v>
                </c:pt>
                <c:pt idx="164">
                  <c:v>4.1759259259259211E-2</c:v>
                </c:pt>
                <c:pt idx="165">
                  <c:v>4.2268518518518469E-2</c:v>
                </c:pt>
                <c:pt idx="166">
                  <c:v>4.2780864197530813E-2</c:v>
                </c:pt>
                <c:pt idx="167">
                  <c:v>4.3296296296296242E-2</c:v>
                </c:pt>
                <c:pt idx="168">
                  <c:v>4.3814814814814758E-2</c:v>
                </c:pt>
                <c:pt idx="169">
                  <c:v>4.4336419753086366E-2</c:v>
                </c:pt>
                <c:pt idx="170">
                  <c:v>4.486111111111106E-2</c:v>
                </c:pt>
                <c:pt idx="171">
                  <c:v>4.538888888888884E-2</c:v>
                </c:pt>
                <c:pt idx="172">
                  <c:v>4.5919753086419705E-2</c:v>
                </c:pt>
                <c:pt idx="173">
                  <c:v>4.6453703703703657E-2</c:v>
                </c:pt>
                <c:pt idx="174">
                  <c:v>4.6990740740740694E-2</c:v>
                </c:pt>
                <c:pt idx="175">
                  <c:v>4.7530864197530817E-2</c:v>
                </c:pt>
                <c:pt idx="176">
                  <c:v>4.8074074074074026E-2</c:v>
                </c:pt>
                <c:pt idx="177">
                  <c:v>4.8620370370370321E-2</c:v>
                </c:pt>
                <c:pt idx="178">
                  <c:v>4.9169753086419701E-2</c:v>
                </c:pt>
                <c:pt idx="179">
                  <c:v>4.9722222222222168E-2</c:v>
                </c:pt>
                <c:pt idx="180">
                  <c:v>5.0277777777777727E-2</c:v>
                </c:pt>
                <c:pt idx="181">
                  <c:v>5.0836419753086372E-2</c:v>
                </c:pt>
                <c:pt idx="182">
                  <c:v>5.1398148148148103E-2</c:v>
                </c:pt>
                <c:pt idx="183">
                  <c:v>5.1962962962962919E-2</c:v>
                </c:pt>
                <c:pt idx="184">
                  <c:v>5.2530864197530822E-2</c:v>
                </c:pt>
                <c:pt idx="185">
                  <c:v>5.310185185185181E-2</c:v>
                </c:pt>
                <c:pt idx="186">
                  <c:v>5.3675925925925884E-2</c:v>
                </c:pt>
                <c:pt idx="187">
                  <c:v>5.4253086419753044E-2</c:v>
                </c:pt>
                <c:pt idx="188">
                  <c:v>5.483333333333329E-2</c:v>
                </c:pt>
                <c:pt idx="189">
                  <c:v>5.5416666666666621E-2</c:v>
                </c:pt>
                <c:pt idx="190">
                  <c:v>5.6003086419753038E-2</c:v>
                </c:pt>
                <c:pt idx="191">
                  <c:v>5.6592592592592549E-2</c:v>
                </c:pt>
                <c:pt idx="192">
                  <c:v>5.7185185185185144E-2</c:v>
                </c:pt>
                <c:pt idx="193">
                  <c:v>5.7780864197530826E-2</c:v>
                </c:pt>
                <c:pt idx="194">
                  <c:v>5.8379629629629594E-2</c:v>
                </c:pt>
                <c:pt idx="195">
                  <c:v>5.8981481481481447E-2</c:v>
                </c:pt>
                <c:pt idx="196">
                  <c:v>5.9586419753086386E-2</c:v>
                </c:pt>
                <c:pt idx="197">
                  <c:v>6.0194444444444412E-2</c:v>
                </c:pt>
                <c:pt idx="198">
                  <c:v>6.0805555555555522E-2</c:v>
                </c:pt>
                <c:pt idx="199">
                  <c:v>6.1419753086419719E-2</c:v>
                </c:pt>
                <c:pt idx="200">
                  <c:v>6.2037037037037002E-2</c:v>
                </c:pt>
                <c:pt idx="201">
                  <c:v>6.265740740740737E-2</c:v>
                </c:pt>
                <c:pt idx="202">
                  <c:v>6.3280864197530831E-2</c:v>
                </c:pt>
                <c:pt idx="203">
                  <c:v>6.3907407407407371E-2</c:v>
                </c:pt>
                <c:pt idx="204">
                  <c:v>6.4537037037037004E-2</c:v>
                </c:pt>
                <c:pt idx="205">
                  <c:v>6.5169753086419716E-2</c:v>
                </c:pt>
                <c:pt idx="206">
                  <c:v>6.580555555555552E-2</c:v>
                </c:pt>
                <c:pt idx="207">
                  <c:v>6.6444444444444403E-2</c:v>
                </c:pt>
                <c:pt idx="208">
                  <c:v>6.7086419753086379E-2</c:v>
                </c:pt>
                <c:pt idx="209">
                  <c:v>6.7731481481481448E-2</c:v>
                </c:pt>
                <c:pt idx="210">
                  <c:v>6.8379629629629596E-2</c:v>
                </c:pt>
                <c:pt idx="211">
                  <c:v>6.9030864197530836E-2</c:v>
                </c:pt>
                <c:pt idx="212">
                  <c:v>6.9685185185185156E-2</c:v>
                </c:pt>
                <c:pt idx="213">
                  <c:v>7.0342592592592568E-2</c:v>
                </c:pt>
                <c:pt idx="214">
                  <c:v>7.1003086419753059E-2</c:v>
                </c:pt>
                <c:pt idx="215">
                  <c:v>7.1666666666666642E-2</c:v>
                </c:pt>
                <c:pt idx="216">
                  <c:v>7.2333333333333305E-2</c:v>
                </c:pt>
                <c:pt idx="217">
                  <c:v>7.300308641975306E-2</c:v>
                </c:pt>
                <c:pt idx="218">
                  <c:v>7.3675925925925895E-2</c:v>
                </c:pt>
                <c:pt idx="219">
                  <c:v>7.4351851851851822E-2</c:v>
                </c:pt>
                <c:pt idx="220">
                  <c:v>7.5030864197530842E-2</c:v>
                </c:pt>
                <c:pt idx="221">
                  <c:v>7.571296296296294E-2</c:v>
                </c:pt>
                <c:pt idx="222">
                  <c:v>7.6398148148148132E-2</c:v>
                </c:pt>
                <c:pt idx="223">
                  <c:v>7.7086419753086402E-2</c:v>
                </c:pt>
                <c:pt idx="224">
                  <c:v>7.7777777777777765E-2</c:v>
                </c:pt>
                <c:pt idx="225">
                  <c:v>7.8472222222222207E-2</c:v>
                </c:pt>
                <c:pt idx="226">
                  <c:v>7.9169753086419742E-2</c:v>
                </c:pt>
                <c:pt idx="227">
                  <c:v>7.9870370370370355E-2</c:v>
                </c:pt>
                <c:pt idx="228">
                  <c:v>8.0574074074074062E-2</c:v>
                </c:pt>
                <c:pt idx="229">
                  <c:v>8.1280864197530847E-2</c:v>
                </c:pt>
                <c:pt idx="230">
                  <c:v>8.1990740740740725E-2</c:v>
                </c:pt>
                <c:pt idx="231">
                  <c:v>8.2703703703703696E-2</c:v>
                </c:pt>
                <c:pt idx="232">
                  <c:v>8.3419753086419746E-2</c:v>
                </c:pt>
                <c:pt idx="233">
                  <c:v>8.4138888888888888E-2</c:v>
                </c:pt>
                <c:pt idx="234">
                  <c:v>8.4861111111111109E-2</c:v>
                </c:pt>
                <c:pt idx="235">
                  <c:v>8.5586419753086423E-2</c:v>
                </c:pt>
                <c:pt idx="236">
                  <c:v>8.6314814814814816E-2</c:v>
                </c:pt>
                <c:pt idx="237">
                  <c:v>8.7046296296296302E-2</c:v>
                </c:pt>
                <c:pt idx="238">
                  <c:v>8.7780864197530867E-2</c:v>
                </c:pt>
                <c:pt idx="239">
                  <c:v>8.8518518518518524E-2</c:v>
                </c:pt>
                <c:pt idx="240">
                  <c:v>8.925925925925926E-2</c:v>
                </c:pt>
                <c:pt idx="241">
                  <c:v>9.0003086419753089E-2</c:v>
                </c:pt>
                <c:pt idx="242">
                  <c:v>9.0750000000000011E-2</c:v>
                </c:pt>
                <c:pt idx="243">
                  <c:v>9.1500000000000012E-2</c:v>
                </c:pt>
                <c:pt idx="244">
                  <c:v>9.2253086419753105E-2</c:v>
                </c:pt>
                <c:pt idx="245">
                  <c:v>9.3009259259259278E-2</c:v>
                </c:pt>
                <c:pt idx="246">
                  <c:v>9.3768518518518543E-2</c:v>
                </c:pt>
                <c:pt idx="247">
                  <c:v>9.4530864197530887E-2</c:v>
                </c:pt>
                <c:pt idx="248">
                  <c:v>9.5296296296296323E-2</c:v>
                </c:pt>
                <c:pt idx="249">
                  <c:v>9.6064814814814839E-2</c:v>
                </c:pt>
                <c:pt idx="250">
                  <c:v>9.6836419753086447E-2</c:v>
                </c:pt>
                <c:pt idx="251">
                  <c:v>9.7611111111111135E-2</c:v>
                </c:pt>
                <c:pt idx="252">
                  <c:v>9.8388888888888915E-2</c:v>
                </c:pt>
                <c:pt idx="253">
                  <c:v>9.9169753086419787E-2</c:v>
                </c:pt>
                <c:pt idx="254">
                  <c:v>9.9953703703703739E-2</c:v>
                </c:pt>
                <c:pt idx="255">
                  <c:v>0.10074074074074078</c:v>
                </c:pt>
                <c:pt idx="256">
                  <c:v>0.10153086419753091</c:v>
                </c:pt>
                <c:pt idx="257">
                  <c:v>0.10232407407407412</c:v>
                </c:pt>
                <c:pt idx="258">
                  <c:v>0.10312037037037042</c:v>
                </c:pt>
                <c:pt idx="259">
                  <c:v>0.10391975308641981</c:v>
                </c:pt>
                <c:pt idx="260">
                  <c:v>0.10472222222222227</c:v>
                </c:pt>
                <c:pt idx="261">
                  <c:v>0.10552777777777783</c:v>
                </c:pt>
                <c:pt idx="262">
                  <c:v>0.10633641975308647</c:v>
                </c:pt>
                <c:pt idx="263">
                  <c:v>0.1071481481481482</c:v>
                </c:pt>
                <c:pt idx="264">
                  <c:v>0.10796296296296301</c:v>
                </c:pt>
                <c:pt idx="265">
                  <c:v>0.10878086419753091</c:v>
                </c:pt>
                <c:pt idx="266">
                  <c:v>0.10960185185185191</c:v>
                </c:pt>
                <c:pt idx="267">
                  <c:v>0.11042592592592598</c:v>
                </c:pt>
                <c:pt idx="268">
                  <c:v>0.11125308641975315</c:v>
                </c:pt>
                <c:pt idx="269">
                  <c:v>0.1120833333333334</c:v>
                </c:pt>
                <c:pt idx="270">
                  <c:v>0.11291666666666673</c:v>
                </c:pt>
                <c:pt idx="271">
                  <c:v>0.11375308641975315</c:v>
                </c:pt>
                <c:pt idx="272">
                  <c:v>0.11459259259259266</c:v>
                </c:pt>
                <c:pt idx="273">
                  <c:v>0.11543518518518525</c:v>
                </c:pt>
                <c:pt idx="274">
                  <c:v>0.11628086419753093</c:v>
                </c:pt>
                <c:pt idx="275">
                  <c:v>0.11712962962962969</c:v>
                </c:pt>
                <c:pt idx="276">
                  <c:v>0.11798148148148155</c:v>
                </c:pt>
                <c:pt idx="277">
                  <c:v>0.11883641975308649</c:v>
                </c:pt>
                <c:pt idx="278">
                  <c:v>0.11969444444444452</c:v>
                </c:pt>
                <c:pt idx="279">
                  <c:v>0.12055555555555564</c:v>
                </c:pt>
                <c:pt idx="280">
                  <c:v>0.12141975308641983</c:v>
                </c:pt>
                <c:pt idx="281">
                  <c:v>0.12228703703703712</c:v>
                </c:pt>
                <c:pt idx="282">
                  <c:v>0.12315740740740749</c:v>
                </c:pt>
                <c:pt idx="283">
                  <c:v>0.12403086419753095</c:v>
                </c:pt>
                <c:pt idx="284">
                  <c:v>0.12490740740740749</c:v>
                </c:pt>
                <c:pt idx="285">
                  <c:v>0.12578703703703711</c:v>
                </c:pt>
                <c:pt idx="286">
                  <c:v>0.12666975308641984</c:v>
                </c:pt>
                <c:pt idx="287">
                  <c:v>0.12755555555555564</c:v>
                </c:pt>
                <c:pt idx="288">
                  <c:v>0.12844444444444453</c:v>
                </c:pt>
                <c:pt idx="289">
                  <c:v>0.12933641975308652</c:v>
                </c:pt>
                <c:pt idx="290">
                  <c:v>0.13023148148148159</c:v>
                </c:pt>
                <c:pt idx="291">
                  <c:v>0.13112962962962973</c:v>
                </c:pt>
                <c:pt idx="292">
                  <c:v>0.13203086419753096</c:v>
                </c:pt>
                <c:pt idx="293">
                  <c:v>0.1329351851851853</c:v>
                </c:pt>
                <c:pt idx="294">
                  <c:v>0.13384259259259271</c:v>
                </c:pt>
                <c:pt idx="295">
                  <c:v>0.1347530864197532</c:v>
                </c:pt>
                <c:pt idx="296">
                  <c:v>0.13566666666666677</c:v>
                </c:pt>
                <c:pt idx="297">
                  <c:v>0.13658333333333345</c:v>
                </c:pt>
                <c:pt idx="298">
                  <c:v>0.1375030864197532</c:v>
                </c:pt>
                <c:pt idx="299">
                  <c:v>0.13842592592592604</c:v>
                </c:pt>
                <c:pt idx="300">
                  <c:v>0.13935185185185198</c:v>
                </c:pt>
                <c:pt idx="301">
                  <c:v>0.140280864197531</c:v>
                </c:pt>
                <c:pt idx="302">
                  <c:v>0.1412129629629631</c:v>
                </c:pt>
                <c:pt idx="303">
                  <c:v>0.14214814814814827</c:v>
                </c:pt>
                <c:pt idx="304">
                  <c:v>0.14308641975308656</c:v>
                </c:pt>
                <c:pt idx="305">
                  <c:v>0.14402777777777792</c:v>
                </c:pt>
                <c:pt idx="306">
                  <c:v>0.14497222222222236</c:v>
                </c:pt>
                <c:pt idx="307">
                  <c:v>0.14591975308641988</c:v>
                </c:pt>
                <c:pt idx="308">
                  <c:v>0.14687037037037051</c:v>
                </c:pt>
                <c:pt idx="309">
                  <c:v>0.14782407407407422</c:v>
                </c:pt>
                <c:pt idx="310">
                  <c:v>0.148780864197531</c:v>
                </c:pt>
                <c:pt idx="311">
                  <c:v>0.1497407407407409</c:v>
                </c:pt>
                <c:pt idx="312">
                  <c:v>0.15070370370370387</c:v>
                </c:pt>
                <c:pt idx="313">
                  <c:v>0.15166975308641992</c:v>
                </c:pt>
                <c:pt idx="314">
                  <c:v>0.15263888888888905</c:v>
                </c:pt>
                <c:pt idx="315">
                  <c:v>0.15361111111111128</c:v>
                </c:pt>
                <c:pt idx="316">
                  <c:v>0.1545864197530866</c:v>
                </c:pt>
                <c:pt idx="317">
                  <c:v>0.15556481481481499</c:v>
                </c:pt>
                <c:pt idx="318">
                  <c:v>0.15654629629629646</c:v>
                </c:pt>
                <c:pt idx="319">
                  <c:v>0.15753086419753104</c:v>
                </c:pt>
                <c:pt idx="320">
                  <c:v>0.1585185185185187</c:v>
                </c:pt>
                <c:pt idx="321">
                  <c:v>0.15950925925925943</c:v>
                </c:pt>
                <c:pt idx="322">
                  <c:v>0.16050308641975328</c:v>
                </c:pt>
                <c:pt idx="323">
                  <c:v>0.1615000000000002</c:v>
                </c:pt>
                <c:pt idx="324">
                  <c:v>0.1625000000000002</c:v>
                </c:pt>
                <c:pt idx="325">
                  <c:v>0.16350308641975328</c:v>
                </c:pt>
                <c:pt idx="326">
                  <c:v>0.16450925925925947</c:v>
                </c:pt>
                <c:pt idx="327">
                  <c:v>0.16551851851851873</c:v>
                </c:pt>
                <c:pt idx="328">
                  <c:v>0.16653086419753108</c:v>
                </c:pt>
                <c:pt idx="329">
                  <c:v>0.1675462962962965</c:v>
                </c:pt>
                <c:pt idx="330">
                  <c:v>0.16856481481481503</c:v>
                </c:pt>
                <c:pt idx="331">
                  <c:v>0.16958641975308664</c:v>
                </c:pt>
                <c:pt idx="332">
                  <c:v>0.17061111111111132</c:v>
                </c:pt>
                <c:pt idx="333">
                  <c:v>0.17163888888888912</c:v>
                </c:pt>
                <c:pt idx="334">
                  <c:v>0.17266975308641999</c:v>
                </c:pt>
                <c:pt idx="335">
                  <c:v>0.17370370370370394</c:v>
                </c:pt>
                <c:pt idx="336">
                  <c:v>0.17474074074074097</c:v>
                </c:pt>
                <c:pt idx="337">
                  <c:v>0.17578086419753111</c:v>
                </c:pt>
                <c:pt idx="338">
                  <c:v>0.17682407407407433</c:v>
                </c:pt>
                <c:pt idx="339">
                  <c:v>0.17787037037037062</c:v>
                </c:pt>
                <c:pt idx="340">
                  <c:v>0.17891975308642</c:v>
                </c:pt>
                <c:pt idx="341">
                  <c:v>0.17997222222222248</c:v>
                </c:pt>
                <c:pt idx="342">
                  <c:v>0.18102777777777804</c:v>
                </c:pt>
                <c:pt idx="343">
                  <c:v>0.18208641975308668</c:v>
                </c:pt>
                <c:pt idx="344">
                  <c:v>0.18314814814814842</c:v>
                </c:pt>
                <c:pt idx="345">
                  <c:v>0.18421296296296324</c:v>
                </c:pt>
                <c:pt idx="346">
                  <c:v>0.18528086419753115</c:v>
                </c:pt>
                <c:pt idx="347">
                  <c:v>0.18635185185185213</c:v>
                </c:pt>
                <c:pt idx="348">
                  <c:v>0.18742592592592622</c:v>
                </c:pt>
                <c:pt idx="349">
                  <c:v>0.18850308641975339</c:v>
                </c:pt>
                <c:pt idx="350">
                  <c:v>0.18958333333333363</c:v>
                </c:pt>
                <c:pt idx="351">
                  <c:v>0.19066666666666696</c:v>
                </c:pt>
                <c:pt idx="352">
                  <c:v>0.19175308641975339</c:v>
                </c:pt>
                <c:pt idx="353">
                  <c:v>0.1928425925925929</c:v>
                </c:pt>
                <c:pt idx="354">
                  <c:v>0.19393518518518549</c:v>
                </c:pt>
                <c:pt idx="355">
                  <c:v>0.19503086419753118</c:v>
                </c:pt>
                <c:pt idx="356">
                  <c:v>0.19612962962962996</c:v>
                </c:pt>
                <c:pt idx="357">
                  <c:v>0.19723148148148181</c:v>
                </c:pt>
                <c:pt idx="358">
                  <c:v>0.19833641975308675</c:v>
                </c:pt>
                <c:pt idx="359">
                  <c:v>0.19944444444444479</c:v>
                </c:pt>
                <c:pt idx="360">
                  <c:v>0.20046181445041844</c:v>
                </c:pt>
                <c:pt idx="361">
                  <c:v>0.20139619933871691</c:v>
                </c:pt>
                <c:pt idx="362">
                  <c:v>0.20225461981628068</c:v>
                </c:pt>
                <c:pt idx="363">
                  <c:v>0.20304350262420037</c:v>
                </c:pt>
                <c:pt idx="364">
                  <c:v>0.20376873078841573</c:v>
                </c:pt>
                <c:pt idx="365">
                  <c:v>0.20443568961910485</c:v>
                </c:pt>
                <c:pt idx="366">
                  <c:v>0.20504930881843322</c:v>
                </c:pt>
                <c:pt idx="367">
                  <c:v>0.2056141010259028</c:v>
                </c:pt>
                <c:pt idx="368">
                  <c:v>0.20613419710268757</c:v>
                </c:pt>
                <c:pt idx="369">
                  <c:v>0.20661337843084379</c:v>
                </c:pt>
                <c:pt idx="370">
                  <c:v>0.2070551064799423</c:v>
                </c:pt>
                <c:pt idx="371">
                  <c:v>0.20746254987230464</c:v>
                </c:pt>
                <c:pt idx="372">
                  <c:v>0.20783860915846619</c:v>
                </c:pt>
                <c:pt idx="373">
                  <c:v>0.2081859394965854</c:v>
                </c:pt>
                <c:pt idx="374">
                  <c:v>0.20850697141312968</c:v>
                </c:pt>
                <c:pt idx="375">
                  <c:v>0.20880392980716589</c:v>
                </c:pt>
                <c:pt idx="376">
                  <c:v>0.20907885134684953</c:v>
                </c:pt>
                <c:pt idx="377">
                  <c:v>0.20933360039413654</c:v>
                </c:pt>
                <c:pt idx="378">
                  <c:v>0.20956988358223225</c:v>
                </c:pt>
                <c:pt idx="379">
                  <c:v>0.20980925319008106</c:v>
                </c:pt>
                <c:pt idx="380">
                  <c:v>0.21005170921768296</c:v>
                </c:pt>
                <c:pt idx="381">
                  <c:v>0.21029725166503793</c:v>
                </c:pt>
                <c:pt idx="382">
                  <c:v>0.21054588053214598</c:v>
                </c:pt>
                <c:pt idx="383">
                  <c:v>0.21079759581900714</c:v>
                </c:pt>
                <c:pt idx="384">
                  <c:v>0.21105239752562138</c:v>
                </c:pt>
                <c:pt idx="385">
                  <c:v>0.2113102856519887</c:v>
                </c:pt>
                <c:pt idx="386">
                  <c:v>0.2115712601981091</c:v>
                </c:pt>
                <c:pt idx="387">
                  <c:v>0.2118353211639826</c:v>
                </c:pt>
                <c:pt idx="388">
                  <c:v>0.21210246854960918</c:v>
                </c:pt>
                <c:pt idx="389">
                  <c:v>0.21237270235498884</c:v>
                </c:pt>
                <c:pt idx="390">
                  <c:v>0.21264602258012158</c:v>
                </c:pt>
                <c:pt idx="391">
                  <c:v>0.21292242922500743</c:v>
                </c:pt>
                <c:pt idx="392">
                  <c:v>0.21320192228964635</c:v>
                </c:pt>
                <c:pt idx="393">
                  <c:v>0.21348450177403835</c:v>
                </c:pt>
                <c:pt idx="394">
                  <c:v>0.21377016767818346</c:v>
                </c:pt>
                <c:pt idx="395">
                  <c:v>0.21405892000208165</c:v>
                </c:pt>
                <c:pt idx="396">
                  <c:v>0.21435075874573292</c:v>
                </c:pt>
                <c:pt idx="397">
                  <c:v>0.21464568390913727</c:v>
                </c:pt>
                <c:pt idx="398">
                  <c:v>0.21494369549229472</c:v>
                </c:pt>
                <c:pt idx="399">
                  <c:v>0.21524479349520526</c:v>
                </c:pt>
                <c:pt idx="400">
                  <c:v>0.21554897791786887</c:v>
                </c:pt>
                <c:pt idx="401">
                  <c:v>0.21585624876028556</c:v>
                </c:pt>
                <c:pt idx="402">
                  <c:v>0.21616660602245535</c:v>
                </c:pt>
                <c:pt idx="403">
                  <c:v>0.21648004970437823</c:v>
                </c:pt>
                <c:pt idx="404">
                  <c:v>0.21679657980605418</c:v>
                </c:pt>
                <c:pt idx="405">
                  <c:v>0.21711619632748325</c:v>
                </c:pt>
                <c:pt idx="406">
                  <c:v>0.21743889926866539</c:v>
                </c:pt>
                <c:pt idx="407">
                  <c:v>0.21776468862960061</c:v>
                </c:pt>
                <c:pt idx="408">
                  <c:v>0.2180935644102889</c:v>
                </c:pt>
                <c:pt idx="409">
                  <c:v>0.21842552661073031</c:v>
                </c:pt>
                <c:pt idx="410">
                  <c:v>0.21876057523092479</c:v>
                </c:pt>
                <c:pt idx="411">
                  <c:v>0.21909871027087235</c:v>
                </c:pt>
                <c:pt idx="412">
                  <c:v>0.219439931730573</c:v>
                </c:pt>
                <c:pt idx="413">
                  <c:v>0.21978423961002674</c:v>
                </c:pt>
                <c:pt idx="414">
                  <c:v>0.22013163390923357</c:v>
                </c:pt>
                <c:pt idx="415">
                  <c:v>0.22048211462819348</c:v>
                </c:pt>
                <c:pt idx="416">
                  <c:v>0.22083568176690649</c:v>
                </c:pt>
                <c:pt idx="417">
                  <c:v>0.22119233532537258</c:v>
                </c:pt>
                <c:pt idx="418">
                  <c:v>0.22155207530359175</c:v>
                </c:pt>
                <c:pt idx="419">
                  <c:v>0.221914901701564</c:v>
                </c:pt>
                <c:pt idx="420">
                  <c:v>0.22228081451928935</c:v>
                </c:pt>
                <c:pt idx="421">
                  <c:v>0.22264981375676779</c:v>
                </c:pt>
                <c:pt idx="422">
                  <c:v>0.2230218994139993</c:v>
                </c:pt>
                <c:pt idx="423">
                  <c:v>0.2233970714909839</c:v>
                </c:pt>
                <c:pt idx="424">
                  <c:v>0.22377532998772159</c:v>
                </c:pt>
                <c:pt idx="425">
                  <c:v>0.22415667490421237</c:v>
                </c:pt>
                <c:pt idx="426">
                  <c:v>0.22454110624045623</c:v>
                </c:pt>
                <c:pt idx="427">
                  <c:v>0.22492862399645319</c:v>
                </c:pt>
                <c:pt idx="428">
                  <c:v>0.22531922817220323</c:v>
                </c:pt>
                <c:pt idx="429">
                  <c:v>0.22571291876770636</c:v>
                </c:pt>
                <c:pt idx="430">
                  <c:v>0.22610969578296256</c:v>
                </c:pt>
                <c:pt idx="431">
                  <c:v>0.22650955921797186</c:v>
                </c:pt>
                <c:pt idx="432">
                  <c:v>0.22691250907273425</c:v>
                </c:pt>
                <c:pt idx="433">
                  <c:v>0.22731854534724971</c:v>
                </c:pt>
                <c:pt idx="434">
                  <c:v>0.22772766804151826</c:v>
                </c:pt>
                <c:pt idx="435">
                  <c:v>0.22813987715553991</c:v>
                </c:pt>
                <c:pt idx="436">
                  <c:v>0.22855517268931463</c:v>
                </c:pt>
                <c:pt idx="437">
                  <c:v>0.22897355464284244</c:v>
                </c:pt>
                <c:pt idx="438">
                  <c:v>0.22939502301612336</c:v>
                </c:pt>
                <c:pt idx="439">
                  <c:v>0.22981957780915735</c:v>
                </c:pt>
                <c:pt idx="440">
                  <c:v>0.23024721902194442</c:v>
                </c:pt>
                <c:pt idx="441">
                  <c:v>0.23067794665448457</c:v>
                </c:pt>
                <c:pt idx="442">
                  <c:v>0.23111176070677783</c:v>
                </c:pt>
                <c:pt idx="443">
                  <c:v>0.23154866117882417</c:v>
                </c:pt>
                <c:pt idx="444">
                  <c:v>0.23198864807062358</c:v>
                </c:pt>
                <c:pt idx="445">
                  <c:v>0.23243172138217608</c:v>
                </c:pt>
                <c:pt idx="446">
                  <c:v>0.23287788111348168</c:v>
                </c:pt>
                <c:pt idx="447">
                  <c:v>0.23332712726454036</c:v>
                </c:pt>
                <c:pt idx="448">
                  <c:v>0.23377945983535212</c:v>
                </c:pt>
                <c:pt idx="449">
                  <c:v>0.23423487882591698</c:v>
                </c:pt>
                <c:pt idx="450">
                  <c:v>0.23469338423623493</c:v>
                </c:pt>
                <c:pt idx="451">
                  <c:v>0.23515497606630595</c:v>
                </c:pt>
                <c:pt idx="452">
                  <c:v>0.23561965431613005</c:v>
                </c:pt>
                <c:pt idx="453">
                  <c:v>0.23608741898570726</c:v>
                </c:pt>
                <c:pt idx="454">
                  <c:v>0.23655827007503755</c:v>
                </c:pt>
                <c:pt idx="455">
                  <c:v>0.23703220758412091</c:v>
                </c:pt>
                <c:pt idx="456">
                  <c:v>0.23750923151295736</c:v>
                </c:pt>
                <c:pt idx="457">
                  <c:v>0.23798934186154691</c:v>
                </c:pt>
                <c:pt idx="458">
                  <c:v>0.23847253862988954</c:v>
                </c:pt>
                <c:pt idx="459">
                  <c:v>0.23895882181798525</c:v>
                </c:pt>
                <c:pt idx="460">
                  <c:v>0.23944819142583407</c:v>
                </c:pt>
                <c:pt idx="461">
                  <c:v>0.23994064745343596</c:v>
                </c:pt>
                <c:pt idx="462">
                  <c:v>0.24043618990079094</c:v>
                </c:pt>
                <c:pt idx="463">
                  <c:v>0.24093481876789899</c:v>
                </c:pt>
                <c:pt idx="464">
                  <c:v>0.24143653405476015</c:v>
                </c:pt>
                <c:pt idx="465">
                  <c:v>0.24194133576137439</c:v>
                </c:pt>
                <c:pt idx="466">
                  <c:v>0.2424492238877417</c:v>
                </c:pt>
                <c:pt idx="467">
                  <c:v>0.2429601984338621</c:v>
                </c:pt>
                <c:pt idx="468">
                  <c:v>0.2434742593997356</c:v>
                </c:pt>
                <c:pt idx="469">
                  <c:v>0.24399140678536219</c:v>
                </c:pt>
                <c:pt idx="470">
                  <c:v>0.24451164059074185</c:v>
                </c:pt>
                <c:pt idx="471">
                  <c:v>0.24503496081587461</c:v>
                </c:pt>
                <c:pt idx="472">
                  <c:v>0.24556136746076046</c:v>
                </c:pt>
                <c:pt idx="473">
                  <c:v>0.24609086052539939</c:v>
                </c:pt>
                <c:pt idx="474">
                  <c:v>0.24662344000979139</c:v>
                </c:pt>
                <c:pt idx="475">
                  <c:v>0.2471591059139365</c:v>
                </c:pt>
                <c:pt idx="476">
                  <c:v>0.24769785823783469</c:v>
                </c:pt>
                <c:pt idx="477">
                  <c:v>0.24823969698148596</c:v>
                </c:pt>
                <c:pt idx="478">
                  <c:v>0.24878462214489031</c:v>
                </c:pt>
                <c:pt idx="479">
                  <c:v>0.24933263372804776</c:v>
                </c:pt>
                <c:pt idx="480">
                  <c:v>0.24988373173095829</c:v>
                </c:pt>
                <c:pt idx="481">
                  <c:v>0.25043791615362193</c:v>
                </c:pt>
                <c:pt idx="482">
                  <c:v>0.25099518699603862</c:v>
                </c:pt>
                <c:pt idx="483">
                  <c:v>0.25155554425820842</c:v>
                </c:pt>
                <c:pt idx="484">
                  <c:v>0.25211898794013132</c:v>
                </c:pt>
                <c:pt idx="485">
                  <c:v>0.25268551804180728</c:v>
                </c:pt>
                <c:pt idx="486">
                  <c:v>0.25325513456323634</c:v>
                </c:pt>
                <c:pt idx="487">
                  <c:v>0.25382783750441845</c:v>
                </c:pt>
                <c:pt idx="488">
                  <c:v>0.25440362686535367</c:v>
                </c:pt>
                <c:pt idx="489">
                  <c:v>0.254982502646042</c:v>
                </c:pt>
                <c:pt idx="490">
                  <c:v>0.25556446484648337</c:v>
                </c:pt>
                <c:pt idx="491">
                  <c:v>0.25614951346667786</c:v>
                </c:pt>
                <c:pt idx="492">
                  <c:v>0.25673764850662545</c:v>
                </c:pt>
                <c:pt idx="493">
                  <c:v>0.25732886996632609</c:v>
                </c:pt>
                <c:pt idx="494">
                  <c:v>0.25792317784577984</c:v>
                </c:pt>
                <c:pt idx="495">
                  <c:v>0.25852057214498669</c:v>
                </c:pt>
                <c:pt idx="496">
                  <c:v>0.2591210528639466</c:v>
                </c:pt>
                <c:pt idx="497">
                  <c:v>0.25972462000265961</c:v>
                </c:pt>
                <c:pt idx="498">
                  <c:v>0.26033127356112568</c:v>
                </c:pt>
                <c:pt idx="499">
                  <c:v>0.26094101353934485</c:v>
                </c:pt>
                <c:pt idx="500">
                  <c:v>0.26155383993731712</c:v>
                </c:pt>
                <c:pt idx="501">
                  <c:v>0.26216975275504245</c:v>
                </c:pt>
                <c:pt idx="502">
                  <c:v>0.26278875199252089</c:v>
                </c:pt>
                <c:pt idx="503">
                  <c:v>0.26341083764975243</c:v>
                </c:pt>
                <c:pt idx="504">
                  <c:v>0.26403600972673702</c:v>
                </c:pt>
                <c:pt idx="505">
                  <c:v>0.26466426822347472</c:v>
                </c:pt>
                <c:pt idx="506">
                  <c:v>0.26529561313996552</c:v>
                </c:pt>
                <c:pt idx="507">
                  <c:v>0.26593004447620938</c:v>
                </c:pt>
                <c:pt idx="508">
                  <c:v>0.26656756223220635</c:v>
                </c:pt>
                <c:pt idx="509">
                  <c:v>0.26720816640795636</c:v>
                </c:pt>
                <c:pt idx="510">
                  <c:v>0.26785185700345948</c:v>
                </c:pt>
                <c:pt idx="511">
                  <c:v>0.26849863401871571</c:v>
                </c:pt>
                <c:pt idx="512">
                  <c:v>0.26914849745372499</c:v>
                </c:pt>
                <c:pt idx="513">
                  <c:v>0.26980144730848737</c:v>
                </c:pt>
                <c:pt idx="514">
                  <c:v>0.27045748358300287</c:v>
                </c:pt>
                <c:pt idx="515">
                  <c:v>0.27111660627727141</c:v>
                </c:pt>
                <c:pt idx="516">
                  <c:v>0.27177881539129306</c:v>
                </c:pt>
                <c:pt idx="517">
                  <c:v>0.27244411092506782</c:v>
                </c:pt>
                <c:pt idx="518">
                  <c:v>0.27311249287859563</c:v>
                </c:pt>
                <c:pt idx="519">
                  <c:v>0.27378396125187654</c:v>
                </c:pt>
                <c:pt idx="520">
                  <c:v>0.27445851604491051</c:v>
                </c:pt>
                <c:pt idx="521">
                  <c:v>0.27513615725769758</c:v>
                </c:pt>
                <c:pt idx="522">
                  <c:v>0.27581688489023776</c:v>
                </c:pt>
                <c:pt idx="523">
                  <c:v>0.27650069894253099</c:v>
                </c:pt>
                <c:pt idx="524">
                  <c:v>0.27718759941457732</c:v>
                </c:pt>
                <c:pt idx="525">
                  <c:v>0.27787758630637677</c:v>
                </c:pt>
                <c:pt idx="526">
                  <c:v>0.27857065961792926</c:v>
                </c:pt>
                <c:pt idx="527">
                  <c:v>0.27926681934923486</c:v>
                </c:pt>
                <c:pt idx="528">
                  <c:v>0.27996606550029357</c:v>
                </c:pt>
                <c:pt idx="529">
                  <c:v>0.28066839807110533</c:v>
                </c:pt>
                <c:pt idx="530">
                  <c:v>0.2813738170616702</c:v>
                </c:pt>
                <c:pt idx="531">
                  <c:v>0.28208232247198811</c:v>
                </c:pt>
                <c:pt idx="532">
                  <c:v>0.28279391430205914</c:v>
                </c:pt>
                <c:pt idx="533">
                  <c:v>0.28350859255188327</c:v>
                </c:pt>
                <c:pt idx="534">
                  <c:v>0.28422635722146045</c:v>
                </c:pt>
                <c:pt idx="535">
                  <c:v>0.28494720831079073</c:v>
                </c:pt>
                <c:pt idx="536">
                  <c:v>0.28567114581987413</c:v>
                </c:pt>
                <c:pt idx="537">
                  <c:v>0.28639816974871057</c:v>
                </c:pt>
                <c:pt idx="538">
                  <c:v>0.28712828009730013</c:v>
                </c:pt>
                <c:pt idx="539">
                  <c:v>0.28786147686564278</c:v>
                </c:pt>
                <c:pt idx="540">
                  <c:v>0.28859776005373849</c:v>
                </c:pt>
                <c:pt idx="541">
                  <c:v>0.28933712966158731</c:v>
                </c:pt>
                <c:pt idx="542">
                  <c:v>0.29007958568918918</c:v>
                </c:pt>
                <c:pt idx="543">
                  <c:v>0.29082512813654415</c:v>
                </c:pt>
                <c:pt idx="544">
                  <c:v>0.29157375700365223</c:v>
                </c:pt>
                <c:pt idx="545">
                  <c:v>0.29232547229051337</c:v>
                </c:pt>
                <c:pt idx="546">
                  <c:v>0.2930802739971276</c:v>
                </c:pt>
                <c:pt idx="547">
                  <c:v>0.29383816212349495</c:v>
                </c:pt>
                <c:pt idx="548">
                  <c:v>0.29459913666961535</c:v>
                </c:pt>
                <c:pt idx="549">
                  <c:v>0.29536319763548885</c:v>
                </c:pt>
                <c:pt idx="550">
                  <c:v>0.29613034502111546</c:v>
                </c:pt>
                <c:pt idx="551">
                  <c:v>0.29690057882649512</c:v>
                </c:pt>
                <c:pt idx="552">
                  <c:v>0.29767389905162789</c:v>
                </c:pt>
                <c:pt idx="553">
                  <c:v>0.29845030569651371</c:v>
                </c:pt>
                <c:pt idx="554">
                  <c:v>0.29922979876115263</c:v>
                </c:pt>
                <c:pt idx="555">
                  <c:v>0.30001237824554466</c:v>
                </c:pt>
                <c:pt idx="556">
                  <c:v>0.30079804414968975</c:v>
                </c:pt>
                <c:pt idx="557">
                  <c:v>0.30158679647358794</c:v>
                </c:pt>
                <c:pt idx="558">
                  <c:v>0.30237863521723923</c:v>
                </c:pt>
                <c:pt idx="559">
                  <c:v>0.30317356038064358</c:v>
                </c:pt>
                <c:pt idx="560">
                  <c:v>0.30397157196380103</c:v>
                </c:pt>
                <c:pt idx="561">
                  <c:v>0.3047726699667116</c:v>
                </c:pt>
                <c:pt idx="562">
                  <c:v>0.30557685438937521</c:v>
                </c:pt>
                <c:pt idx="563">
                  <c:v>0.30638412523179193</c:v>
                </c:pt>
                <c:pt idx="564">
                  <c:v>0.3071944824939617</c:v>
                </c:pt>
                <c:pt idx="565">
                  <c:v>0.30800792617588457</c:v>
                </c:pt>
                <c:pt idx="566">
                  <c:v>0.30882445627756056</c:v>
                </c:pt>
                <c:pt idx="567">
                  <c:v>0.30964407279898959</c:v>
                </c:pt>
                <c:pt idx="568">
                  <c:v>0.31046677574017173</c:v>
                </c:pt>
                <c:pt idx="569">
                  <c:v>0.31129256510110698</c:v>
                </c:pt>
                <c:pt idx="570">
                  <c:v>0.31212144088179528</c:v>
                </c:pt>
                <c:pt idx="571">
                  <c:v>0.31295340308223668</c:v>
                </c:pt>
                <c:pt idx="572">
                  <c:v>0.31378845170243119</c:v>
                </c:pt>
                <c:pt idx="573">
                  <c:v>0.31462658674237876</c:v>
                </c:pt>
                <c:pt idx="574">
                  <c:v>0.31546780820207942</c:v>
                </c:pt>
                <c:pt idx="575">
                  <c:v>0.31631211608153315</c:v>
                </c:pt>
                <c:pt idx="576">
                  <c:v>0.31715951038073997</c:v>
                </c:pt>
                <c:pt idx="577">
                  <c:v>0.31800999109969991</c:v>
                </c:pt>
                <c:pt idx="578">
                  <c:v>0.31886355823841289</c:v>
                </c:pt>
                <c:pt idx="579">
                  <c:v>0.31972021179687898</c:v>
                </c:pt>
                <c:pt idx="580">
                  <c:v>0.32057995177509818</c:v>
                </c:pt>
                <c:pt idx="581">
                  <c:v>0.32144277817307043</c:v>
                </c:pt>
                <c:pt idx="582">
                  <c:v>0.32230869099079579</c:v>
                </c:pt>
                <c:pt idx="583">
                  <c:v>0.32317769022827425</c:v>
                </c:pt>
                <c:pt idx="584">
                  <c:v>0.32404977588550576</c:v>
                </c:pt>
                <c:pt idx="585">
                  <c:v>0.32492494796249038</c:v>
                </c:pt>
                <c:pt idx="586">
                  <c:v>0.32580320645922806</c:v>
                </c:pt>
                <c:pt idx="587">
                  <c:v>0.32668455137571883</c:v>
                </c:pt>
                <c:pt idx="588">
                  <c:v>0.32756898271196272</c:v>
                </c:pt>
                <c:pt idx="589">
                  <c:v>0.32845650046795966</c:v>
                </c:pt>
                <c:pt idx="590">
                  <c:v>0.3293471046437097</c:v>
                </c:pt>
                <c:pt idx="591">
                  <c:v>0.33024079523921285</c:v>
                </c:pt>
                <c:pt idx="592">
                  <c:v>0.33113757225446905</c:v>
                </c:pt>
                <c:pt idx="593">
                  <c:v>0.33203743568947836</c:v>
                </c:pt>
                <c:pt idx="594">
                  <c:v>0.33294038554424071</c:v>
                </c:pt>
                <c:pt idx="595">
                  <c:v>0.33384642181875618</c:v>
                </c:pt>
                <c:pt idx="596">
                  <c:v>0.33475554451302475</c:v>
                </c:pt>
                <c:pt idx="597">
                  <c:v>0.33566775362704637</c:v>
                </c:pt>
                <c:pt idx="598">
                  <c:v>0.3365830491608211</c:v>
                </c:pt>
                <c:pt idx="599">
                  <c:v>0.33750143111434894</c:v>
                </c:pt>
                <c:pt idx="600">
                  <c:v>0.33842289948762982</c:v>
                </c:pt>
                <c:pt idx="601">
                  <c:v>0.33934745428066382</c:v>
                </c:pt>
                <c:pt idx="602">
                  <c:v>0.34027509549345092</c:v>
                </c:pt>
                <c:pt idx="603">
                  <c:v>0.34120582312599107</c:v>
                </c:pt>
                <c:pt idx="604">
                  <c:v>0.34213963717828433</c:v>
                </c:pt>
                <c:pt idx="605">
                  <c:v>0.34307653765033064</c:v>
                </c:pt>
                <c:pt idx="606">
                  <c:v>0.34401652454213005</c:v>
                </c:pt>
                <c:pt idx="607">
                  <c:v>0.34495959785368258</c:v>
                </c:pt>
                <c:pt idx="608">
                  <c:v>0.34590575758498815</c:v>
                </c:pt>
                <c:pt idx="609">
                  <c:v>0.34685500373604683</c:v>
                </c:pt>
                <c:pt idx="610">
                  <c:v>0.34780733630685862</c:v>
                </c:pt>
                <c:pt idx="611">
                  <c:v>0.34876275529742345</c:v>
                </c:pt>
                <c:pt idx="612">
                  <c:v>0.3497212607077414</c:v>
                </c:pt>
                <c:pt idx="613">
                  <c:v>0.35068285253781245</c:v>
                </c:pt>
                <c:pt idx="614">
                  <c:v>0.35164753078763655</c:v>
                </c:pt>
                <c:pt idx="615">
                  <c:v>0.35261529545721376</c:v>
                </c:pt>
                <c:pt idx="616">
                  <c:v>0.35358614654654402</c:v>
                </c:pt>
                <c:pt idx="617">
                  <c:v>0.35456008405562739</c:v>
                </c:pt>
                <c:pt idx="618">
                  <c:v>0.35553710798446386</c:v>
                </c:pt>
                <c:pt idx="619">
                  <c:v>0.35651721833305339</c:v>
                </c:pt>
                <c:pt idx="620">
                  <c:v>0.35750041510139602</c:v>
                </c:pt>
                <c:pt idx="621">
                  <c:v>0.35848669828949176</c:v>
                </c:pt>
                <c:pt idx="622">
                  <c:v>0.35947606789734055</c:v>
                </c:pt>
                <c:pt idx="623">
                  <c:v>0.36046852392494244</c:v>
                </c:pt>
                <c:pt idx="624">
                  <c:v>0.36146406637229744</c:v>
                </c:pt>
                <c:pt idx="625">
                  <c:v>0.3624626952394055</c:v>
                </c:pt>
                <c:pt idx="626">
                  <c:v>0.36346441052626666</c:v>
                </c:pt>
                <c:pt idx="627">
                  <c:v>0.36446921223288087</c:v>
                </c:pt>
                <c:pt idx="628">
                  <c:v>0.36547710035924819</c:v>
                </c:pt>
                <c:pt idx="629">
                  <c:v>0.36648807490536861</c:v>
                </c:pt>
                <c:pt idx="630">
                  <c:v>0.36750213587124209</c:v>
                </c:pt>
                <c:pt idx="631">
                  <c:v>0.36851928325686867</c:v>
                </c:pt>
                <c:pt idx="632">
                  <c:v>0.36953951706224836</c:v>
                </c:pt>
                <c:pt idx="633">
                  <c:v>0.3705628372873811</c:v>
                </c:pt>
                <c:pt idx="634">
                  <c:v>0.37158924393226694</c:v>
                </c:pt>
                <c:pt idx="635">
                  <c:v>0.3726187369969059</c:v>
                </c:pt>
                <c:pt idx="636">
                  <c:v>0.3736513164812979</c:v>
                </c:pt>
                <c:pt idx="637">
                  <c:v>0.37468698238544301</c:v>
                </c:pt>
                <c:pt idx="638">
                  <c:v>0.37572573470934117</c:v>
                </c:pt>
                <c:pt idx="639">
                  <c:v>0.37676757345299244</c:v>
                </c:pt>
                <c:pt idx="640">
                  <c:v>0.37781249861639682</c:v>
                </c:pt>
                <c:pt idx="641">
                  <c:v>0.37886051019955425</c:v>
                </c:pt>
                <c:pt idx="642">
                  <c:v>0.37991160820246478</c:v>
                </c:pt>
                <c:pt idx="643">
                  <c:v>0.38096579262512842</c:v>
                </c:pt>
                <c:pt idx="644">
                  <c:v>0.38202306346754511</c:v>
                </c:pt>
                <c:pt idx="645">
                  <c:v>0.38308342072971491</c:v>
                </c:pt>
                <c:pt idx="646">
                  <c:v>0.38414686441163781</c:v>
                </c:pt>
                <c:pt idx="647">
                  <c:v>0.38521339451331377</c:v>
                </c:pt>
                <c:pt idx="648">
                  <c:v>0.38628301103474283</c:v>
                </c:pt>
                <c:pt idx="649">
                  <c:v>0.38735571397592494</c:v>
                </c:pt>
                <c:pt idx="650">
                  <c:v>0.38843150333686016</c:v>
                </c:pt>
                <c:pt idx="651">
                  <c:v>0.38951037911754849</c:v>
                </c:pt>
                <c:pt idx="652">
                  <c:v>0.39059234131798987</c:v>
                </c:pt>
                <c:pt idx="653">
                  <c:v>0.39167738993818435</c:v>
                </c:pt>
                <c:pt idx="654">
                  <c:v>0.39276552497813194</c:v>
                </c:pt>
                <c:pt idx="655">
                  <c:v>0.39385674643783258</c:v>
                </c:pt>
                <c:pt idx="656">
                  <c:v>0.39495105431728633</c:v>
                </c:pt>
                <c:pt idx="657">
                  <c:v>0.39604844861649319</c:v>
                </c:pt>
                <c:pt idx="658">
                  <c:v>0.39714892933545309</c:v>
                </c:pt>
                <c:pt idx="659">
                  <c:v>0.39825249647416611</c:v>
                </c:pt>
                <c:pt idx="660">
                  <c:v>0.39935915003263217</c:v>
                </c:pt>
                <c:pt idx="661">
                  <c:v>0.40046889001085134</c:v>
                </c:pt>
                <c:pt idx="662">
                  <c:v>0.40158171640882362</c:v>
                </c:pt>
                <c:pt idx="663">
                  <c:v>0.40269762922654895</c:v>
                </c:pt>
                <c:pt idx="664">
                  <c:v>0.40381662846402738</c:v>
                </c:pt>
                <c:pt idx="665">
                  <c:v>0.40493871412125892</c:v>
                </c:pt>
                <c:pt idx="666">
                  <c:v>0.40606388619824352</c:v>
                </c:pt>
                <c:pt idx="667">
                  <c:v>0.40719214469498122</c:v>
                </c:pt>
                <c:pt idx="668">
                  <c:v>0.40832348961147202</c:v>
                </c:pt>
                <c:pt idx="669">
                  <c:v>0.40945792094771588</c:v>
                </c:pt>
                <c:pt idx="670">
                  <c:v>0.41059543870371285</c:v>
                </c:pt>
                <c:pt idx="671">
                  <c:v>0.41173604287946286</c:v>
                </c:pt>
                <c:pt idx="672">
                  <c:v>0.41287973347496598</c:v>
                </c:pt>
                <c:pt idx="673">
                  <c:v>0.41402651049022221</c:v>
                </c:pt>
                <c:pt idx="674">
                  <c:v>0.41517637392523149</c:v>
                </c:pt>
                <c:pt idx="675">
                  <c:v>0.41632932377999388</c:v>
                </c:pt>
                <c:pt idx="676">
                  <c:v>0.41748536005450937</c:v>
                </c:pt>
                <c:pt idx="677">
                  <c:v>0.41864448274877791</c:v>
                </c:pt>
                <c:pt idx="678">
                  <c:v>0.41980669186279956</c:v>
                </c:pt>
                <c:pt idx="679">
                  <c:v>0.42097198739657432</c:v>
                </c:pt>
                <c:pt idx="680">
                  <c:v>0.42214036935010213</c:v>
                </c:pt>
                <c:pt idx="681">
                  <c:v>0.42331183772338304</c:v>
                </c:pt>
                <c:pt idx="682">
                  <c:v>0.42448639251641701</c:v>
                </c:pt>
                <c:pt idx="683">
                  <c:v>0.42566403372920408</c:v>
                </c:pt>
                <c:pt idx="684">
                  <c:v>0.42684476136174426</c:v>
                </c:pt>
                <c:pt idx="685">
                  <c:v>0.42802857541403749</c:v>
                </c:pt>
                <c:pt idx="686">
                  <c:v>0.42921547588608383</c:v>
                </c:pt>
                <c:pt idx="687">
                  <c:v>0.43040546277788327</c:v>
                </c:pt>
                <c:pt idx="688">
                  <c:v>0.43159853608943577</c:v>
                </c:pt>
                <c:pt idx="689">
                  <c:v>0.43279469582074137</c:v>
                </c:pt>
                <c:pt idx="690">
                  <c:v>0.43399394197180008</c:v>
                </c:pt>
                <c:pt idx="691">
                  <c:v>0.43519627454261184</c:v>
                </c:pt>
                <c:pt idx="692">
                  <c:v>0.4364016935331767</c:v>
                </c:pt>
                <c:pt idx="693">
                  <c:v>0.43761019894349462</c:v>
                </c:pt>
                <c:pt idx="694">
                  <c:v>0.43882179077356565</c:v>
                </c:pt>
                <c:pt idx="695">
                  <c:v>0.44003646902338978</c:v>
                </c:pt>
                <c:pt idx="696">
                  <c:v>0.44125423369296696</c:v>
                </c:pt>
                <c:pt idx="697">
                  <c:v>0.44247508478229725</c:v>
                </c:pt>
                <c:pt idx="698">
                  <c:v>0.44369902229138064</c:v>
                </c:pt>
                <c:pt idx="699">
                  <c:v>0.44492604622021709</c:v>
                </c:pt>
                <c:pt idx="700">
                  <c:v>0.44615615656880664</c:v>
                </c:pt>
                <c:pt idx="701">
                  <c:v>0.4473893533371493</c:v>
                </c:pt>
                <c:pt idx="702">
                  <c:v>0.44862563652524501</c:v>
                </c:pt>
                <c:pt idx="703">
                  <c:v>0.44986500613309383</c:v>
                </c:pt>
                <c:pt idx="704">
                  <c:v>0.45110746216069569</c:v>
                </c:pt>
                <c:pt idx="705">
                  <c:v>0.45235300460805067</c:v>
                </c:pt>
                <c:pt idx="706">
                  <c:v>0.45360163347515875</c:v>
                </c:pt>
                <c:pt idx="707">
                  <c:v>0.45485334876201988</c:v>
                </c:pt>
                <c:pt idx="708">
                  <c:v>0.45610815046863412</c:v>
                </c:pt>
                <c:pt idx="709">
                  <c:v>0.45736603859500147</c:v>
                </c:pt>
                <c:pt idx="710">
                  <c:v>0.45862701314112186</c:v>
                </c:pt>
                <c:pt idx="711">
                  <c:v>0.45989107410699537</c:v>
                </c:pt>
                <c:pt idx="712">
                  <c:v>0.46115822149262198</c:v>
                </c:pt>
                <c:pt idx="713">
                  <c:v>0.46242845529800164</c:v>
                </c:pt>
                <c:pt idx="714">
                  <c:v>0.46370177552313441</c:v>
                </c:pt>
                <c:pt idx="715">
                  <c:v>0.46497818216802023</c:v>
                </c:pt>
                <c:pt idx="716">
                  <c:v>0.46625767523265915</c:v>
                </c:pt>
                <c:pt idx="717">
                  <c:v>0.46754025471705118</c:v>
                </c:pt>
                <c:pt idx="718">
                  <c:v>0.46882592062119627</c:v>
                </c:pt>
                <c:pt idx="719">
                  <c:v>0.47011467294509446</c:v>
                </c:pt>
                <c:pt idx="720">
                  <c:v>0.47140651168874576</c:v>
                </c:pt>
              </c:numCache>
            </c:numRef>
          </c:yVal>
          <c:smooth val="1"/>
          <c:extLst>
            <c:ext xmlns:c16="http://schemas.microsoft.com/office/drawing/2014/chart" uri="{C3380CC4-5D6E-409C-BE32-E72D297353CC}">
              <c16:uniqueId val="{00000003-2E77-5449-B543-6E5A4CF9981C}"/>
            </c:ext>
          </c:extLst>
        </c:ser>
        <c:dLbls>
          <c:showLegendKey val="0"/>
          <c:showVal val="0"/>
          <c:showCatName val="0"/>
          <c:showSerName val="0"/>
          <c:showPercent val="0"/>
          <c:showBubbleSize val="0"/>
        </c:dLbls>
        <c:axId val="1315903536"/>
        <c:axId val="1315905184"/>
      </c:scatterChart>
      <c:valAx>
        <c:axId val="1315903536"/>
        <c:scaling>
          <c:orientation val="minMax"/>
          <c:max val="12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5905184"/>
        <c:crosses val="autoZero"/>
        <c:crossBetween val="midCat"/>
      </c:valAx>
      <c:valAx>
        <c:axId val="1315905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590353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Stoßlüften</c:v>
          </c:tx>
          <c:spPr>
            <a:ln w="19050" cap="rnd">
              <a:solidFill>
                <a:schemeClr val="accent1"/>
              </a:solidFill>
              <a:round/>
            </a:ln>
            <a:effectLst/>
          </c:spPr>
          <c:marker>
            <c:symbol val="none"/>
          </c:marker>
          <c:xVal>
            <c:numRef>
              <c:f>'Raum2_Übersicht+Stoßlüftung'!$A$82:$A$442</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'Raum2_Übersicht+Stoßlüftung'!$C$82:$C$442</c:f>
              <c:numCache>
                <c:formatCode>0.00%</c:formatCode>
                <c:ptCount val="361"/>
                <c:pt idx="0" formatCode="0%">
                  <c:v>1</c:v>
                </c:pt>
                <c:pt idx="1">
                  <c:v>0.91539799982023984</c:v>
                </c:pt>
                <c:pt idx="2">
                  <c:v>0.83795349807489583</c:v>
                </c:pt>
                <c:pt idx="3">
                  <c:v>0.76706095608013281</c:v>
                </c:pt>
                <c:pt idx="4">
                  <c:v>0.70216606493595446</c:v>
                </c:pt>
                <c:pt idx="5">
                  <c:v>0.64276141138402132</c:v>
                </c:pt>
                <c:pt idx="6">
                  <c:v>0.5883825103425675</c:v>
                </c:pt>
                <c:pt idx="7">
                  <c:v>0.53860417309679787</c:v>
                </c:pt>
                <c:pt idx="8">
                  <c:v>0.49303718274764302</c:v>
                </c:pt>
                <c:pt idx="9">
                  <c:v>0.45132525092419851</c:v>
                </c:pt>
                <c:pt idx="10">
                  <c:v>0.41314223196437916</c:v>
                </c:pt>
                <c:pt idx="11">
                  <c:v>0.37818957278146226</c:v>
                </c:pt>
                <c:pt idx="12">
                  <c:v>0.34619397847702155</c:v>
                </c:pt>
                <c:pt idx="13">
                  <c:v>0.31690527544767666</c:v>
                </c:pt>
                <c:pt idx="14">
                  <c:v>0.29009445527728539</c:v>
                </c:pt>
                <c:pt idx="15">
                  <c:v>0.26555188411976904</c:v>
                </c:pt>
                <c:pt idx="16">
                  <c:v>0.2430856635717327</c:v>
                </c:pt>
                <c:pt idx="17">
                  <c:v>0.22252013021853984</c:v>
                </c:pt>
                <c:pt idx="18">
                  <c:v>0.20369448212179067</c:v>
                </c:pt>
                <c:pt idx="19">
                  <c:v>0.18646152150870679</c:v>
                </c:pt>
                <c:pt idx="20">
                  <c:v>0.17068650383250883</c:v>
                </c:pt>
                <c:pt idx="21">
                  <c:v>0.15624608420458827</c:v>
                </c:pt>
                <c:pt idx="22">
                  <c:v>0.14302735296062488</c:v>
                </c:pt>
                <c:pt idx="23">
                  <c:v>0.13092695281973948</c:v>
                </c:pt>
                <c:pt idx="24">
                  <c:v>0.11985027073374843</c:v>
                </c:pt>
                <c:pt idx="25">
                  <c:v>0.10971069810758755</c:v>
                </c:pt>
                <c:pt idx="26">
                  <c:v>0.10042895360656781</c:v>
                </c:pt>
                <c:pt idx="27">
                  <c:v>9.1932463255491842E-2</c:v>
                </c:pt>
                <c:pt idx="28">
                  <c:v>8.4154792982624932E-2</c:v>
                </c:pt>
                <c:pt idx="29">
                  <c:v>7.7035129171581215E-2</c:v>
                </c:pt>
                <c:pt idx="30">
                  <c:v>7.0517803159559259E-2</c:v>
                </c:pt>
                <c:pt idx="31">
                  <c:v>6.455185596397793E-2</c:v>
                </c:pt>
                <c:pt idx="32">
                  <c:v>5.9090639834109615E-2</c:v>
                </c:pt>
                <c:pt idx="33">
                  <c:v>5.4091453512242128E-2</c:v>
                </c:pt>
                <c:pt idx="34">
                  <c:v>4.9515208352475928E-2</c:v>
                </c:pt>
                <c:pt idx="35">
                  <c:v>4.5326122686538899E-2</c:v>
                </c:pt>
                <c:pt idx="36">
                  <c:v>4.1491442046864502E-2</c:v>
                </c:pt>
                <c:pt idx="37">
                  <c:v>3.798118305935716E-2</c:v>
                </c:pt>
                <c:pt idx="38">
                  <c:v>3.4767899003341922E-2</c:v>
                </c:pt>
                <c:pt idx="39">
                  <c:v>3.1826465205611304E-2</c:v>
                </c:pt>
                <c:pt idx="40">
                  <c:v>2.9133882590565045E-2</c:v>
                </c:pt>
                <c:pt idx="41">
                  <c:v>2.666909785040095E-2</c:v>
                </c:pt>
                <c:pt idx="42">
                  <c:v>2.4412838829267289E-2</c:v>
                </c:pt>
                <c:pt idx="43">
                  <c:v>2.2347463834245164E-2</c:v>
                </c:pt>
                <c:pt idx="44">
                  <c:v>2.045682369492317E-2</c:v>
                </c:pt>
                <c:pt idx="45">
                  <c:v>1.8726135493007959E-2</c:v>
                </c:pt>
                <c:pt idx="46">
                  <c:v>1.7141866974662287E-2</c:v>
                </c:pt>
                <c:pt idx="47">
                  <c:v>1.5691630741790485E-2</c:v>
                </c:pt>
                <c:pt idx="48">
                  <c:v>1.4364087394952796E-2</c:v>
                </c:pt>
                <c:pt idx="49">
                  <c:v>1.3148856870582908E-2</c:v>
                </c:pt>
                <c:pt idx="50">
                  <c:v>1.2036437279254212E-2</c:v>
                </c:pt>
                <c:pt idx="51">
                  <c:v>1.1018130610391075E-2</c:v>
                </c:pt>
                <c:pt idx="52">
                  <c:v>1.0085974722510148E-2</c:v>
                </c:pt>
                <c:pt idx="53">
                  <c:v>9.2326810872232889E-3</c:v>
                </c:pt>
                <c:pt idx="54">
                  <c:v>8.4515778002223554E-3</c:v>
                </c:pt>
                <c:pt idx="55">
                  <c:v>7.7365574136486872E-3</c:v>
                </c:pt>
                <c:pt idx="56">
                  <c:v>7.0820291819484564E-3</c:v>
                </c:pt>
                <c:pt idx="57">
                  <c:v>6.482875347824186E-3</c:v>
                </c:pt>
                <c:pt idx="58">
                  <c:v>5.9344111264822011E-3</c:v>
                </c:pt>
                <c:pt idx="59">
                  <c:v>5.4323480752927833E-3</c:v>
                </c:pt>
                <c:pt idx="60">
                  <c:v>4.9727605624503438E-3</c:v>
                </c:pt>
                <c:pt idx="61">
                  <c:v>4.5520550724520159E-3</c:v>
                </c:pt>
                <c:pt idx="62">
                  <c:v>4.166942108394152E-3</c:v>
                </c:pt>
                <c:pt idx="63">
                  <c:v>3.8144104713907397E-3</c:v>
                </c:pt>
                <c:pt idx="64">
                  <c:v>3.4917037160044611E-3</c:v>
                </c:pt>
                <c:pt idx="65">
                  <c:v>3.1962985975953827E-3</c:v>
                </c:pt>
                <c:pt idx="66">
                  <c:v>2.9258853430670509E-3</c:v>
                </c:pt>
                <c:pt idx="67">
                  <c:v>2.6783495907469345E-3</c:v>
                </c:pt>
                <c:pt idx="68">
                  <c:v>2.4517558581891017E-3</c:v>
                </c:pt>
                <c:pt idx="69">
                  <c:v>2.2443324086338593E-3</c:v>
                </c:pt>
                <c:pt idx="70">
                  <c:v>2.0544573977951761E-3</c:v>
                </c:pt>
                <c:pt idx="71">
                  <c:v>1.880646192657599E-3</c:v>
                </c:pt>
                <c:pt idx="72">
                  <c:v>1.7215397631283155E-3</c:v>
                </c:pt>
                <c:pt idx="73">
                  <c:v>1.5758940557786694E-3</c:v>
                </c:pt>
                <c:pt idx="74">
                  <c:v>1.4425702665883994E-3</c:v>
                </c:pt>
                <c:pt idx="75">
                  <c:v>1.320525936635171E-3</c:v>
                </c:pt>
                <c:pt idx="76">
                  <c:v>1.2088068011065843E-3</c:v>
                </c:pt>
                <c:pt idx="77">
                  <c:v>1.1065393279020698E-3</c:v>
                </c:pt>
                <c:pt idx="78">
                  <c:v>1.0129238874839871E-3</c:v>
                </c:pt>
                <c:pt idx="79">
                  <c:v>9.2722850057298345E-4</c:v>
                </c:pt>
                <c:pt idx="80">
                  <c:v>8.487831148008292E-4</c:v>
                </c:pt>
                <c:pt idx="81">
                  <c:v>7.7697436556987205E-4</c:v>
                </c:pt>
                <c:pt idx="82">
                  <c:v>7.1124078015426067E-4</c:v>
                </c:pt>
                <c:pt idx="83">
                  <c:v>6.5106838754379716E-4</c:v>
                </c:pt>
                <c:pt idx="84">
                  <c:v>5.9598669970378066E-4</c:v>
                </c:pt>
                <c:pt idx="85">
                  <c:v>5.4556503282830672E-4</c:v>
                </c:pt>
                <c:pt idx="86">
                  <c:v>4.9940913982289548E-4</c:v>
                </c:pt>
                <c:pt idx="87">
                  <c:v>4.5715812768582501E-4</c:v>
                </c:pt>
                <c:pt idx="88">
                  <c:v>4.1848163568517004E-4</c:v>
                </c:pt>
                <c:pt idx="89">
                  <c:v>3.8307725226770695E-4</c:v>
                </c:pt>
                <c:pt idx="90">
                  <c:v>3.5066815050249236E-4</c:v>
                </c:pt>
                <c:pt idx="91">
                  <c:v>3.2100092357064433E-4</c:v>
                </c:pt>
                <c:pt idx="92">
                  <c:v>2.9384360337701752E-4</c:v>
                </c:pt>
                <c:pt idx="93">
                  <c:v>2.689838467912937E-4</c:v>
                </c:pt>
                <c:pt idx="94">
                  <c:v>2.4622727533670408E-4</c:v>
                </c:pt>
                <c:pt idx="95">
                  <c:v>2.2539595534440637E-4</c:v>
                </c:pt>
                <c:pt idx="96">
                  <c:v>2.0632700668984168E-4</c:v>
                </c:pt>
                <c:pt idx="97">
                  <c:v>1.8887132923277832E-4</c:v>
                </c:pt>
                <c:pt idx="98">
                  <c:v>1.7289243700307526E-4</c:v>
                </c:pt>
                <c:pt idx="99">
                  <c:v>1.5826539101666191E-4</c:v>
                </c:pt>
                <c:pt idx="100">
                  <c:v>1.4487582237742046E-4</c:v>
                </c:pt>
                <c:pt idx="101">
                  <c:v>1.3261903802660302E-4</c:v>
                </c:pt>
                <c:pt idx="102">
                  <c:v>1.2139920214763673E-4</c:v>
                </c:pt>
                <c:pt idx="103">
                  <c:v>1.1112858682571963E-4</c:v>
                </c:pt>
                <c:pt idx="104">
                  <c:v>1.0172688610311361E-4</c:v>
                </c:pt>
                <c:pt idx="105">
                  <c:v>9.3120588066731544E-5</c:v>
                </c:pt>
                <c:pt idx="106">
                  <c:v>8.5242400058370554E-5</c:v>
                </c:pt>
                <c:pt idx="107">
                  <c:v>7.8030722513309107E-5</c:v>
                </c:pt>
                <c:pt idx="108">
                  <c:v>7.142916731321131E-5</c:v>
                </c:pt>
                <c:pt idx="109">
                  <c:v>6.5386116887338893E-5</c:v>
                </c:pt>
                <c:pt idx="110">
                  <c:v>5.9854320614682427E-5</c:v>
                </c:pt>
                <c:pt idx="111">
                  <c:v>5.4790525371279638E-5</c:v>
                </c:pt>
                <c:pt idx="112">
                  <c:v>5.0155137333969483E-5</c:v>
                </c:pt>
                <c:pt idx="113">
                  <c:v>4.5911912396225102E-5</c:v>
                </c:pt>
                <c:pt idx="114">
                  <c:v>4.2027672775426531E-5</c:v>
                </c:pt>
                <c:pt idx="115">
                  <c:v>3.8472047595724996E-5</c:v>
                </c:pt>
                <c:pt idx="116">
                  <c:v>3.5217235418115725E-5</c:v>
                </c:pt>
                <c:pt idx="117">
                  <c:v>3.2237786860941642E-5</c:v>
                </c:pt>
                <c:pt idx="118">
                  <c:v>2.9510405611137187E-5</c:v>
                </c:pt>
                <c:pt idx="119">
                  <c:v>2.7013766270318963E-5</c:v>
                </c:pt>
                <c:pt idx="120">
                  <c:v>2.472834761146144E-5</c:v>
                </c:pt>
                <c:pt idx="121">
                  <c:v>2.2636279942391406E-5</c:v>
                </c:pt>
                <c:pt idx="122">
                  <c:v>2.0721205382636107E-5</c:v>
                </c:pt>
                <c:pt idx="123">
                  <c:v>1.8968149961129481E-5</c:v>
                </c:pt>
                <c:pt idx="124">
                  <c:v>1.7363406534708288E-5</c:v>
                </c:pt>
                <c:pt idx="125">
                  <c:v>1.5894427611937647E-5</c:v>
                </c:pt>
                <c:pt idx="126">
                  <c:v>1.4549727244255313E-5</c:v>
                </c:pt>
                <c:pt idx="127">
                  <c:v>1.3318791217321364E-5</c:v>
                </c:pt>
                <c:pt idx="128">
                  <c:v>1.2191994840359354E-5</c:v>
                </c:pt>
                <c:pt idx="129">
                  <c:v>1.1160527690683636E-5</c:v>
                </c:pt>
                <c:pt idx="130">
                  <c:v>1.02163247249902E-5</c:v>
                </c:pt>
                <c:pt idx="131">
                  <c:v>9.3520032187700919E-6</c:v>
                </c:pt>
                <c:pt idx="132">
                  <c:v>8.560805040774587E-6</c:v>
                </c:pt>
                <c:pt idx="133">
                  <c:v>7.8365438111760838E-6</c:v>
                </c:pt>
                <c:pt idx="134">
                  <c:v>7.1735565302542665E-6</c:v>
                </c:pt>
                <c:pt idx="135">
                  <c:v>6.5666592993921754E-6</c:v>
                </c:pt>
                <c:pt idx="136">
                  <c:v>6.0111067881645747E-6</c:v>
                </c:pt>
                <c:pt idx="137">
                  <c:v>5.5025551305917179E-6</c:v>
                </c:pt>
                <c:pt idx="138">
                  <c:v>5.0370279604442569E-6</c:v>
                </c:pt>
                <c:pt idx="139">
                  <c:v>4.6108853200292949E-6</c:v>
                </c:pt>
                <c:pt idx="140">
                  <c:v>4.2207951993553231E-6</c:v>
                </c:pt>
                <c:pt idx="141">
                  <c:v>3.8637074831407329E-6</c:v>
                </c:pt>
                <c:pt idx="142">
                  <c:v>3.5368301019575199E-6</c:v>
                </c:pt>
                <c:pt idx="143">
                  <c:v>3.2376072010359285E-6</c:v>
                </c:pt>
                <c:pt idx="144">
                  <c:v>2.9636991560318942E-6</c:v>
                </c:pt>
                <c:pt idx="145">
                  <c:v>2.7129642795005289E-6</c:v>
                </c:pt>
                <c:pt idx="146">
                  <c:v>2.4834420750385422E-6</c:v>
                </c:pt>
                <c:pt idx="147">
                  <c:v>2.2733379081597074E-6</c:v>
                </c:pt>
                <c:pt idx="148">
                  <c:v>2.0810089740449243E-6</c:v>
                </c:pt>
                <c:pt idx="149">
                  <c:v>1.9049514524486931E-6</c:v>
                </c:pt>
                <c:pt idx="150">
                  <c:v>1.7437887493261944E-6</c:v>
                </c:pt>
                <c:pt idx="151">
                  <c:v>1.596260733242236E-6</c:v>
                </c:pt>
                <c:pt idx="152">
                  <c:v>1.4612138824015322E-6</c:v>
                </c:pt>
                <c:pt idx="153">
                  <c:v>1.3375922652599298E-6</c:v>
                </c:pt>
                <c:pt idx="154">
                  <c:v>1.2244292841939634E-6</c:v>
                </c:pt>
                <c:pt idx="155">
                  <c:v>1.120840117672482E-6</c:v>
                </c:pt>
                <c:pt idx="156">
                  <c:v>1.0260148018356723E-6</c:v>
                </c:pt>
                <c:pt idx="157">
                  <c:v>9.3921189738633417E-7</c:v>
                </c:pt>
                <c:pt idx="158">
                  <c:v>8.5975269227482262E-7</c:v>
                </c:pt>
                <c:pt idx="159">
                  <c:v>7.8701589484843881E-7</c:v>
                </c:pt>
                <c:pt idx="160">
                  <c:v>7.2043277597099707E-7</c:v>
                </c:pt>
                <c:pt idx="161">
                  <c:v>6.5948272212879369E-7</c:v>
                </c:pt>
                <c:pt idx="162">
                  <c:v>6.0368916475270472E-7</c:v>
                </c:pt>
                <c:pt idx="163">
                  <c:v>5.5261585392777713E-7</c:v>
                </c:pt>
                <c:pt idx="164">
                  <c:v>5.05863447354441E-7</c:v>
                </c:pt>
                <c:pt idx="165">
                  <c:v>4.630663878904265E-7</c:v>
                </c:pt>
                <c:pt idx="166">
                  <c:v>4.2389004525887976E-7</c:v>
                </c:pt>
                <c:pt idx="167">
                  <c:v>3.8802809957368949E-7</c:v>
                </c:pt>
                <c:pt idx="168">
                  <c:v>3.5520014622380421E-7</c:v>
                </c:pt>
                <c:pt idx="169">
                  <c:v>3.2514950338912711E-7</c:v>
                </c:pt>
                <c:pt idx="170">
                  <c:v>2.9764120504495123E-7</c:v>
                </c:pt>
                <c:pt idx="171">
                  <c:v>2.7246016376223426E-7</c:v>
                </c:pt>
                <c:pt idx="172">
                  <c:v>2.4940948893864422E-7</c:v>
                </c:pt>
                <c:pt idx="173">
                  <c:v>2.2830894731062316E-7</c:v>
                </c:pt>
                <c:pt idx="174">
                  <c:v>2.0899355370920895E-7</c:v>
                </c:pt>
                <c:pt idx="175">
                  <c:v>1.9131228104073373E-7</c:v>
                </c:pt>
                <c:pt idx="176">
                  <c:v>1.7512687940573526E-7</c:v>
                </c:pt>
                <c:pt idx="177">
                  <c:v>1.6031079512277039E-7</c:v>
                </c:pt>
                <c:pt idx="178">
                  <c:v>1.4674818120497629E-7</c:v>
                </c:pt>
                <c:pt idx="179">
                  <c:v>1.3433299155229342E-7</c:v>
                </c:pt>
                <c:pt idx="180">
                  <c:v>1.2296815177683857E-7</c:v>
                </c:pt>
                <c:pt idx="181">
                  <c:v>1.125648001781097E-7</c:v>
                </c:pt>
                <c:pt idx="182">
                  <c:v>1.0304159293320659E-7</c:v>
                </c:pt>
                <c:pt idx="183">
                  <c:v>9.4324068069348678E-8</c:v>
                </c:pt>
                <c:pt idx="184">
                  <c:v>8.6344063245589936E-8</c:v>
                </c:pt>
                <c:pt idx="185">
                  <c:v>7.9039182791365316E-8</c:v>
                </c:pt>
                <c:pt idx="186">
                  <c:v>7.2352309834642133E-8</c:v>
                </c:pt>
                <c:pt idx="187">
                  <c:v>6.6231159705005679E-8</c:v>
                </c:pt>
                <c:pt idx="188">
                  <c:v>6.0627871119737068E-8</c:v>
                </c:pt>
                <c:pt idx="189">
                  <c:v>5.5498631956366595E-8</c:v>
                </c:pt>
                <c:pt idx="190">
                  <c:v>5.0803336685617627E-8</c:v>
                </c:pt>
                <c:pt idx="191">
                  <c:v>4.6505272786208589E-8</c:v>
                </c:pt>
                <c:pt idx="192">
                  <c:v>4.2570833689589978E-8</c:v>
                </c:pt>
                <c:pt idx="193">
                  <c:v>3.8969256010130744E-8</c:v>
                </c:pt>
                <c:pt idx="194">
                  <c:v>3.5672379006156542E-8</c:v>
                </c:pt>
                <c:pt idx="195">
                  <c:v>3.2654424391065211E-8</c:v>
                </c:pt>
                <c:pt idx="196">
                  <c:v>2.989179477286235E-8</c:v>
                </c:pt>
                <c:pt idx="197">
                  <c:v>2.7362889146115294E-8</c:v>
                </c:pt>
                <c:pt idx="198">
                  <c:v>2.504793399365689E-8</c:v>
                </c:pt>
                <c:pt idx="199">
                  <c:v>2.2928828677422909E-8</c:v>
                </c:pt>
                <c:pt idx="200">
                  <c:v>2.0989003909533885E-8</c:v>
                </c:pt>
                <c:pt idx="201">
                  <c:v>1.9213292197006511E-8</c:v>
                </c:pt>
                <c:pt idx="202">
                  <c:v>1.7587809247101584E-8</c:v>
                </c:pt>
                <c:pt idx="203">
                  <c:v>1.6099845406016709E-8</c:v>
                </c:pt>
                <c:pt idx="204">
                  <c:v>1.4737766282082773E-8</c:v>
                </c:pt>
                <c:pt idx="205">
                  <c:v>1.3490921776436743E-8</c:v>
                </c:pt>
                <c:pt idx="206">
                  <c:v>1.2349562809881511E-8</c:v>
                </c:pt>
                <c:pt idx="207">
                  <c:v>1.1304765094819956E-8</c:v>
                </c:pt>
                <c:pt idx="208">
                  <c:v>1.0348359356235851E-8</c:v>
                </c:pt>
                <c:pt idx="209">
                  <c:v>9.4728674561193628E-9</c:v>
                </c:pt>
                <c:pt idx="210">
                  <c:v>8.6714439218939087E-9</c:v>
                </c:pt>
                <c:pt idx="211">
                  <c:v>7.93782242165506E-9</c:v>
                </c:pt>
                <c:pt idx="212">
                  <c:v>7.2662667677112945E-9</c:v>
                </c:pt>
                <c:pt idx="213">
                  <c:v>6.6515260653231983E-9</c:v>
                </c:pt>
                <c:pt idx="214">
                  <c:v>6.0887936559490461E-9</c:v>
                </c:pt>
                <c:pt idx="215">
                  <c:v>5.5736695339739221E-9</c:v>
                </c:pt>
                <c:pt idx="216">
                  <c:v>5.1021259430587366E-9</c:v>
                </c:pt>
                <c:pt idx="217">
                  <c:v>4.6704758831069223E-9</c:v>
                </c:pt>
                <c:pt idx="218">
                  <c:v>4.2753442816047447E-9</c:v>
                </c:pt>
                <c:pt idx="219">
                  <c:v>3.9136416039238837E-9</c:v>
                </c:pt>
                <c:pt idx="220">
                  <c:v>3.5825396962451983E-9</c:v>
                </c:pt>
                <c:pt idx="221">
                  <c:v>3.279449672219464E-9</c:v>
                </c:pt>
                <c:pt idx="222">
                  <c:v>3.0020016704608384E-9</c:v>
                </c:pt>
                <c:pt idx="223">
                  <c:v>2.7480263245968704E-9</c:v>
                </c:pt>
                <c:pt idx="224">
                  <c:v>2.5155378009893402E-9</c:v>
                </c:pt>
                <c:pt idx="225">
                  <c:v>2.3027182714978467E-9</c:v>
                </c:pt>
                <c:pt idx="226">
                  <c:v>2.107903699878649E-9</c:v>
                </c:pt>
                <c:pt idx="227">
                  <c:v>1.9295708306825983E-9</c:v>
                </c:pt>
                <c:pt idx="228">
                  <c:v>1.7663252789183291E-9</c:v>
                </c:pt>
                <c:pt idx="229">
                  <c:v>1.6168906273537658E-9</c:v>
                </c:pt>
                <c:pt idx="230">
                  <c:v>1.4800984462077299E-9</c:v>
                </c:pt>
                <c:pt idx="231">
                  <c:v>1.3548791571956008E-9</c:v>
                </c:pt>
                <c:pt idx="232">
                  <c:v>1.2402536704949852E-9</c:v>
                </c:pt>
                <c:pt idx="233">
                  <c:v>1.1353257292408203E-9</c:v>
                </c:pt>
                <c:pt idx="234">
                  <c:v>1.039274901691502E-9</c:v>
                </c:pt>
                <c:pt idx="235">
                  <c:v>9.5135016627177741E-10</c:v>
                </c:pt>
                <c:pt idx="236">
                  <c:v>8.7086403933383768E-10</c:v>
                </c:pt>
                <c:pt idx="237">
                  <c:v>7.9718719972156971E-10</c:v>
                </c:pt>
                <c:pt idx="238">
                  <c:v>7.2974356810742294E-10</c:v>
                </c:pt>
                <c:pt idx="239">
                  <c:v>6.6800580262721988E-10</c:v>
                </c:pt>
                <c:pt idx="240">
                  <c:v>6.1149117559327098E-10</c:v>
                </c:pt>
                <c:pt idx="241">
                  <c:v>5.5975779904580731E-10</c:v>
                </c:pt>
                <c:pt idx="242">
                  <c:v>5.1240116963031174E-10</c:v>
                </c:pt>
                <c:pt idx="243">
                  <c:v>4.6905100578513883E-10</c:v>
                </c:pt>
                <c:pt idx="244">
                  <c:v>4.2936835250938782E-10</c:v>
                </c:pt>
                <c:pt idx="245">
                  <c:v>3.9304293107320526E-10</c:v>
                </c:pt>
                <c:pt idx="246">
                  <c:v>3.5979071294789651E-10</c:v>
                </c:pt>
                <c:pt idx="247">
                  <c:v>3.2935169898640253E-10</c:v>
                </c:pt>
                <c:pt idx="248">
                  <c:v>3.014878864895506E-10</c:v>
                </c:pt>
                <c:pt idx="249">
                  <c:v>2.7598140826256615E-10</c:v>
                </c:pt>
                <c:pt idx="250">
                  <c:v>2.5263282911112606E-10</c:v>
                </c:pt>
                <c:pt idx="251">
                  <c:v>2.3125958645725326E-10</c:v>
                </c:pt>
                <c:pt idx="252">
                  <c:v>2.1169456288222545E-10</c:v>
                </c:pt>
                <c:pt idx="253">
                  <c:v>1.9378477943520916E-10</c:v>
                </c:pt>
                <c:pt idx="254">
                  <c:v>1.7739019949059683E-10</c:v>
                </c:pt>
                <c:pt idx="255">
                  <c:v>1.6238263380140567E-10</c:v>
                </c:pt>
                <c:pt idx="256">
                  <c:v>1.4864473818734922E-10</c:v>
                </c:pt>
                <c:pt idx="257">
                  <c:v>1.360690960205027E-10</c:v>
                </c:pt>
                <c:pt idx="258">
                  <c:v>1.2455737833451632E-10</c:v>
                </c:pt>
                <c:pt idx="259">
                  <c:v>1.1401957499026912E-10</c:v>
                </c:pt>
                <c:pt idx="260">
                  <c:v>1.0437329088644619E-10</c:v>
                </c:pt>
                <c:pt idx="261">
                  <c:v>9.5543101712108907E-11</c:v>
                </c:pt>
                <c:pt idx="262">
                  <c:v>8.7459964203886223E-11</c:v>
                </c:pt>
                <c:pt idx="263">
                  <c:v>8.006067629658722E-11</c:v>
                </c:pt>
                <c:pt idx="264">
                  <c:v>7.3287382946151623E-11</c:v>
                </c:pt>
                <c:pt idx="265">
                  <c:v>6.7087123760967155E-11</c:v>
                </c:pt>
                <c:pt idx="266">
                  <c:v>6.141141890448222E-11</c:v>
                </c:pt>
                <c:pt idx="267">
                  <c:v>5.621589003128589E-11</c:v>
                </c:pt>
                <c:pt idx="268">
                  <c:v>5.1459913292753666E-11</c:v>
                </c:pt>
                <c:pt idx="269">
                  <c:v>4.7106301699109676E-11</c:v>
                </c:pt>
                <c:pt idx="270">
                  <c:v>4.312101435429376E-11</c:v>
                </c:pt>
                <c:pt idx="271">
                  <c:v>3.9472890290140361E-11</c:v>
                </c:pt>
                <c:pt idx="272">
                  <c:v>3.6133404818718254E-11</c:v>
                </c:pt>
                <c:pt idx="273">
                  <c:v>3.3076446497749705E-11</c:v>
                </c:pt>
                <c:pt idx="274">
                  <c:v>3.0278112965201255E-11</c:v>
                </c:pt>
                <c:pt idx="275">
                  <c:v>2.7716524046676499E-11</c:v>
                </c:pt>
                <c:pt idx="276">
                  <c:v>2.5371650674297248E-11</c:v>
                </c:pt>
                <c:pt idx="277">
                  <c:v>2.3225158279389542E-11</c:v>
                </c:pt>
                <c:pt idx="278">
                  <c:v>2.1260263434461669E-11</c:v>
                </c:pt>
                <c:pt idx="279">
                  <c:v>1.9461602623557594E-11</c:v>
                </c:pt>
                <c:pt idx="280">
                  <c:v>1.7815112114900953E-11</c:v>
                </c:pt>
                <c:pt idx="281">
                  <c:v>1.6307917996553655E-11</c:v>
                </c:pt>
                <c:pt idx="282">
                  <c:v>1.4928235515277709E-11</c:v>
                </c:pt>
                <c:pt idx="283">
                  <c:v>1.3665276931530683E-11</c:v>
                </c:pt>
                <c:pt idx="284">
                  <c:v>1.2509167170112851E-11</c:v>
                </c:pt>
                <c:pt idx="285">
                  <c:v>1.1450866606938314E-11</c:v>
                </c:pt>
                <c:pt idx="286">
                  <c:v>1.0482100388199709E-11</c:v>
                </c:pt>
                <c:pt idx="287">
                  <c:v>9.5952937292729736E-12</c:v>
                </c:pt>
                <c:pt idx="288">
                  <c:v>8.7835126874641694E-12</c:v>
                </c:pt>
                <c:pt idx="289">
                  <c:v>8.0404099455004004E-12</c:v>
                </c:pt>
                <c:pt idx="290">
                  <c:v>7.3601751818458302E-12</c:v>
                </c:pt>
                <c:pt idx="291">
                  <c:v>6.7374896397882429E-12</c:v>
                </c:pt>
                <c:pt idx="292">
                  <c:v>6.1674845400717454E-12</c:v>
                </c:pt>
                <c:pt idx="293">
                  <c:v>5.6457030119039277E-12</c:v>
                </c:pt>
                <c:pt idx="294">
                  <c:v>5.1680652446759589E-12</c:v>
                </c:pt>
                <c:pt idx="295">
                  <c:v>4.7308365879168713E-12</c:v>
                </c:pt>
                <c:pt idx="296">
                  <c:v>4.3305983500555124E-12</c:v>
                </c:pt>
                <c:pt idx="297">
                  <c:v>3.9642210676656469E-12</c:v>
                </c:pt>
                <c:pt idx="298">
                  <c:v>3.6288400361863889E-12</c:v>
                </c:pt>
                <c:pt idx="299">
                  <c:v>3.3218329107926272E-12</c:v>
                </c:pt>
                <c:pt idx="300">
                  <c:v>3.040799202276616E-12</c:v>
                </c:pt>
                <c:pt idx="301">
                  <c:v>2.7835415076189952E-12</c:v>
                </c:pt>
                <c:pt idx="302">
                  <c:v>2.5480483284910431E-12</c:v>
                </c:pt>
                <c:pt idx="303">
                  <c:v>2.3324783433460065E-12</c:v>
                </c:pt>
                <c:pt idx="304">
                  <c:v>2.1351460101229612E-12</c:v>
                </c:pt>
                <c:pt idx="305">
                  <c:v>1.9545083869907243E-12</c:v>
                </c:pt>
                <c:pt idx="306">
                  <c:v>1.7891530680831923E-12</c:v>
                </c:pt>
                <c:pt idx="307">
                  <c:v>1.6377871398955997E-12</c:v>
                </c:pt>
                <c:pt idx="308">
                  <c:v>1.4992270719917432E-12</c:v>
                </c:pt>
                <c:pt idx="309">
                  <c:v>1.3723894629775965E-12</c:v>
                </c:pt>
                <c:pt idx="310">
                  <c:v>1.2562825693840649E-12</c:v>
                </c:pt>
                <c:pt idx="311">
                  <c:v>1.1499985512232048E-12</c:v>
                </c:pt>
                <c:pt idx="312">
                  <c:v>1.0527063735858954E-12</c:v>
                </c:pt>
                <c:pt idx="313">
                  <c:v>9.6364530877854669E-13</c:v>
                </c:pt>
                <c:pt idx="314">
                  <c:v>8.8211898819203907E-13</c:v>
                </c:pt>
                <c:pt idx="315">
                  <c:v>8.0748995739444628E-13</c:v>
                </c:pt>
                <c:pt idx="316">
                  <c:v>7.391746918738068E-13</c:v>
                </c:pt>
                <c:pt idx="317">
                  <c:v>6.7663903445902485E-13</c:v>
                </c:pt>
                <c:pt idx="318">
                  <c:v>6.1939401874408972E-13</c:v>
                </c:pt>
                <c:pt idx="319">
                  <c:v>5.6699204585895984E-13</c:v>
                </c:pt>
                <c:pt idx="320">
                  <c:v>5.1902338469327751E-13</c:v>
                </c:pt>
                <c:pt idx="321">
                  <c:v>4.751129682081571E-13</c:v>
                </c:pt>
                <c:pt idx="322">
                  <c:v>4.3491746078640421E-13</c:v>
                </c:pt>
                <c:pt idx="323">
                  <c:v>3.9812257369077201E-13</c:v>
                </c:pt>
                <c:pt idx="324">
                  <c:v>3.6444060763981873E-13</c:v>
                </c:pt>
                <c:pt idx="325">
                  <c:v>3.3360820328676289E-13</c:v>
                </c:pt>
                <c:pt idx="326">
                  <c:v>3.0538428201232671E-13</c:v>
                </c:pt>
                <c:pt idx="327">
                  <c:v>2.7954816093062391E-13</c:v>
                </c:pt>
                <c:pt idx="328">
                  <c:v>2.5589782736931963E-13</c:v>
                </c:pt>
                <c:pt idx="329">
                  <c:v>2.3424835933222021E-13</c:v>
                </c:pt>
                <c:pt idx="330">
                  <c:v>2.144304795938872E-13</c:v>
                </c:pt>
                <c:pt idx="331">
                  <c:v>1.9628923212073909E-13</c:v>
                </c:pt>
                <c:pt idx="332">
                  <c:v>1.7968277046957534E-13</c:v>
                </c:pt>
                <c:pt idx="333">
                  <c:v>1.6448124869000853E-13</c:v>
                </c:pt>
                <c:pt idx="334">
                  <c:v>1.5056580605876925E-13</c:v>
                </c:pt>
                <c:pt idx="335">
                  <c:v>1.3782763770751952E-13</c:v>
                </c:pt>
                <c:pt idx="336">
                  <c:v>1.2616714387741204E-13</c:v>
                </c:pt>
                <c:pt idx="337">
                  <c:v>1.154931511484154E-13</c:v>
                </c:pt>
                <c:pt idx="338">
                  <c:v>1.057221995541961E-13</c:v>
                </c:pt>
                <c:pt idx="339">
                  <c:v>9.677789000850736E-14</c:v>
                </c:pt>
                <c:pt idx="340">
                  <c:v>8.8590286940610812E-14</c:v>
                </c:pt>
                <c:pt idx="341">
                  <c:v>8.1095371468936254E-14</c:v>
                </c:pt>
                <c:pt idx="342">
                  <c:v>7.4234540837343595E-14</c:v>
                </c:pt>
                <c:pt idx="343">
                  <c:v>6.7954150200078237E-14</c:v>
                </c:pt>
                <c:pt idx="344">
                  <c:v>6.2205093172635773E-14</c:v>
                </c:pt>
                <c:pt idx="345">
                  <c:v>5.6942417868862441E-14</c:v>
                </c:pt>
                <c:pt idx="346">
                  <c:v>5.2124975422084959E-14</c:v>
                </c:pt>
                <c:pt idx="347">
                  <c:v>4.7715098242055737E-14</c:v>
                </c:pt>
                <c:pt idx="348">
                  <c:v>4.3678305492004064E-14</c:v>
                </c:pt>
                <c:pt idx="349">
                  <c:v>3.9983033482917915E-14</c:v>
                </c:pt>
                <c:pt idx="350">
                  <c:v>3.6600388877008737E-14</c:v>
                </c:pt>
                <c:pt idx="351">
                  <c:v>3.350392277065675E-14</c:v>
                </c:pt>
                <c:pt idx="352">
                  <c:v>3.0669423890390977E-14</c:v>
                </c:pt>
                <c:pt idx="353">
                  <c:v>2.807472928490298E-14</c:v>
                </c:pt>
                <c:pt idx="354">
                  <c:v>2.5699551032894899E-14</c:v>
                </c:pt>
                <c:pt idx="355">
                  <c:v>2.3525317611790169E-14</c:v>
                </c:pt>
                <c:pt idx="356">
                  <c:v>2.1535028686968584E-14</c:v>
                </c:pt>
                <c:pt idx="357">
                  <c:v>1.9713122186122528E-14</c:v>
                </c:pt>
                <c:pt idx="358">
                  <c:v>1.8045352619388557E-14</c:v>
                </c:pt>
                <c:pt idx="359">
                  <c:v>1.6518679693839211E-14</c:v>
                </c:pt>
                <c:pt idx="360">
                  <c:v>1.5121166351411625E-14</c:v>
                </c:pt>
              </c:numCache>
            </c:numRef>
          </c:yVal>
          <c:smooth val="1"/>
          <c:extLst>
            <c:ext xmlns:c16="http://schemas.microsoft.com/office/drawing/2014/chart" uri="{C3380CC4-5D6E-409C-BE32-E72D297353CC}">
              <c16:uniqueId val="{00000000-8B63-EE44-B256-21DC24BA665F}"/>
            </c:ext>
          </c:extLst>
        </c:ser>
        <c:ser>
          <c:idx val="4"/>
          <c:order val="1"/>
          <c:tx>
            <c:v>Stoßlüften+Exp.</c:v>
          </c:tx>
          <c:spPr>
            <a:ln w="19050" cap="rnd">
              <a:solidFill>
                <a:srgbClr val="7030A0"/>
              </a:solidFill>
              <a:round/>
            </a:ln>
            <a:effectLst/>
          </c:spPr>
          <c:marker>
            <c:symbol val="none"/>
          </c:marker>
          <c:xVal>
            <c:numRef>
              <c:f>'Raum2_Übersicht+Stoßlüftung'!$A$82:$A$442</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'Raum2_Übersicht+Stoßlüftung'!$E$82:$E$442</c:f>
              <c:numCache>
                <c:formatCode>0.00%</c:formatCode>
                <c:ptCount val="361"/>
                <c:pt idx="0">
                  <c:v>0</c:v>
                </c:pt>
                <c:pt idx="1">
                  <c:v>1.1111111111111111E-3</c:v>
                </c:pt>
                <c:pt idx="2">
                  <c:v>2.2222222222222222E-3</c:v>
                </c:pt>
                <c:pt idx="3">
                  <c:v>3.3333333333333331E-3</c:v>
                </c:pt>
                <c:pt idx="4">
                  <c:v>4.4444444444444444E-3</c:v>
                </c:pt>
                <c:pt idx="5">
                  <c:v>5.5555555555555558E-3</c:v>
                </c:pt>
                <c:pt idx="6">
                  <c:v>6.6666666666666671E-3</c:v>
                </c:pt>
                <c:pt idx="7">
                  <c:v>7.7777777777777784E-3</c:v>
                </c:pt>
                <c:pt idx="8">
                  <c:v>8.8888888888888889E-3</c:v>
                </c:pt>
                <c:pt idx="9">
                  <c:v>0.01</c:v>
                </c:pt>
                <c:pt idx="10">
                  <c:v>1.1111111111111112E-2</c:v>
                </c:pt>
                <c:pt idx="11">
                  <c:v>1.2222222222222223E-2</c:v>
                </c:pt>
                <c:pt idx="12">
                  <c:v>1.3333333333333334E-2</c:v>
                </c:pt>
                <c:pt idx="13">
                  <c:v>1.4444444444444446E-2</c:v>
                </c:pt>
                <c:pt idx="14">
                  <c:v>1.5555555555555557E-2</c:v>
                </c:pt>
                <c:pt idx="15">
                  <c:v>1.6666666666666666E-2</c:v>
                </c:pt>
                <c:pt idx="16">
                  <c:v>1.7777777777777778E-2</c:v>
                </c:pt>
                <c:pt idx="17">
                  <c:v>1.8888888888888889E-2</c:v>
                </c:pt>
                <c:pt idx="18">
                  <c:v>0.02</c:v>
                </c:pt>
                <c:pt idx="19">
                  <c:v>2.1111111111111112E-2</c:v>
                </c:pt>
                <c:pt idx="20">
                  <c:v>2.2222222222222223E-2</c:v>
                </c:pt>
                <c:pt idx="21">
                  <c:v>2.3333333333333334E-2</c:v>
                </c:pt>
                <c:pt idx="22">
                  <c:v>2.4444444444444446E-2</c:v>
                </c:pt>
                <c:pt idx="23">
                  <c:v>2.5555555555555557E-2</c:v>
                </c:pt>
                <c:pt idx="24">
                  <c:v>2.6666666666666668E-2</c:v>
                </c:pt>
                <c:pt idx="25">
                  <c:v>2.777777777777778E-2</c:v>
                </c:pt>
                <c:pt idx="26">
                  <c:v>2.8888888888888891E-2</c:v>
                </c:pt>
                <c:pt idx="27">
                  <c:v>3.0000000000000002E-2</c:v>
                </c:pt>
                <c:pt idx="28">
                  <c:v>3.1111111111111114E-2</c:v>
                </c:pt>
                <c:pt idx="29">
                  <c:v>3.2222222222222222E-2</c:v>
                </c:pt>
                <c:pt idx="30">
                  <c:v>3.3333333333333333E-2</c:v>
                </c:pt>
                <c:pt idx="31">
                  <c:v>3.4444444444444444E-2</c:v>
                </c:pt>
                <c:pt idx="32">
                  <c:v>3.5555555555555556E-2</c:v>
                </c:pt>
                <c:pt idx="33">
                  <c:v>3.6666666666666667E-2</c:v>
                </c:pt>
                <c:pt idx="34">
                  <c:v>3.7777777777777778E-2</c:v>
                </c:pt>
                <c:pt idx="35">
                  <c:v>3.888888888888889E-2</c:v>
                </c:pt>
                <c:pt idx="36">
                  <c:v>0.04</c:v>
                </c:pt>
                <c:pt idx="37">
                  <c:v>4.1111111111111112E-2</c:v>
                </c:pt>
                <c:pt idx="38">
                  <c:v>4.2222222222222223E-2</c:v>
                </c:pt>
                <c:pt idx="39">
                  <c:v>4.3333333333333335E-2</c:v>
                </c:pt>
                <c:pt idx="40">
                  <c:v>4.4444444444444446E-2</c:v>
                </c:pt>
                <c:pt idx="41">
                  <c:v>4.5555555555555557E-2</c:v>
                </c:pt>
                <c:pt idx="42">
                  <c:v>4.6666666666666669E-2</c:v>
                </c:pt>
                <c:pt idx="43">
                  <c:v>4.777777777777778E-2</c:v>
                </c:pt>
                <c:pt idx="44">
                  <c:v>4.8888888888888891E-2</c:v>
                </c:pt>
                <c:pt idx="45">
                  <c:v>0.05</c:v>
                </c:pt>
                <c:pt idx="46">
                  <c:v>5.1111111111111114E-2</c:v>
                </c:pt>
                <c:pt idx="47">
                  <c:v>5.2222222222222225E-2</c:v>
                </c:pt>
                <c:pt idx="48">
                  <c:v>5.3333333333333337E-2</c:v>
                </c:pt>
                <c:pt idx="49">
                  <c:v>5.4444444444444448E-2</c:v>
                </c:pt>
                <c:pt idx="50">
                  <c:v>5.5555555555555559E-2</c:v>
                </c:pt>
                <c:pt idx="51">
                  <c:v>5.6666666666666671E-2</c:v>
                </c:pt>
                <c:pt idx="52">
                  <c:v>5.7777777777777782E-2</c:v>
                </c:pt>
                <c:pt idx="53">
                  <c:v>5.8888888888888893E-2</c:v>
                </c:pt>
                <c:pt idx="54">
                  <c:v>6.0000000000000005E-2</c:v>
                </c:pt>
                <c:pt idx="55">
                  <c:v>6.1111111111111116E-2</c:v>
                </c:pt>
                <c:pt idx="56">
                  <c:v>6.2222222222222227E-2</c:v>
                </c:pt>
                <c:pt idx="57">
                  <c:v>6.3333333333333339E-2</c:v>
                </c:pt>
                <c:pt idx="58">
                  <c:v>6.4444444444444443E-2</c:v>
                </c:pt>
                <c:pt idx="59">
                  <c:v>6.5555555555555547E-2</c:v>
                </c:pt>
                <c:pt idx="60">
                  <c:v>6.6666666666666652E-2</c:v>
                </c:pt>
                <c:pt idx="61">
                  <c:v>6.7777777777777756E-2</c:v>
                </c:pt>
                <c:pt idx="62">
                  <c:v>6.8888888888888861E-2</c:v>
                </c:pt>
                <c:pt idx="63">
                  <c:v>6.9999999999999965E-2</c:v>
                </c:pt>
                <c:pt idx="64">
                  <c:v>7.1111111111111069E-2</c:v>
                </c:pt>
                <c:pt idx="65">
                  <c:v>7.2222222222222174E-2</c:v>
                </c:pt>
                <c:pt idx="66">
                  <c:v>7.3333333333333278E-2</c:v>
                </c:pt>
                <c:pt idx="67">
                  <c:v>7.4444444444444383E-2</c:v>
                </c:pt>
                <c:pt idx="68">
                  <c:v>7.5555555555555487E-2</c:v>
                </c:pt>
                <c:pt idx="69">
                  <c:v>7.6666666666666591E-2</c:v>
                </c:pt>
                <c:pt idx="70">
                  <c:v>7.7777777777777696E-2</c:v>
                </c:pt>
                <c:pt idx="71">
                  <c:v>7.88888888888888E-2</c:v>
                </c:pt>
                <c:pt idx="72">
                  <c:v>7.9999999999999905E-2</c:v>
                </c:pt>
                <c:pt idx="73">
                  <c:v>8.1111111111111009E-2</c:v>
                </c:pt>
                <c:pt idx="74">
                  <c:v>8.2222222222222113E-2</c:v>
                </c:pt>
                <c:pt idx="75">
                  <c:v>8.3333333333333218E-2</c:v>
                </c:pt>
                <c:pt idx="76">
                  <c:v>8.4444444444444322E-2</c:v>
                </c:pt>
                <c:pt idx="77">
                  <c:v>8.5555555555555426E-2</c:v>
                </c:pt>
                <c:pt idx="78">
                  <c:v>8.6666666666666531E-2</c:v>
                </c:pt>
                <c:pt idx="79">
                  <c:v>8.7777777777777635E-2</c:v>
                </c:pt>
                <c:pt idx="80">
                  <c:v>8.888888888888874E-2</c:v>
                </c:pt>
                <c:pt idx="81">
                  <c:v>8.9999999999999844E-2</c:v>
                </c:pt>
                <c:pt idx="82">
                  <c:v>9.1111111111110948E-2</c:v>
                </c:pt>
                <c:pt idx="83">
                  <c:v>9.2222222222222053E-2</c:v>
                </c:pt>
                <c:pt idx="84">
                  <c:v>9.3333333333333157E-2</c:v>
                </c:pt>
                <c:pt idx="85">
                  <c:v>9.4444444444444262E-2</c:v>
                </c:pt>
                <c:pt idx="86">
                  <c:v>9.5555555555555366E-2</c:v>
                </c:pt>
                <c:pt idx="87">
                  <c:v>9.666666666666647E-2</c:v>
                </c:pt>
                <c:pt idx="88">
                  <c:v>9.7777777777777575E-2</c:v>
                </c:pt>
                <c:pt idx="89">
                  <c:v>9.8888888888888679E-2</c:v>
                </c:pt>
                <c:pt idx="90">
                  <c:v>9.9999999999999784E-2</c:v>
                </c:pt>
                <c:pt idx="91">
                  <c:v>0.10111111111111089</c:v>
                </c:pt>
                <c:pt idx="92">
                  <c:v>0.10222222222222199</c:v>
                </c:pt>
                <c:pt idx="93">
                  <c:v>0.1033333333333331</c:v>
                </c:pt>
                <c:pt idx="94">
                  <c:v>0.1044444444444442</c:v>
                </c:pt>
                <c:pt idx="95">
                  <c:v>0.10555555555555531</c:v>
                </c:pt>
                <c:pt idx="96">
                  <c:v>0.10666666666666641</c:v>
                </c:pt>
                <c:pt idx="97">
                  <c:v>0.10777777777777751</c:v>
                </c:pt>
                <c:pt idx="98">
                  <c:v>0.10888888888888862</c:v>
                </c:pt>
                <c:pt idx="99">
                  <c:v>0.10999999999999972</c:v>
                </c:pt>
                <c:pt idx="100">
                  <c:v>0.11111111111111083</c:v>
                </c:pt>
                <c:pt idx="101">
                  <c:v>0.11222222222222193</c:v>
                </c:pt>
                <c:pt idx="102">
                  <c:v>0.11333333333333304</c:v>
                </c:pt>
                <c:pt idx="103">
                  <c:v>0.11444444444444414</c:v>
                </c:pt>
                <c:pt idx="104">
                  <c:v>0.11555555555555524</c:v>
                </c:pt>
                <c:pt idx="105">
                  <c:v>0.11666666666666635</c:v>
                </c:pt>
                <c:pt idx="106">
                  <c:v>0.11777777777777745</c:v>
                </c:pt>
                <c:pt idx="107">
                  <c:v>0.11888888888888856</c:v>
                </c:pt>
                <c:pt idx="108">
                  <c:v>0.11999999999999966</c:v>
                </c:pt>
                <c:pt idx="109">
                  <c:v>0.12111111111111077</c:v>
                </c:pt>
                <c:pt idx="110">
                  <c:v>0.12222222222222187</c:v>
                </c:pt>
                <c:pt idx="111">
                  <c:v>0.12333333333333298</c:v>
                </c:pt>
                <c:pt idx="112">
                  <c:v>0.12444444444444408</c:v>
                </c:pt>
                <c:pt idx="113">
                  <c:v>0.1255555555555552</c:v>
                </c:pt>
                <c:pt idx="114">
                  <c:v>0.12666666666666632</c:v>
                </c:pt>
                <c:pt idx="115">
                  <c:v>0.12777777777777743</c:v>
                </c:pt>
                <c:pt idx="116">
                  <c:v>0.12888888888888855</c:v>
                </c:pt>
                <c:pt idx="117">
                  <c:v>0.12999999999999967</c:v>
                </c:pt>
                <c:pt idx="118">
                  <c:v>0.13111111111111079</c:v>
                </c:pt>
                <c:pt idx="119">
                  <c:v>0.13222222222222191</c:v>
                </c:pt>
                <c:pt idx="120">
                  <c:v>0.12214706886512031</c:v>
                </c:pt>
                <c:pt idx="121">
                  <c:v>0.11292429363414733</c:v>
                </c:pt>
                <c:pt idx="122">
                  <c:v>0.10448178363492301</c:v>
                </c:pt>
                <c:pt idx="123">
                  <c:v>9.6753526868170694E-2</c:v>
                </c:pt>
                <c:pt idx="124">
                  <c:v>8.9679096081788395E-2</c:v>
                </c:pt>
                <c:pt idx="125">
                  <c:v>8.3203176290067307E-2</c:v>
                </c:pt>
                <c:pt idx="126">
                  <c:v>7.7275132265729518E-2</c:v>
                </c:pt>
                <c:pt idx="127">
                  <c:v>7.184861262300439E-2</c:v>
                </c:pt>
                <c:pt idx="128">
                  <c:v>6.6881187396068562E-2</c:v>
                </c:pt>
                <c:pt idx="129">
                  <c:v>6.2334016279074908E-2</c:v>
                </c:pt>
                <c:pt idx="130">
                  <c:v>5.817154493373855E-2</c:v>
                </c:pt>
                <c:pt idx="131">
                  <c:v>5.4361226989908584E-2</c:v>
                </c:pt>
                <c:pt idx="132">
                  <c:v>5.0873269565447465E-2</c:v>
                </c:pt>
                <c:pt idx="133">
                  <c:v>4.7680400315637604E-2</c:v>
                </c:pt>
                <c:pt idx="134">
                  <c:v>4.4757654190674109E-2</c:v>
                </c:pt>
                <c:pt idx="135">
                  <c:v>4.2082178233900168E-2</c:v>
                </c:pt>
                <c:pt idx="136">
                  <c:v>3.9633052894502155E-2</c:v>
                </c:pt>
                <c:pt idx="137">
                  <c:v>3.7391128457508152E-2</c:v>
                </c:pt>
                <c:pt idx="138">
                  <c:v>3.5338875312135726E-2</c:v>
                </c:pt>
                <c:pt idx="139">
                  <c:v>3.6449986423246837E-2</c:v>
                </c:pt>
                <c:pt idx="140">
                  <c:v>3.7561097534357948E-2</c:v>
                </c:pt>
                <c:pt idx="141">
                  <c:v>3.867220864546906E-2</c:v>
                </c:pt>
                <c:pt idx="142">
                  <c:v>3.9783319756580171E-2</c:v>
                </c:pt>
                <c:pt idx="143">
                  <c:v>4.0894430867691282E-2</c:v>
                </c:pt>
                <c:pt idx="144">
                  <c:v>4.2005541978802394E-2</c:v>
                </c:pt>
                <c:pt idx="145">
                  <c:v>4.3116653089913505E-2</c:v>
                </c:pt>
                <c:pt idx="146">
                  <c:v>4.4227764201024616E-2</c:v>
                </c:pt>
                <c:pt idx="147">
                  <c:v>4.5338875312135728E-2</c:v>
                </c:pt>
                <c:pt idx="148">
                  <c:v>4.6449986423246839E-2</c:v>
                </c:pt>
                <c:pt idx="149">
                  <c:v>4.756109753435795E-2</c:v>
                </c:pt>
                <c:pt idx="150">
                  <c:v>4.8672208645469062E-2</c:v>
                </c:pt>
                <c:pt idx="151">
                  <c:v>4.9783319756580173E-2</c:v>
                </c:pt>
                <c:pt idx="152">
                  <c:v>5.0894430867691284E-2</c:v>
                </c:pt>
                <c:pt idx="153">
                  <c:v>5.2005541978802396E-2</c:v>
                </c:pt>
                <c:pt idx="154">
                  <c:v>5.3116653089913507E-2</c:v>
                </c:pt>
                <c:pt idx="155">
                  <c:v>5.4227764201024618E-2</c:v>
                </c:pt>
                <c:pt idx="156">
                  <c:v>5.533887531213573E-2</c:v>
                </c:pt>
                <c:pt idx="157">
                  <c:v>5.6449986423246841E-2</c:v>
                </c:pt>
                <c:pt idx="158">
                  <c:v>5.7561097534357952E-2</c:v>
                </c:pt>
                <c:pt idx="159">
                  <c:v>5.8672208645469064E-2</c:v>
                </c:pt>
                <c:pt idx="160">
                  <c:v>5.9783319756580175E-2</c:v>
                </c:pt>
                <c:pt idx="161">
                  <c:v>6.0894430867691286E-2</c:v>
                </c:pt>
                <c:pt idx="162">
                  <c:v>6.2005541978802398E-2</c:v>
                </c:pt>
                <c:pt idx="163">
                  <c:v>6.3116653089913502E-2</c:v>
                </c:pt>
                <c:pt idx="164">
                  <c:v>6.4227764201024606E-2</c:v>
                </c:pt>
                <c:pt idx="165">
                  <c:v>6.5338875312135711E-2</c:v>
                </c:pt>
                <c:pt idx="166">
                  <c:v>6.6449986423246815E-2</c:v>
                </c:pt>
                <c:pt idx="167">
                  <c:v>6.756109753435792E-2</c:v>
                </c:pt>
                <c:pt idx="168">
                  <c:v>6.8672208645469024E-2</c:v>
                </c:pt>
                <c:pt idx="169">
                  <c:v>6.9783319756580128E-2</c:v>
                </c:pt>
                <c:pt idx="170">
                  <c:v>7.0894430867691233E-2</c:v>
                </c:pt>
                <c:pt idx="171">
                  <c:v>7.2005541978802337E-2</c:v>
                </c:pt>
                <c:pt idx="172">
                  <c:v>7.3116653089913441E-2</c:v>
                </c:pt>
                <c:pt idx="173">
                  <c:v>7.4227764201024546E-2</c:v>
                </c:pt>
                <c:pt idx="174">
                  <c:v>7.533887531213565E-2</c:v>
                </c:pt>
                <c:pt idx="175">
                  <c:v>7.6449986423246755E-2</c:v>
                </c:pt>
                <c:pt idx="176">
                  <c:v>7.7561097534357859E-2</c:v>
                </c:pt>
                <c:pt idx="177">
                  <c:v>7.8672208645468963E-2</c:v>
                </c:pt>
                <c:pt idx="178">
                  <c:v>7.9783319756580068E-2</c:v>
                </c:pt>
                <c:pt idx="179">
                  <c:v>8.0894430867691172E-2</c:v>
                </c:pt>
                <c:pt idx="180">
                  <c:v>8.2005541978802277E-2</c:v>
                </c:pt>
                <c:pt idx="181">
                  <c:v>8.3116653089913381E-2</c:v>
                </c:pt>
                <c:pt idx="182">
                  <c:v>8.4227764201024485E-2</c:v>
                </c:pt>
                <c:pt idx="183">
                  <c:v>8.533887531213559E-2</c:v>
                </c:pt>
                <c:pt idx="184">
                  <c:v>8.6449986423246694E-2</c:v>
                </c:pt>
                <c:pt idx="185">
                  <c:v>8.7561097534357799E-2</c:v>
                </c:pt>
                <c:pt idx="186">
                  <c:v>8.8672208645468903E-2</c:v>
                </c:pt>
                <c:pt idx="187">
                  <c:v>8.9783319756580007E-2</c:v>
                </c:pt>
                <c:pt idx="188">
                  <c:v>9.0894430867691112E-2</c:v>
                </c:pt>
                <c:pt idx="189">
                  <c:v>9.2005541978802216E-2</c:v>
                </c:pt>
                <c:pt idx="190">
                  <c:v>9.311665308991332E-2</c:v>
                </c:pt>
                <c:pt idx="191">
                  <c:v>9.4227764201024425E-2</c:v>
                </c:pt>
                <c:pt idx="192">
                  <c:v>9.5338875312135529E-2</c:v>
                </c:pt>
                <c:pt idx="193">
                  <c:v>9.6449986423246634E-2</c:v>
                </c:pt>
                <c:pt idx="194">
                  <c:v>9.7561097534357738E-2</c:v>
                </c:pt>
                <c:pt idx="195">
                  <c:v>9.8672208645468842E-2</c:v>
                </c:pt>
                <c:pt idx="196">
                  <c:v>9.9783319756579947E-2</c:v>
                </c:pt>
                <c:pt idx="197">
                  <c:v>0.10089443086769105</c:v>
                </c:pt>
                <c:pt idx="198">
                  <c:v>0.10200554197880216</c:v>
                </c:pt>
                <c:pt idx="199">
                  <c:v>0.10311665308991326</c:v>
                </c:pt>
                <c:pt idx="200">
                  <c:v>0.10422776420102436</c:v>
                </c:pt>
                <c:pt idx="201">
                  <c:v>0.10533887531213547</c:v>
                </c:pt>
                <c:pt idx="202">
                  <c:v>0.10644998642324657</c:v>
                </c:pt>
                <c:pt idx="203">
                  <c:v>0.10756109753435768</c:v>
                </c:pt>
                <c:pt idx="204">
                  <c:v>0.10867220864546878</c:v>
                </c:pt>
                <c:pt idx="205">
                  <c:v>0.10978331975657989</c:v>
                </c:pt>
                <c:pt idx="206">
                  <c:v>0.11089443086769099</c:v>
                </c:pt>
                <c:pt idx="207">
                  <c:v>0.1120055419788021</c:v>
                </c:pt>
                <c:pt idx="208">
                  <c:v>0.1131166530899132</c:v>
                </c:pt>
                <c:pt idx="209">
                  <c:v>0.1142277642010243</c:v>
                </c:pt>
                <c:pt idx="210">
                  <c:v>0.11533887531213541</c:v>
                </c:pt>
                <c:pt idx="211">
                  <c:v>0.11644998642324651</c:v>
                </c:pt>
                <c:pt idx="212">
                  <c:v>0.11756109753435762</c:v>
                </c:pt>
                <c:pt idx="213">
                  <c:v>0.11867220864546872</c:v>
                </c:pt>
                <c:pt idx="214">
                  <c:v>0.11978331975657983</c:v>
                </c:pt>
                <c:pt idx="215">
                  <c:v>0.12089443086769093</c:v>
                </c:pt>
                <c:pt idx="216">
                  <c:v>0.12200554197880203</c:v>
                </c:pt>
                <c:pt idx="217">
                  <c:v>0.12311665308991314</c:v>
                </c:pt>
                <c:pt idx="218">
                  <c:v>0.12422776420102424</c:v>
                </c:pt>
                <c:pt idx="219">
                  <c:v>0.12533887531213536</c:v>
                </c:pt>
                <c:pt idx="220">
                  <c:v>0.12644998642324648</c:v>
                </c:pt>
                <c:pt idx="221">
                  <c:v>0.1275610975343576</c:v>
                </c:pt>
                <c:pt idx="222">
                  <c:v>0.12867220864546872</c:v>
                </c:pt>
                <c:pt idx="223">
                  <c:v>0.12978331975657983</c:v>
                </c:pt>
                <c:pt idx="224">
                  <c:v>0.13089443086769095</c:v>
                </c:pt>
                <c:pt idx="225">
                  <c:v>0.13200554197880207</c:v>
                </c:pt>
                <c:pt idx="226">
                  <c:v>0.13311665308991319</c:v>
                </c:pt>
                <c:pt idx="227">
                  <c:v>0.13422776420102431</c:v>
                </c:pt>
                <c:pt idx="228">
                  <c:v>0.13533887531213543</c:v>
                </c:pt>
                <c:pt idx="229">
                  <c:v>0.13644998642324654</c:v>
                </c:pt>
                <c:pt idx="230">
                  <c:v>0.13756109753435766</c:v>
                </c:pt>
                <c:pt idx="231">
                  <c:v>0.13867220864546878</c:v>
                </c:pt>
                <c:pt idx="232">
                  <c:v>0.1397833197565799</c:v>
                </c:pt>
                <c:pt idx="233">
                  <c:v>0.14089443086769102</c:v>
                </c:pt>
                <c:pt idx="234">
                  <c:v>0.14200554197880214</c:v>
                </c:pt>
                <c:pt idx="235">
                  <c:v>0.14311665308991325</c:v>
                </c:pt>
                <c:pt idx="236">
                  <c:v>0.14422776420102437</c:v>
                </c:pt>
                <c:pt idx="237">
                  <c:v>0.14533887531213549</c:v>
                </c:pt>
                <c:pt idx="238">
                  <c:v>0.14644998642324661</c:v>
                </c:pt>
                <c:pt idx="239">
                  <c:v>0.14756109753435773</c:v>
                </c:pt>
                <c:pt idx="240">
                  <c:v>0.14867220864546885</c:v>
                </c:pt>
                <c:pt idx="241">
                  <c:v>0.14978331975657996</c:v>
                </c:pt>
                <c:pt idx="242">
                  <c:v>0.15089443086769108</c:v>
                </c:pt>
                <c:pt idx="243">
                  <c:v>0.1520055419788022</c:v>
                </c:pt>
                <c:pt idx="244">
                  <c:v>0.15311665308991332</c:v>
                </c:pt>
                <c:pt idx="245">
                  <c:v>0.15422776420102444</c:v>
                </c:pt>
                <c:pt idx="246">
                  <c:v>0.15533887531213555</c:v>
                </c:pt>
                <c:pt idx="247">
                  <c:v>0.15644998642324667</c:v>
                </c:pt>
                <c:pt idx="248">
                  <c:v>0.15756109753435779</c:v>
                </c:pt>
                <c:pt idx="249">
                  <c:v>0.15867220864546891</c:v>
                </c:pt>
                <c:pt idx="250">
                  <c:v>0.15978331975658003</c:v>
                </c:pt>
                <c:pt idx="251">
                  <c:v>0.16089443086769115</c:v>
                </c:pt>
                <c:pt idx="252">
                  <c:v>0.16200554197880226</c:v>
                </c:pt>
                <c:pt idx="253">
                  <c:v>0.16311665308991338</c:v>
                </c:pt>
                <c:pt idx="254">
                  <c:v>0.1642277642010245</c:v>
                </c:pt>
                <c:pt idx="255">
                  <c:v>0.16533887531213562</c:v>
                </c:pt>
                <c:pt idx="256">
                  <c:v>0.16644998642324674</c:v>
                </c:pt>
                <c:pt idx="257">
                  <c:v>0.16756109753435786</c:v>
                </c:pt>
                <c:pt idx="258">
                  <c:v>0.15449620464174643</c:v>
                </c:pt>
                <c:pt idx="259">
                  <c:v>0.14253662781998425</c:v>
                </c:pt>
                <c:pt idx="260">
                  <c:v>0.13158885511864665</c:v>
                </c:pt>
                <c:pt idx="261">
                  <c:v>0.12156728588535558</c:v>
                </c:pt>
                <c:pt idx="262">
                  <c:v>0.11239356145414088</c:v>
                </c:pt>
                <c:pt idx="263">
                  <c:v>0.10399595245890488</c:v>
                </c:pt>
                <c:pt idx="264">
                  <c:v>9.6308797981393385E-2</c:v>
                </c:pt>
                <c:pt idx="265">
                  <c:v>8.9271992148370158E-2</c:v>
                </c:pt>
                <c:pt idx="266">
                  <c:v>8.28305141636973E-2</c:v>
                </c:pt>
                <c:pt idx="267">
                  <c:v>7.6933998100641665E-2</c:v>
                </c:pt>
                <c:pt idx="268">
                  <c:v>7.1536339090612619E-2</c:v>
                </c:pt>
                <c:pt idx="269">
                  <c:v>6.6595332829120335E-2</c:v>
                </c:pt>
                <c:pt idx="270">
                  <c:v>6.2072345580251022E-2</c:v>
                </c:pt>
                <c:pt idx="271">
                  <c:v>5.7932012099423599E-2</c:v>
                </c:pt>
                <c:pt idx="272">
                  <c:v>5.4141959112485406E-2</c:v>
                </c:pt>
                <c:pt idx="273">
                  <c:v>5.0672552189029461E-2</c:v>
                </c:pt>
                <c:pt idx="274">
                  <c:v>4.7496664030735394E-2</c:v>
                </c:pt>
                <c:pt idx="275">
                  <c:v>4.4589462362980219E-2</c:v>
                </c:pt>
                <c:pt idx="276">
                  <c:v>4.570057347409133E-2</c:v>
                </c:pt>
                <c:pt idx="277">
                  <c:v>4.6811684585202441E-2</c:v>
                </c:pt>
                <c:pt idx="278">
                  <c:v>4.7922795696313553E-2</c:v>
                </c:pt>
                <c:pt idx="279">
                  <c:v>4.9033906807424664E-2</c:v>
                </c:pt>
                <c:pt idx="280">
                  <c:v>5.0145017918535775E-2</c:v>
                </c:pt>
                <c:pt idx="281">
                  <c:v>5.1256129029646887E-2</c:v>
                </c:pt>
                <c:pt idx="282">
                  <c:v>5.2367240140757998E-2</c:v>
                </c:pt>
                <c:pt idx="283">
                  <c:v>5.3478351251869109E-2</c:v>
                </c:pt>
                <c:pt idx="284">
                  <c:v>5.4589462362980221E-2</c:v>
                </c:pt>
                <c:pt idx="285">
                  <c:v>5.5700573474091332E-2</c:v>
                </c:pt>
                <c:pt idx="286">
                  <c:v>5.6811684585202443E-2</c:v>
                </c:pt>
                <c:pt idx="287">
                  <c:v>5.7922795696313555E-2</c:v>
                </c:pt>
                <c:pt idx="288">
                  <c:v>5.9033906807424666E-2</c:v>
                </c:pt>
                <c:pt idx="289">
                  <c:v>6.0145017918535777E-2</c:v>
                </c:pt>
                <c:pt idx="290">
                  <c:v>6.1256129029646889E-2</c:v>
                </c:pt>
                <c:pt idx="291">
                  <c:v>6.2367240140758E-2</c:v>
                </c:pt>
                <c:pt idx="292">
                  <c:v>6.3478351251869111E-2</c:v>
                </c:pt>
                <c:pt idx="293">
                  <c:v>6.4589462362980216E-2</c:v>
                </c:pt>
                <c:pt idx="294">
                  <c:v>6.570057347409132E-2</c:v>
                </c:pt>
                <c:pt idx="295">
                  <c:v>6.6811684585202424E-2</c:v>
                </c:pt>
                <c:pt idx="296">
                  <c:v>6.7922795696313529E-2</c:v>
                </c:pt>
                <c:pt idx="297">
                  <c:v>6.9033906807424633E-2</c:v>
                </c:pt>
                <c:pt idx="298">
                  <c:v>7.0145017918535738E-2</c:v>
                </c:pt>
                <c:pt idx="299">
                  <c:v>7.1256129029646842E-2</c:v>
                </c:pt>
                <c:pt idx="300">
                  <c:v>7.2367240140757946E-2</c:v>
                </c:pt>
                <c:pt idx="301">
                  <c:v>7.3478351251869051E-2</c:v>
                </c:pt>
                <c:pt idx="302">
                  <c:v>7.4589462362980155E-2</c:v>
                </c:pt>
                <c:pt idx="303">
                  <c:v>7.5700573474091259E-2</c:v>
                </c:pt>
                <c:pt idx="304">
                  <c:v>7.6811684585202364E-2</c:v>
                </c:pt>
                <c:pt idx="305">
                  <c:v>7.7922795696313468E-2</c:v>
                </c:pt>
                <c:pt idx="306">
                  <c:v>7.9033906807424573E-2</c:v>
                </c:pt>
                <c:pt idx="307">
                  <c:v>8.0145017918535677E-2</c:v>
                </c:pt>
                <c:pt idx="308">
                  <c:v>8.1256129029646781E-2</c:v>
                </c:pt>
                <c:pt idx="309">
                  <c:v>8.2367240140757886E-2</c:v>
                </c:pt>
                <c:pt idx="310">
                  <c:v>8.347835125186899E-2</c:v>
                </c:pt>
                <c:pt idx="311">
                  <c:v>8.4589462362980095E-2</c:v>
                </c:pt>
                <c:pt idx="312">
                  <c:v>8.5700573474091199E-2</c:v>
                </c:pt>
                <c:pt idx="313">
                  <c:v>8.6811684585202303E-2</c:v>
                </c:pt>
                <c:pt idx="314">
                  <c:v>8.7922795696313408E-2</c:v>
                </c:pt>
                <c:pt idx="315">
                  <c:v>8.9033906807424512E-2</c:v>
                </c:pt>
                <c:pt idx="316">
                  <c:v>9.0145017918535617E-2</c:v>
                </c:pt>
                <c:pt idx="317">
                  <c:v>9.1256129029646721E-2</c:v>
                </c:pt>
                <c:pt idx="318">
                  <c:v>9.2367240140757825E-2</c:v>
                </c:pt>
                <c:pt idx="319">
                  <c:v>9.347835125186893E-2</c:v>
                </c:pt>
                <c:pt idx="320">
                  <c:v>9.4589462362980034E-2</c:v>
                </c:pt>
                <c:pt idx="321">
                  <c:v>9.5700573474091138E-2</c:v>
                </c:pt>
                <c:pt idx="322">
                  <c:v>9.6811684585202243E-2</c:v>
                </c:pt>
                <c:pt idx="323">
                  <c:v>9.7922795696313347E-2</c:v>
                </c:pt>
                <c:pt idx="324">
                  <c:v>9.9033906807424452E-2</c:v>
                </c:pt>
                <c:pt idx="325">
                  <c:v>0.10014501791853556</c:v>
                </c:pt>
                <c:pt idx="326">
                  <c:v>0.10125612902964666</c:v>
                </c:pt>
                <c:pt idx="327">
                  <c:v>0.10236724014075776</c:v>
                </c:pt>
                <c:pt idx="328">
                  <c:v>0.10347835125186887</c:v>
                </c:pt>
                <c:pt idx="329">
                  <c:v>0.10458946236297997</c:v>
                </c:pt>
                <c:pt idx="330">
                  <c:v>0.10570057347409108</c:v>
                </c:pt>
                <c:pt idx="331">
                  <c:v>0.10681168458520218</c:v>
                </c:pt>
                <c:pt idx="332">
                  <c:v>0.10792279569631329</c:v>
                </c:pt>
                <c:pt idx="333">
                  <c:v>0.10903390680742439</c:v>
                </c:pt>
                <c:pt idx="334">
                  <c:v>0.1101450179185355</c:v>
                </c:pt>
                <c:pt idx="335">
                  <c:v>0.1112561290296466</c:v>
                </c:pt>
                <c:pt idx="336">
                  <c:v>0.1123672401407577</c:v>
                </c:pt>
                <c:pt idx="337">
                  <c:v>0.11347835125186881</c:v>
                </c:pt>
                <c:pt idx="338">
                  <c:v>0.11458946236297991</c:v>
                </c:pt>
                <c:pt idx="339">
                  <c:v>0.11570057347409102</c:v>
                </c:pt>
                <c:pt idx="340">
                  <c:v>0.11681168458520212</c:v>
                </c:pt>
                <c:pt idx="341">
                  <c:v>0.11792279569631323</c:v>
                </c:pt>
                <c:pt idx="342">
                  <c:v>0.11903390680742433</c:v>
                </c:pt>
                <c:pt idx="343">
                  <c:v>0.12014501791853543</c:v>
                </c:pt>
                <c:pt idx="344">
                  <c:v>0.12125612902964654</c:v>
                </c:pt>
                <c:pt idx="345">
                  <c:v>0.12236724014075764</c:v>
                </c:pt>
                <c:pt idx="346">
                  <c:v>0.12347835125186875</c:v>
                </c:pt>
                <c:pt idx="347">
                  <c:v>0.12458946236297985</c:v>
                </c:pt>
                <c:pt idx="348">
                  <c:v>0.12570057347409097</c:v>
                </c:pt>
                <c:pt idx="349">
                  <c:v>0.12681168458520209</c:v>
                </c:pt>
                <c:pt idx="350">
                  <c:v>0.12792279569631321</c:v>
                </c:pt>
                <c:pt idx="351">
                  <c:v>0.12903390680742433</c:v>
                </c:pt>
                <c:pt idx="352">
                  <c:v>0.13014501791853544</c:v>
                </c:pt>
                <c:pt idx="353">
                  <c:v>0.13125612902964656</c:v>
                </c:pt>
                <c:pt idx="354">
                  <c:v>0.13236724014075768</c:v>
                </c:pt>
                <c:pt idx="355">
                  <c:v>0.1334783512518688</c:v>
                </c:pt>
                <c:pt idx="356">
                  <c:v>0.13458946236297992</c:v>
                </c:pt>
                <c:pt idx="357">
                  <c:v>0.13570057347409104</c:v>
                </c:pt>
                <c:pt idx="358">
                  <c:v>0.13681168458520215</c:v>
                </c:pt>
                <c:pt idx="359">
                  <c:v>0.13792279569631327</c:v>
                </c:pt>
                <c:pt idx="360">
                  <c:v>0.13903390680742439</c:v>
                </c:pt>
              </c:numCache>
            </c:numRef>
          </c:yVal>
          <c:smooth val="1"/>
          <c:extLst>
            <c:ext xmlns:c16="http://schemas.microsoft.com/office/drawing/2014/chart" uri="{C3380CC4-5D6E-409C-BE32-E72D297353CC}">
              <c16:uniqueId val="{00000001-8B63-EE44-B256-21DC24BA665F}"/>
            </c:ext>
          </c:extLst>
        </c:ser>
        <c:ser>
          <c:idx val="3"/>
          <c:order val="2"/>
          <c:tx>
            <c:strRef>
              <c:f>'Raum2_technische Lüftung'!$C$57</c:f>
              <c:strCache>
                <c:ptCount val="1"/>
                <c:pt idx="0">
                  <c:v>Filter1</c:v>
                </c:pt>
              </c:strCache>
            </c:strRef>
          </c:tx>
          <c:spPr>
            <a:ln w="19050" cap="rnd">
              <a:solidFill>
                <a:schemeClr val="accent4"/>
              </a:solidFill>
              <a:round/>
            </a:ln>
            <a:effectLst/>
          </c:spPr>
          <c:marker>
            <c:symbol val="none"/>
          </c:marker>
          <c:xVal>
            <c:numRef>
              <c:f>'Raum2_technische Lüftung'!$A$58:$A$418</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'Raum2_technische Lüftung'!$C$58:$C$418</c:f>
              <c:numCache>
                <c:formatCode>0.0%</c:formatCode>
                <c:ptCount val="361"/>
                <c:pt idx="0" formatCode="0.00%">
                  <c:v>1</c:v>
                </c:pt>
                <c:pt idx="1">
                  <c:v>0.98592761919250849</c:v>
                </c:pt>
                <c:pt idx="2">
                  <c:v>0.97205327028660815</c:v>
                </c:pt>
                <c:pt idx="3">
                  <c:v>0.95837416650196749</c:v>
                </c:pt>
                <c:pt idx="4">
                  <c:v>0.94488756027488963</c:v>
                </c:pt>
                <c:pt idx="5">
                  <c:v>0.93159074270643982</c:v>
                </c:pt>
                <c:pt idx="6">
                  <c:v>0.91848104301834099</c:v>
                </c:pt>
                <c:pt idx="7">
                  <c:v>0.9055558280165249</c:v>
                </c:pt>
                <c:pt idx="8">
                  <c:v>0.89281250156223313</c:v>
                </c:pt>
                <c:pt idx="9">
                  <c:v>0.88024850405056032</c:v>
                </c:pt>
                <c:pt idx="10">
                  <c:v>0.86786131189633609</c:v>
                </c:pt>
                <c:pt idx="11">
                  <c:v>0.8556484370272418</c:v>
                </c:pt>
                <c:pt idx="12">
                  <c:v>0.8436074263840595</c:v>
                </c:pt>
                <c:pt idx="13">
                  <c:v>0.83173586142795519</c:v>
                </c:pt>
                <c:pt idx="14">
                  <c:v>0.82003135765469404</c:v>
                </c:pt>
                <c:pt idx="15">
                  <c:v>0.80849156411569301</c:v>
                </c:pt>
                <c:pt idx="16">
                  <c:v>0.7971141629458125</c:v>
                </c:pt>
                <c:pt idx="17">
                  <c:v>0.7858968688977942</c:v>
                </c:pt>
                <c:pt idx="18">
                  <c:v>0.77483742888324925</c:v>
                </c:pt>
                <c:pt idx="19">
                  <c:v>0.76393362152010658</c:v>
                </c:pt>
                <c:pt idx="20">
                  <c:v>0.7531832566864296</c:v>
                </c:pt>
                <c:pt idx="21">
                  <c:v>0.74258417508051155</c:v>
                </c:pt>
                <c:pt idx="22">
                  <c:v>0.73213424778716174</c:v>
                </c:pt>
                <c:pt idx="23">
                  <c:v>0.72183137585009438</c:v>
                </c:pt>
                <c:pt idx="24">
                  <c:v>0.7116734898503364</c:v>
                </c:pt>
                <c:pt idx="25">
                  <c:v>0.70165854949056605</c:v>
                </c:pt>
                <c:pt idx="26">
                  <c:v>0.69178454318530269</c:v>
                </c:pt>
                <c:pt idx="27">
                  <c:v>0.68204948765686257</c:v>
                </c:pt>
                <c:pt idx="28">
                  <c:v>0.67245142753700071</c:v>
                </c:pt>
                <c:pt idx="29">
                  <c:v>0.66298843497415882</c:v>
                </c:pt>
                <c:pt idx="30">
                  <c:v>0.65365860924623964</c:v>
                </c:pt>
                <c:pt idx="31">
                  <c:v>0.64446007637883129</c:v>
                </c:pt>
                <c:pt idx="32">
                  <c:v>0.6353909887688034</c:v>
                </c:pt>
                <c:pt idx="33">
                  <c:v>0.62644952481320026</c:v>
                </c:pt>
                <c:pt idx="34">
                  <c:v>0.61763388854335677</c:v>
                </c:pt>
                <c:pt idx="35">
                  <c:v>0.60894230926416293</c:v>
                </c:pt>
                <c:pt idx="36">
                  <c:v>0.6003730411984044</c:v>
                </c:pt>
                <c:pt idx="37">
                  <c:v>0.59192436313610863</c:v>
                </c:pt>
                <c:pt idx="38">
                  <c:v>0.58359457808882542</c:v>
                </c:pt>
                <c:pt idx="39">
                  <c:v>0.57538201294877223</c:v>
                </c:pt>
                <c:pt idx="40">
                  <c:v>0.5672850181527761</c:v>
                </c:pt>
                <c:pt idx="41">
                  <c:v>0.55930196735094551</c:v>
                </c:pt>
                <c:pt idx="42">
                  <c:v>0.55143125708000384</c:v>
                </c:pt>
                <c:pt idx="43">
                  <c:v>0.5436713064412203</c:v>
                </c:pt>
                <c:pt idx="44">
                  <c:v>0.53602055678287308</c:v>
                </c:pt>
                <c:pt idx="45">
                  <c:v>0.52847747138718093</c:v>
                </c:pt>
                <c:pt idx="46">
                  <c:v>0.52104053516164028</c:v>
                </c:pt>
                <c:pt idx="47">
                  <c:v>0.51370825433470657</c:v>
                </c:pt>
                <c:pt idx="48">
                  <c:v>0.50647915615575689</c:v>
                </c:pt>
                <c:pt idx="49">
                  <c:v>0.49935178859927615</c:v>
                </c:pt>
                <c:pt idx="50">
                  <c:v>0.49232472007320516</c:v>
                </c:pt>
                <c:pt idx="51">
                  <c:v>0.48539653913139336</c:v>
                </c:pt>
                <c:pt idx="52">
                  <c:v>0.47856585419009795</c:v>
                </c:pt>
                <c:pt idx="53">
                  <c:v>0.47183129324847245</c:v>
                </c:pt>
                <c:pt idx="54">
                  <c:v>0.46519150361298878</c:v>
                </c:pt>
                <c:pt idx="55">
                  <c:v>0.45864515162573727</c:v>
                </c:pt>
                <c:pt idx="56">
                  <c:v>0.45219092239655018</c:v>
                </c:pt>
                <c:pt idx="57">
                  <c:v>0.44582751953889516</c:v>
                </c:pt>
                <c:pt idx="58">
                  <c:v>0.43955366490948444</c:v>
                </c:pt>
                <c:pt idx="59">
                  <c:v>0.43336809835154971</c:v>
                </c:pt>
                <c:pt idx="60">
                  <c:v>0.42726957744172822</c:v>
                </c:pt>
                <c:pt idx="61">
                  <c:v>0.42125687724051225</c:v>
                </c:pt>
                <c:pt idx="62">
                  <c:v>0.4153287900462091</c:v>
                </c:pt>
                <c:pt idx="63">
                  <c:v>0.40948412515236415</c:v>
                </c:pt>
                <c:pt idx="64">
                  <c:v>0.40372170860859757</c:v>
                </c:pt>
                <c:pt idx="65">
                  <c:v>0.39804038298480632</c:v>
                </c:pt>
                <c:pt idx="66">
                  <c:v>0.39243900713868435</c:v>
                </c:pt>
                <c:pt idx="67">
                  <c:v>0.38691645598651492</c:v>
                </c:pt>
                <c:pt idx="68">
                  <c:v>0.38147162027718767</c:v>
                </c:pt>
                <c:pt idx="69">
                  <c:v>0.37610340636939632</c:v>
                </c:pt>
                <c:pt idx="70">
                  <c:v>0.37081073601197145</c:v>
                </c:pt>
                <c:pt idx="71">
                  <c:v>0.3655925461273048</c:v>
                </c:pt>
                <c:pt idx="72">
                  <c:v>0.36044778859782095</c:v>
                </c:pt>
                <c:pt idx="73">
                  <c:v>0.35537543005545424</c:v>
                </c:pt>
                <c:pt idx="74">
                  <c:v>0.35037445167408782</c:v>
                </c:pt>
                <c:pt idx="75">
                  <c:v>0.34544384896491409</c:v>
                </c:pt>
                <c:pt idx="76">
                  <c:v>0.34058263157467422</c:v>
                </c:pt>
                <c:pt idx="77">
                  <c:v>0.33578982308673788</c:v>
                </c:pt>
                <c:pt idx="78">
                  <c:v>0.33106446082498109</c:v>
                </c:pt>
                <c:pt idx="79">
                  <c:v>0.32640559566042515</c:v>
                </c:pt>
                <c:pt idx="80">
                  <c:v>0.32181229182059551</c:v>
                </c:pt>
                <c:pt idx="81">
                  <c:v>0.31728362670156457</c:v>
                </c:pt>
                <c:pt idx="82">
                  <c:v>0.31281869068263812</c:v>
                </c:pt>
                <c:pt idx="83">
                  <c:v>0.30841658694365121</c:v>
                </c:pt>
                <c:pt idx="84">
                  <c:v>0.3040764312848333</c:v>
                </c:pt>
                <c:pt idx="85">
                  <c:v>0.29979735194921014</c:v>
                </c:pt>
                <c:pt idx="86">
                  <c:v>0.29557848944750331</c:v>
                </c:pt>
                <c:pt idx="87">
                  <c:v>0.29141899638549495</c:v>
                </c:pt>
                <c:pt idx="88">
                  <c:v>0.28731803729382127</c:v>
                </c:pt>
                <c:pt idx="89">
                  <c:v>0.28327478846016152</c:v>
                </c:pt>
                <c:pt idx="90">
                  <c:v>0.27928843776378859</c:v>
                </c:pt>
                <c:pt idx="91">
                  <c:v>0.2753581845124472</c:v>
                </c:pt>
                <c:pt idx="92">
                  <c:v>0.27148323928152851</c:v>
                </c:pt>
                <c:pt idx="93">
                  <c:v>0.26766282375550748</c:v>
                </c:pt>
                <c:pt idx="94">
                  <c:v>0.26389617057161152</c:v>
                </c:pt>
                <c:pt idx="95">
                  <c:v>0.26018252316568907</c:v>
                </c:pt>
                <c:pt idx="96">
                  <c:v>0.25652113562024753</c:v>
                </c:pt>
                <c:pt idx="97">
                  <c:v>0.25291127251462925</c:v>
                </c:pt>
                <c:pt idx="98">
                  <c:v>0.24935220877729616</c:v>
                </c:pt>
                <c:pt idx="99">
                  <c:v>0.24584322954019289</c:v>
                </c:pt>
                <c:pt idx="100">
                  <c:v>0.24238362999515981</c:v>
                </c:pt>
                <c:pt idx="101">
                  <c:v>0.23897271525236577</c:v>
                </c:pt>
                <c:pt idx="102">
                  <c:v>0.23560980020073427</c:v>
                </c:pt>
                <c:pt idx="103">
                  <c:v>0.23229420937033254</c:v>
                </c:pt>
                <c:pt idx="104">
                  <c:v>0.2290252767966981</c:v>
                </c:pt>
                <c:pt idx="105">
                  <c:v>0.22580234588707379</c:v>
                </c:pt>
                <c:pt idx="106">
                  <c:v>0.22262476928852601</c:v>
                </c:pt>
                <c:pt idx="107">
                  <c:v>0.21949190875791791</c:v>
                </c:pt>
                <c:pt idx="108">
                  <c:v>0.21640313503371336</c:v>
                </c:pt>
                <c:pt idx="109">
                  <c:v>0.21335782770958392</c:v>
                </c:pt>
                <c:pt idx="110">
                  <c:v>0.21035537510979552</c:v>
                </c:pt>
                <c:pt idx="111">
                  <c:v>0.20739517416634773</c:v>
                </c:pt>
                <c:pt idx="112">
                  <c:v>0.20447663029784285</c:v>
                </c:pt>
                <c:pt idx="113">
                  <c:v>0.20159915729005898</c:v>
                </c:pt>
                <c:pt idx="114">
                  <c:v>0.19876217717820394</c:v>
                </c:pt>
                <c:pt idx="115">
                  <c:v>0.19596512013082612</c:v>
                </c:pt>
                <c:pt idx="116">
                  <c:v>0.19320742433535931</c:v>
                </c:pt>
                <c:pt idx="117">
                  <c:v>0.19048853588527756</c:v>
                </c:pt>
                <c:pt idx="118">
                  <c:v>0.18780790866883845</c:v>
                </c:pt>
                <c:pt idx="119">
                  <c:v>0.18516500425939197</c:v>
                </c:pt>
                <c:pt idx="120">
                  <c:v>0.18255929180723299</c:v>
                </c:pt>
                <c:pt idx="121">
                  <c:v>0.17999024793297569</c:v>
                </c:pt>
                <c:pt idx="122">
                  <c:v>0.17745735662242801</c:v>
                </c:pt>
                <c:pt idx="123">
                  <c:v>0.17496010912294641</c:v>
                </c:pt>
                <c:pt idx="124">
                  <c:v>0.17249800384124803</c:v>
                </c:pt>
                <c:pt idx="125">
                  <c:v>0.17007054624266188</c:v>
                </c:pt>
                <c:pt idx="126">
                  <c:v>0.16767724875179704</c:v>
                </c:pt>
                <c:pt idx="127">
                  <c:v>0.1653176306546093</c:v>
                </c:pt>
                <c:pt idx="128">
                  <c:v>0.16299121800184538</c:v>
                </c:pt>
                <c:pt idx="129">
                  <c:v>0.16069754351384655</c:v>
                </c:pt>
                <c:pt idx="130">
                  <c:v>0.15843614648669127</c:v>
                </c:pt>
                <c:pt idx="131">
                  <c:v>0.15620657269965907</c:v>
                </c:pt>
                <c:pt idx="132">
                  <c:v>0.15400837432399636</c:v>
                </c:pt>
                <c:pt idx="133">
                  <c:v>0.15184110983296636</c:v>
                </c:pt>
                <c:pt idx="134">
                  <c:v>0.14970434391316476</c:v>
                </c:pt>
                <c:pt idx="135">
                  <c:v>0.14759764737708306</c:v>
                </c:pt>
                <c:pt idx="136">
                  <c:v>0.14552059707690287</c:v>
                </c:pt>
                <c:pt idx="137">
                  <c:v>0.14347277581950316</c:v>
                </c:pt>
                <c:pt idx="138">
                  <c:v>0.14145377228266326</c:v>
                </c:pt>
                <c:pt idx="139">
                  <c:v>0.13946318093244547</c:v>
                </c:pt>
                <c:pt idx="140">
                  <c:v>0.13750060194173999</c:v>
                </c:pt>
                <c:pt idx="141">
                  <c:v>0.1355656411099565</c:v>
                </c:pt>
                <c:pt idx="142">
                  <c:v>0.13365790978384551</c:v>
                </c:pt>
                <c:pt idx="143">
                  <c:v>0.1317770247794339</c:v>
                </c:pt>
                <c:pt idx="144">
                  <c:v>0.12992260830505942</c:v>
                </c:pt>
                <c:pt idx="145">
                  <c:v>0.12809428788548807</c:v>
                </c:pt>
                <c:pt idx="146">
                  <c:v>0.12629169628709908</c:v>
                </c:pt>
                <c:pt idx="147">
                  <c:v>0.12451447144412296</c:v>
                </c:pt>
                <c:pt idx="148">
                  <c:v>0.1227622563859177</c:v>
                </c:pt>
                <c:pt idx="149">
                  <c:v>0.12103469916526818</c:v>
                </c:pt>
                <c:pt idx="150">
                  <c:v>0.11933145278769437</c:v>
                </c:pt>
                <c:pt idx="151">
                  <c:v>0.11765217514175476</c:v>
                </c:pt>
                <c:pt idx="152">
                  <c:v>0.11599652893033027</c:v>
                </c:pt>
                <c:pt idx="153">
                  <c:v>0.11436418160287548</c:v>
                </c:pt>
                <c:pt idx="154">
                  <c:v>0.11275480528862271</c:v>
                </c:pt>
                <c:pt idx="155">
                  <c:v>0.11116807673072668</c:v>
                </c:pt>
                <c:pt idx="156">
                  <c:v>0.10960367722133542</c:v>
                </c:pt>
                <c:pt idx="157">
                  <c:v>0.10806129253757542</c:v>
                </c:pt>
                <c:pt idx="158">
                  <c:v>0.10654061287843694</c:v>
                </c:pt>
                <c:pt idx="159">
                  <c:v>0.10504133280254806</c:v>
                </c:pt>
                <c:pt idx="160">
                  <c:v>0.10356315116682412</c:v>
                </c:pt>
                <c:pt idx="161">
                  <c:v>0.10210577106598077</c:v>
                </c:pt>
                <c:pt idx="162">
                  <c:v>0.10066889977289777</c:v>
                </c:pt>
                <c:pt idx="163">
                  <c:v>9.9252248679822325E-2</c:v>
                </c:pt>
                <c:pt idx="164">
                  <c:v>9.7855533240400028E-2</c:v>
                </c:pt>
                <c:pt idx="165">
                  <c:v>9.6478472912520943E-2</c:v>
                </c:pt>
                <c:pt idx="166">
                  <c:v>9.5120791101970761E-2</c:v>
                </c:pt>
                <c:pt idx="167">
                  <c:v>9.3782215106873984E-2</c:v>
                </c:pt>
                <c:pt idx="168">
                  <c:v>9.2462476062919949E-2</c:v>
                </c:pt>
                <c:pt idx="169">
                  <c:v>9.1161308889358986E-2</c:v>
                </c:pt>
                <c:pt idx="170">
                  <c:v>8.9878452235758577E-2</c:v>
                </c:pt>
                <c:pt idx="171">
                  <c:v>8.8613648429509015E-2</c:v>
                </c:pt>
                <c:pt idx="172">
                  <c:v>8.7366643424067816E-2</c:v>
                </c:pt>
                <c:pt idx="173">
                  <c:v>8.6137186747931985E-2</c:v>
                </c:pt>
                <c:pt idx="174">
                  <c:v>8.4925031454329114E-2</c:v>
                </c:pt>
                <c:pt idx="175">
                  <c:v>8.3729934071615622E-2</c:v>
                </c:pt>
                <c:pt idx="176">
                  <c:v>8.255165455437366E-2</c:v>
                </c:pt>
                <c:pt idx="177">
                  <c:v>8.1389956235196043E-2</c:v>
                </c:pt>
                <c:pt idx="178">
                  <c:v>8.0244605777149272E-2</c:v>
                </c:pt>
                <c:pt idx="179">
                  <c:v>7.9115373126906197E-2</c:v>
                </c:pt>
                <c:pt idx="180">
                  <c:v>7.8002031468537611E-2</c:v>
                </c:pt>
                <c:pt idx="181">
                  <c:v>7.6904357177954394E-2</c:v>
                </c:pt>
                <c:pt idx="182">
                  <c:v>7.5822129777990924E-2</c:v>
                </c:pt>
                <c:pt idx="183">
                  <c:v>7.4755131894120003E-2</c:v>
                </c:pt>
                <c:pt idx="184">
                  <c:v>7.3703149210791671E-2</c:v>
                </c:pt>
                <c:pt idx="185">
                  <c:v>7.2665970428386045E-2</c:v>
                </c:pt>
                <c:pt idx="186">
                  <c:v>7.1643387220771862E-2</c:v>
                </c:pt>
                <c:pt idx="187">
                  <c:v>7.0635194193462605E-2</c:v>
                </c:pt>
                <c:pt idx="188">
                  <c:v>6.964118884236109E-2</c:v>
                </c:pt>
                <c:pt idx="189">
                  <c:v>6.8661171513084943E-2</c:v>
                </c:pt>
                <c:pt idx="190">
                  <c:v>6.7694945360864331E-2</c:v>
                </c:pt>
                <c:pt idx="191">
                  <c:v>6.6742316311003955E-2</c:v>
                </c:pt>
                <c:pt idx="192">
                  <c:v>6.5803093019901435E-2</c:v>
                </c:pt>
                <c:pt idx="193">
                  <c:v>6.4877086836614611E-2</c:v>
                </c:pt>
                <c:pt idx="194">
                  <c:v>6.396411176496905E-2</c:v>
                </c:pt>
                <c:pt idx="195">
                  <c:v>6.3063984426199468E-2</c:v>
                </c:pt>
                <c:pt idx="196">
                  <c:v>6.2176524022116292E-2</c:v>
                </c:pt>
                <c:pt idx="197">
                  <c:v>6.1301552298790911E-2</c:v>
                </c:pt>
                <c:pt idx="198">
                  <c:v>6.0438893510751976E-2</c:v>
                </c:pt>
                <c:pt idx="199">
                  <c:v>5.9588374385685282E-2</c:v>
                </c:pt>
                <c:pt idx="200">
                  <c:v>5.8749824089630531E-2</c:v>
                </c:pt>
                <c:pt idx="201">
                  <c:v>5.7923074192668116E-2</c:v>
                </c:pt>
                <c:pt idx="202">
                  <c:v>5.7107958635088295E-2</c:v>
                </c:pt>
                <c:pt idx="203">
                  <c:v>5.6304313694036864E-2</c:v>
                </c:pt>
                <c:pt idx="204">
                  <c:v>5.5511977950629926E-2</c:v>
                </c:pt>
                <c:pt idx="205">
                  <c:v>5.4730792257531573E-2</c:v>
                </c:pt>
                <c:pt idx="206">
                  <c:v>5.396059970698789E-2</c:v>
                </c:pt>
                <c:pt idx="207">
                  <c:v>5.3201245599310526E-2</c:v>
                </c:pt>
                <c:pt idx="208">
                  <c:v>5.2452577411804181E-2</c:v>
                </c:pt>
                <c:pt idx="209">
                  <c:v>5.1714444768130849E-2</c:v>
                </c:pt>
                <c:pt idx="210">
                  <c:v>5.0986699408105712E-2</c:v>
                </c:pt>
                <c:pt idx="211">
                  <c:v>5.0269195157917758E-2</c:v>
                </c:pt>
                <c:pt idx="212">
                  <c:v>4.9561787900769434E-2</c:v>
                </c:pt>
                <c:pt idx="213">
                  <c:v>4.8864335547929669E-2</c:v>
                </c:pt>
                <c:pt idx="214">
                  <c:v>4.8176698010194162E-2</c:v>
                </c:pt>
                <c:pt idx="215">
                  <c:v>4.7498737169747181E-2</c:v>
                </c:pt>
                <c:pt idx="216">
                  <c:v>4.6830316852419576E-2</c:v>
                </c:pt>
                <c:pt idx="217">
                  <c:v>4.617130280033685E-2</c:v>
                </c:pt>
                <c:pt idx="218">
                  <c:v>4.5521562644952496E-2</c:v>
                </c:pt>
                <c:pt idx="219">
                  <c:v>4.4880965880460651E-2</c:v>
                </c:pt>
                <c:pt idx="220">
                  <c:v>4.4249383837582777E-2</c:v>
                </c:pt>
                <c:pt idx="221">
                  <c:v>4.3626689657723441E-2</c:v>
                </c:pt>
                <c:pt idx="222">
                  <c:v>4.3012758267489716E-2</c:v>
                </c:pt>
                <c:pt idx="223">
                  <c:v>4.2407466353569005E-2</c:v>
                </c:pt>
                <c:pt idx="224">
                  <c:v>4.1810692337960705E-2</c:v>
                </c:pt>
                <c:pt idx="225">
                  <c:v>4.1222316353556082E-2</c:v>
                </c:pt>
                <c:pt idx="226">
                  <c:v>4.0642220220061941E-2</c:v>
                </c:pt>
                <c:pt idx="227">
                  <c:v>4.0070287420263306E-2</c:v>
                </c:pt>
                <c:pt idx="228">
                  <c:v>3.9506403076619734E-2</c:v>
                </c:pt>
                <c:pt idx="229">
                  <c:v>3.895045392819127E-2</c:v>
                </c:pt>
                <c:pt idx="230">
                  <c:v>3.8402328307889116E-2</c:v>
                </c:pt>
                <c:pt idx="231">
                  <c:v>3.7861916120046177E-2</c:v>
                </c:pt>
                <c:pt idx="232">
                  <c:v>3.7329108818303591E-2</c:v>
                </c:pt>
                <c:pt idx="233">
                  <c:v>3.6803799383808157E-2</c:v>
                </c:pt>
                <c:pt idx="234">
                  <c:v>3.6285882303716675E-2</c:v>
                </c:pt>
                <c:pt idx="235">
                  <c:v>3.5775253550002967E-2</c:v>
                </c:pt>
                <c:pt idx="236">
                  <c:v>3.5271810558562766E-2</c:v>
                </c:pt>
                <c:pt idx="237">
                  <c:v>3.4775452208612959E-2</c:v>
                </c:pt>
                <c:pt idx="238">
                  <c:v>3.4286078802380646E-2</c:v>
                </c:pt>
                <c:pt idx="239">
                  <c:v>3.3803592045077872E-2</c:v>
                </c:pt>
                <c:pt idx="240">
                  <c:v>3.3327895025158448E-2</c:v>
                </c:pt>
                <c:pt idx="241">
                  <c:v>3.2858892194852322E-2</c:v>
                </c:pt>
                <c:pt idx="242">
                  <c:v>3.2396489350974056E-2</c:v>
                </c:pt>
                <c:pt idx="243">
                  <c:v>3.1940593616001309E-2</c:v>
                </c:pt>
                <c:pt idx="244">
                  <c:v>3.1491113419419597E-2</c:v>
                </c:pt>
                <c:pt idx="245">
                  <c:v>3.1047958479329625E-2</c:v>
                </c:pt>
                <c:pt idx="246">
                  <c:v>3.0611039784313319E-2</c:v>
                </c:pt>
                <c:pt idx="247">
                  <c:v>3.0180269575555179E-2</c:v>
                </c:pt>
                <c:pt idx="248">
                  <c:v>2.9755561329215221E-2</c:v>
                </c:pt>
                <c:pt idx="249">
                  <c:v>2.933682973904984E-2</c:v>
                </c:pt>
                <c:pt idx="250">
                  <c:v>2.8923990699277393E-2</c:v>
                </c:pt>
                <c:pt idx="251">
                  <c:v>2.8516961287684824E-2</c:v>
                </c:pt>
                <c:pt idx="252">
                  <c:v>2.8115659748972021E-2</c:v>
                </c:pt>
                <c:pt idx="253">
                  <c:v>2.7720005478330631E-2</c:v>
                </c:pt>
                <c:pt idx="254">
                  <c:v>2.7329919005253816E-2</c:v>
                </c:pt>
                <c:pt idx="255">
                  <c:v>2.6945321977573974E-2</c:v>
                </c:pt>
                <c:pt idx="256">
                  <c:v>2.6566137145725088E-2</c:v>
                </c:pt>
                <c:pt idx="257">
                  <c:v>2.6192288347226391E-2</c:v>
                </c:pt>
                <c:pt idx="258">
                  <c:v>2.5823700491384605E-2</c:v>
                </c:pt>
                <c:pt idx="259">
                  <c:v>2.5460299544211251E-2</c:v>
                </c:pt>
                <c:pt idx="260">
                  <c:v>2.5102012513552298E-2</c:v>
                </c:pt>
                <c:pt idx="261">
                  <c:v>2.4748767434427176E-2</c:v>
                </c:pt>
                <c:pt idx="262">
                  <c:v>2.4400493354573876E-2</c:v>
                </c:pt>
                <c:pt idx="263">
                  <c:v>2.4057120320197641E-2</c:v>
                </c:pt>
                <c:pt idx="264">
                  <c:v>2.3718579361920181E-2</c:v>
                </c:pt>
                <c:pt idx="265">
                  <c:v>2.3384802480926524E-2</c:v>
                </c:pt>
                <c:pt idx="266">
                  <c:v>2.3055722635306957E-2</c:v>
                </c:pt>
                <c:pt idx="267">
                  <c:v>2.273127372659103E-2</c:v>
                </c:pt>
                <c:pt idx="268">
                  <c:v>2.2411390586471108E-2</c:v>
                </c:pt>
                <c:pt idx="269">
                  <c:v>2.209600896371286E-2</c:v>
                </c:pt>
                <c:pt idx="270">
                  <c:v>2.178506551124975E-2</c:v>
                </c:pt>
                <c:pt idx="271">
                  <c:v>2.1478497773459289E-2</c:v>
                </c:pt>
                <c:pt idx="272">
                  <c:v>2.1176244173618314E-2</c:v>
                </c:pt>
                <c:pt idx="273">
                  <c:v>2.0878244001534728E-2</c:v>
                </c:pt>
                <c:pt idx="274">
                  <c:v>2.0584437401353409E-2</c:v>
                </c:pt>
                <c:pt idx="275">
                  <c:v>2.0294765359533597E-2</c:v>
                </c:pt>
                <c:pt idx="276">
                  <c:v>2.0009169692995554E-2</c:v>
                </c:pt>
                <c:pt idx="277">
                  <c:v>1.9727593037434005E-2</c:v>
                </c:pt>
                <c:pt idx="278">
                  <c:v>1.9449978835796019E-2</c:v>
                </c:pt>
                <c:pt idx="279">
                  <c:v>1.9176271326921041E-2</c:v>
                </c:pt>
                <c:pt idx="280">
                  <c:v>1.8906415534340831E-2</c:v>
                </c:pt>
                <c:pt idx="281">
                  <c:v>1.8640357255236908E-2</c:v>
                </c:pt>
                <c:pt idx="282">
                  <c:v>1.8378043049553532E-2</c:v>
                </c:pt>
                <c:pt idx="283">
                  <c:v>1.8119420229263734E-2</c:v>
                </c:pt>
                <c:pt idx="284">
                  <c:v>1.7864436847786581E-2</c:v>
                </c:pt>
                <c:pt idx="285">
                  <c:v>1.761304168955314E-2</c:v>
                </c:pt>
                <c:pt idx="286">
                  <c:v>1.7365184259719536E-2</c:v>
                </c:pt>
                <c:pt idx="287">
                  <c:v>1.7120814774024499E-2</c:v>
                </c:pt>
                <c:pt idx="288">
                  <c:v>1.6879884148789895E-2</c:v>
                </c:pt>
                <c:pt idx="289">
                  <c:v>1.6642343991061796E-2</c:v>
                </c:pt>
                <c:pt idx="290">
                  <c:v>1.64081465888903E-2</c:v>
                </c:pt>
                <c:pt idx="291">
                  <c:v>1.6177244901746289E-2</c:v>
                </c:pt>
                <c:pt idx="292">
                  <c:v>1.5949592551072873E-2</c:v>
                </c:pt>
                <c:pt idx="293">
                  <c:v>1.572514381096984E-2</c:v>
                </c:pt>
                <c:pt idx="294">
                  <c:v>1.5503853599009314E-2</c:v>
                </c:pt>
                <c:pt idx="295">
                  <c:v>1.5285677467180453E-2</c:v>
                </c:pt>
                <c:pt idx="296">
                  <c:v>1.5070571592961792E-2</c:v>
                </c:pt>
                <c:pt idx="297">
                  <c:v>1.485849277051908E-2</c:v>
                </c:pt>
                <c:pt idx="298">
                  <c:v>1.4649398402026972E-2</c:v>
                </c:pt>
                <c:pt idx="299">
                  <c:v>1.4443246489112986E-2</c:v>
                </c:pt>
                <c:pt idx="300">
                  <c:v>1.4239995624421731E-2</c:v>
                </c:pt>
                <c:pt idx="301">
                  <c:v>1.4039604983297852E-2</c:v>
                </c:pt>
                <c:pt idx="302">
                  <c:v>1.3842034315586138E-2</c:v>
                </c:pt>
                <c:pt idx="303">
                  <c:v>1.364724393754684E-2</c:v>
                </c:pt>
                <c:pt idx="304">
                  <c:v>1.3455194723884947E-2</c:v>
                </c:pt>
                <c:pt idx="305">
                  <c:v>1.3265848099891496E-2</c:v>
                </c:pt>
                <c:pt idx="306">
                  <c:v>1.3079166033695482E-2</c:v>
                </c:pt>
                <c:pt idx="307">
                  <c:v>1.2895111028624907E-2</c:v>
                </c:pt>
                <c:pt idx="308">
                  <c:v>1.2713646115675221E-2</c:v>
                </c:pt>
                <c:pt idx="309">
                  <c:v>1.253473484608375E-2</c:v>
                </c:pt>
                <c:pt idx="310">
                  <c:v>1.2358341284008733E-2</c:v>
                </c:pt>
                <c:pt idx="311">
                  <c:v>1.2184429999311215E-2</c:v>
                </c:pt>
                <c:pt idx="312">
                  <c:v>1.2012966060438682E-2</c:v>
                </c:pt>
                <c:pt idx="313">
                  <c:v>1.1843915027408725E-2</c:v>
                </c:pt>
                <c:pt idx="314">
                  <c:v>1.1677242944891454E-2</c:v>
                </c:pt>
                <c:pt idx="315">
                  <c:v>1.1512916335389345E-2</c:v>
                </c:pt>
                <c:pt idx="316">
                  <c:v>1.1350902192512963E-2</c:v>
                </c:pt>
                <c:pt idx="317">
                  <c:v>1.1191167974351327E-2</c:v>
                </c:pt>
                <c:pt idx="318">
                  <c:v>1.1033681596935657E-2</c:v>
                </c:pt>
                <c:pt idx="319">
                  <c:v>1.0878411427794965E-2</c:v>
                </c:pt>
                <c:pt idx="320">
                  <c:v>1.0725326279602465E-2</c:v>
                </c:pt>
                <c:pt idx="321">
                  <c:v>1.0574395403911308E-2</c:v>
                </c:pt>
                <c:pt idx="322">
                  <c:v>1.0425588484978477E-2</c:v>
                </c:pt>
                <c:pt idx="323">
                  <c:v>1.0278875633675659E-2</c:v>
                </c:pt>
                <c:pt idx="324">
                  <c:v>1.0134227381485734E-2</c:v>
                </c:pt>
                <c:pt idx="325">
                  <c:v>9.991614674583758E-3</c:v>
                </c:pt>
                <c:pt idx="326">
                  <c:v>9.851008868001292E-3</c:v>
                </c:pt>
                <c:pt idx="327">
                  <c:v>9.7123817198727994E-3</c:v>
                </c:pt>
                <c:pt idx="328">
                  <c:v>9.5757053857630347E-3</c:v>
                </c:pt>
                <c:pt idx="329">
                  <c:v>9.4409524130742283E-3</c:v>
                </c:pt>
                <c:pt idx="330">
                  <c:v>9.3080957355320387E-3</c:v>
                </c:pt>
                <c:pt idx="331">
                  <c:v>9.1771086677490572E-3</c:v>
                </c:pt>
                <c:pt idx="332">
                  <c:v>9.0479648998647594E-3</c:v>
                </c:pt>
                <c:pt idx="333">
                  <c:v>8.9206384922610425E-3</c:v>
                </c:pt>
                <c:pt idx="334">
                  <c:v>8.7951038703519835E-3</c:v>
                </c:pt>
                <c:pt idx="335">
                  <c:v>8.6713358194469466E-3</c:v>
                </c:pt>
                <c:pt idx="336">
                  <c:v>8.5493094796860441E-3</c:v>
                </c:pt>
                <c:pt idx="337">
                  <c:v>8.4290003410468096E-3</c:v>
                </c:pt>
                <c:pt idx="338">
                  <c:v>8.3103842384211219E-3</c:v>
                </c:pt>
                <c:pt idx="339">
                  <c:v>8.193437346761482E-3</c:v>
                </c:pt>
                <c:pt idx="340">
                  <c:v>8.0781361762955368E-3</c:v>
                </c:pt>
                <c:pt idx="341">
                  <c:v>7.9644575678079303E-3</c:v>
                </c:pt>
                <c:pt idx="342">
                  <c:v>7.8523786879886263E-3</c:v>
                </c:pt>
                <c:pt idx="343">
                  <c:v>7.7418770248466181E-3</c:v>
                </c:pt>
                <c:pt idx="344">
                  <c:v>7.6329303831882116E-3</c:v>
                </c:pt>
                <c:pt idx="345">
                  <c:v>7.5255168801589122E-3</c:v>
                </c:pt>
                <c:pt idx="346">
                  <c:v>7.4196149408481083E-3</c:v>
                </c:pt>
                <c:pt idx="347">
                  <c:v>7.315203293955551E-3</c:v>
                </c:pt>
                <c:pt idx="348">
                  <c:v>7.2122609675187906E-3</c:v>
                </c:pt>
                <c:pt idx="349">
                  <c:v>7.1107672847008571E-3</c:v>
                </c:pt>
                <c:pt idx="350">
                  <c:v>7.0107018596370979E-3</c:v>
                </c:pt>
                <c:pt idx="351">
                  <c:v>6.9120445933404939E-3</c:v>
                </c:pt>
                <c:pt idx="352">
                  <c:v>6.8147756696646418E-3</c:v>
                </c:pt>
                <c:pt idx="353">
                  <c:v>6.7188755513234973E-3</c:v>
                </c:pt>
                <c:pt idx="354">
                  <c:v>6.6243249759671266E-3</c:v>
                </c:pt>
                <c:pt idx="355">
                  <c:v>6.5311049523127385E-3</c:v>
                </c:pt>
                <c:pt idx="356">
                  <c:v>6.4391967563300978E-3</c:v>
                </c:pt>
                <c:pt idx="357">
                  <c:v>6.3485819274806598E-3</c:v>
                </c:pt>
                <c:pt idx="358">
                  <c:v>6.2592422650095923E-3</c:v>
                </c:pt>
                <c:pt idx="359">
                  <c:v>6.1711598242900293E-3</c:v>
                </c:pt>
                <c:pt idx="360">
                  <c:v>6.0843169132187317E-3</c:v>
                </c:pt>
              </c:numCache>
            </c:numRef>
          </c:yVal>
          <c:smooth val="1"/>
          <c:extLst>
            <c:ext xmlns:c16="http://schemas.microsoft.com/office/drawing/2014/chart" uri="{C3380CC4-5D6E-409C-BE32-E72D297353CC}">
              <c16:uniqueId val="{00000002-8B63-EE44-B256-21DC24BA665F}"/>
            </c:ext>
          </c:extLst>
        </c:ser>
        <c:ser>
          <c:idx val="1"/>
          <c:order val="3"/>
          <c:tx>
            <c:strRef>
              <c:f>'Raum2_technische Lüftung'!$E$57</c:f>
              <c:strCache>
                <c:ptCount val="1"/>
                <c:pt idx="0">
                  <c:v>Filter1+Exp</c:v>
                </c:pt>
              </c:strCache>
            </c:strRef>
          </c:tx>
          <c:spPr>
            <a:ln w="19050" cap="rnd">
              <a:solidFill>
                <a:schemeClr val="accent2">
                  <a:lumMod val="60000"/>
                  <a:lumOff val="40000"/>
                </a:schemeClr>
              </a:solidFill>
              <a:round/>
            </a:ln>
            <a:effectLst/>
          </c:spPr>
          <c:marker>
            <c:symbol val="none"/>
          </c:marker>
          <c:xVal>
            <c:numRef>
              <c:f>'Raum2_technische Lüftung'!$A$58:$A$418</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'Raum2_technische Lüftung'!$E$58:$E$418</c:f>
              <c:numCache>
                <c:formatCode>0.0%</c:formatCode>
                <c:ptCount val="361"/>
                <c:pt idx="0" formatCode="0.00%">
                  <c:v>0</c:v>
                </c:pt>
                <c:pt idx="1">
                  <c:v>1.1111111111111111E-3</c:v>
                </c:pt>
                <c:pt idx="2">
                  <c:v>2.2065862435472318E-3</c:v>
                </c:pt>
                <c:pt idx="3">
                  <c:v>3.2866454327545739E-3</c:v>
                </c:pt>
                <c:pt idx="4">
                  <c:v>4.3515056177567601E-3</c:v>
                </c:pt>
                <c:pt idx="5">
                  <c:v>5.4013806847288594E-3</c:v>
                </c:pt>
                <c:pt idx="6">
                  <c:v>6.4364815099582371E-3</c:v>
                </c:pt>
                <c:pt idx="7">
                  <c:v>7.4570160022008379E-3</c:v>
                </c:pt>
                <c:pt idx="8">
                  <c:v>8.4631891444414201E-3</c:v>
                </c:pt>
                <c:pt idx="9">
                  <c:v>9.4552030350661242E-3</c:v>
                </c:pt>
                <c:pt idx="10">
                  <c:v>1.0433256928455635E-2</c:v>
                </c:pt>
                <c:pt idx="11">
                  <c:v>1.139754727500712E-2</c:v>
                </c:pt>
                <c:pt idx="12">
                  <c:v>1.2348267760592944E-2</c:v>
                </c:pt>
                <c:pt idx="13">
                  <c:v>1.3285609345464121E-2</c:v>
                </c:pt>
                <c:pt idx="14">
                  <c:v>1.4209760302606293E-2</c:v>
                </c:pt>
                <c:pt idx="15">
                  <c:v>1.5120906255555953E-2</c:v>
                </c:pt>
                <c:pt idx="16">
                  <c:v>1.60192302156845E-2</c:v>
                </c:pt>
                <c:pt idx="17">
                  <c:v>1.6904912618957626E-2</c:v>
                </c:pt>
                <c:pt idx="18">
                  <c:v>1.7778131362177398E-2</c:v>
                </c:pt>
                <c:pt idx="19">
                  <c:v>1.8639061838714343E-2</c:v>
                </c:pt>
                <c:pt idx="20">
                  <c:v>1.9487876973736683E-2</c:v>
                </c:pt>
                <c:pt idx="21">
                  <c:v>2.0324747258943825E-2</c:v>
                </c:pt>
                <c:pt idx="22">
                  <c:v>2.114984078681106E-2</c:v>
                </c:pt>
                <c:pt idx="23">
                  <c:v>2.1963323284352351E-2</c:v>
                </c:pt>
                <c:pt idx="24">
                  <c:v>2.276535814640801E-2</c:v>
                </c:pt>
                <c:pt idx="25">
                  <c:v>2.3556106468463938E-2</c:v>
                </c:pt>
                <c:pt idx="26">
                  <c:v>2.4335727079009009E-2</c:v>
                </c:pt>
                <c:pt idx="27">
                  <c:v>2.5104376571437121E-2</c:v>
                </c:pt>
                <c:pt idx="28">
                  <c:v>2.5862209335500302E-2</c:v>
                </c:pt>
                <c:pt idx="29">
                  <c:v>2.6609377588319192E-2</c:v>
                </c:pt>
                <c:pt idx="30">
                  <c:v>2.7346031404957144E-2</c:v>
                </c:pt>
                <c:pt idx="31">
                  <c:v>2.8072318748564078E-2</c:v>
                </c:pt>
                <c:pt idx="32">
                  <c:v>2.878838550009611E-2</c:v>
                </c:pt>
                <c:pt idx="33">
                  <c:v>2.9494375487617002E-2</c:v>
                </c:pt>
                <c:pt idx="34">
                  <c:v>3.0190430515187223E-2</c:v>
                </c:pt>
                <c:pt idx="35">
                  <c:v>3.0876690391346509E-2</c:v>
                </c:pt>
                <c:pt idx="36">
                  <c:v>3.1553292957195576E-2</c:v>
                </c:pt>
                <c:pt idx="37">
                  <c:v>3.2220374114082691E-2</c:v>
                </c:pt>
                <c:pt idx="38">
                  <c:v>3.287806785090059E-2</c:v>
                </c:pt>
                <c:pt idx="39">
                  <c:v>3.3526506270999283E-2</c:v>
                </c:pt>
                <c:pt idx="40">
                  <c:v>3.4165819618720138E-2</c:v>
                </c:pt>
                <c:pt idx="41">
                  <c:v>3.4796136305556558E-2</c:v>
                </c:pt>
                <c:pt idx="42">
                  <c:v>3.5417582935946497E-2</c:v>
                </c:pt>
                <c:pt idx="43">
                  <c:v>3.6030284332702056E-2</c:v>
                </c:pt>
                <c:pt idx="44">
                  <c:v>3.663436356208119E-2</c:v>
                </c:pt>
                <c:pt idx="45">
                  <c:v>3.7229941958506603E-2</c:v>
                </c:pt>
                <c:pt idx="46">
                  <c:v>3.78171391489368E-2</c:v>
                </c:pt>
                <c:pt idx="47">
                  <c:v>3.8396073076894174E-2</c:v>
                </c:pt>
                <c:pt idx="48">
                  <c:v>3.8966860026154959E-2</c:v>
                </c:pt>
                <c:pt idx="49">
                  <c:v>3.9529614644105801E-2</c:v>
                </c:pt>
                <c:pt idx="50">
                  <c:v>4.008444996477166E-2</c:v>
                </c:pt>
                <c:pt idx="51">
                  <c:v>4.0631477431519666E-2</c:v>
                </c:pt>
                <c:pt idx="52">
                  <c:v>4.1170806919443435E-2</c:v>
                </c:pt>
                <c:pt idx="53">
                  <c:v>4.1702546757432429E-2</c:v>
                </c:pt>
                <c:pt idx="54">
                  <c:v>4.2226803749930729E-2</c:v>
                </c:pt>
                <c:pt idx="55">
                  <c:v>4.2743683198389601E-2</c:v>
                </c:pt>
                <c:pt idx="56">
                  <c:v>4.3253288922418198E-2</c:v>
                </c:pt>
                <c:pt idx="57">
                  <c:v>4.3755723280636587E-2</c:v>
                </c:pt>
                <c:pt idx="58">
                  <c:v>4.4251087191235355E-2</c:v>
                </c:pt>
                <c:pt idx="59">
                  <c:v>4.4739480152245895E-2</c:v>
                </c:pt>
                <c:pt idx="60">
                  <c:v>4.5221000261525396E-2</c:v>
                </c:pt>
                <c:pt idx="61">
                  <c:v>4.5695744236460646E-2</c:v>
                </c:pt>
                <c:pt idx="62">
                  <c:v>4.6163807433394551E-2</c:v>
                </c:pt>
                <c:pt idx="63">
                  <c:v>4.6625283866779228E-2</c:v>
                </c:pt>
                <c:pt idx="64">
                  <c:v>4.7080266228059629E-2</c:v>
                </c:pt>
                <c:pt idx="65">
                  <c:v>4.7528845904291406E-2</c:v>
                </c:pt>
                <c:pt idx="66">
                  <c:v>4.7971112996496743E-2</c:v>
                </c:pt>
                <c:pt idx="67">
                  <c:v>4.8407156337761943E-2</c:v>
                </c:pt>
                <c:pt idx="68">
                  <c:v>4.8837063511080289E-2</c:v>
                </c:pt>
                <c:pt idx="69">
                  <c:v>4.9260920866943829E-2</c:v>
                </c:pt>
                <c:pt idx="70">
                  <c:v>4.9678813540687601E-2</c:v>
                </c:pt>
                <c:pt idx="71">
                  <c:v>5.0090825469589789E-2</c:v>
                </c:pt>
                <c:pt idx="72">
                  <c:v>5.0497039409731236E-2</c:v>
                </c:pt>
                <c:pt idx="73">
                  <c:v>5.08975369526177E-2</c:v>
                </c:pt>
                <c:pt idx="74">
                  <c:v>5.1292398541568203E-2</c:v>
                </c:pt>
                <c:pt idx="75">
                  <c:v>5.1681703487872745E-2</c:v>
                </c:pt>
                <c:pt idx="76">
                  <c:v>5.2065529986722647E-2</c:v>
                </c:pt>
                <c:pt idx="77">
                  <c:v>5.2443955132916727E-2</c:v>
                </c:pt>
                <c:pt idx="78">
                  <c:v>5.2817054936346433E-2</c:v>
                </c:pt>
                <c:pt idx="79">
                  <c:v>5.3184904337263077E-2</c:v>
                </c:pt>
                <c:pt idx="80">
                  <c:v>5.3547577221330217E-2</c:v>
                </c:pt>
                <c:pt idx="81">
                  <c:v>5.3905146434464209E-2</c:v>
                </c:pt>
                <c:pt idx="82">
                  <c:v>5.4257683797465948E-2</c:v>
                </c:pt>
                <c:pt idx="83">
                  <c:v>5.4605260120446655E-2</c:v>
                </c:pt>
                <c:pt idx="84">
                  <c:v>5.4947945217050709E-2</c:v>
                </c:pt>
                <c:pt idx="85">
                  <c:v>5.52858079184783E-2</c:v>
                </c:pt>
                <c:pt idx="86">
                  <c:v>5.5618916087310753E-2</c:v>
                </c:pt>
                <c:pt idx="87">
                  <c:v>5.5947336631141313E-2</c:v>
                </c:pt>
                <c:pt idx="88">
                  <c:v>5.6271135516014086E-2</c:v>
                </c:pt>
                <c:pt idx="89">
                  <c:v>5.6590377779673885E-2</c:v>
                </c:pt>
                <c:pt idx="90">
                  <c:v>5.6905127544629619E-2</c:v>
                </c:pt>
                <c:pt idx="91">
                  <c:v>5.721544803103383E-2</c:v>
                </c:pt>
                <c:pt idx="92">
                  <c:v>5.7521401569380994E-2</c:v>
                </c:pt>
                <c:pt idx="93">
                  <c:v>5.7823049613027137E-2</c:v>
                </c:pt>
                <c:pt idx="94">
                  <c:v>5.8120452750533257E-2</c:v>
                </c:pt>
                <c:pt idx="95">
                  <c:v>5.8413670717835049E-2</c:v>
                </c:pt>
                <c:pt idx="96">
                  <c:v>5.8702762410241367E-2</c:v>
                </c:pt>
                <c:pt idx="97">
                  <c:v>5.8987785894263865E-2</c:v>
                </c:pt>
                <c:pt idx="98">
                  <c:v>5.9268798419280122E-2</c:v>
                </c:pt>
                <c:pt idx="99">
                  <c:v>5.9545856429032672E-2</c:v>
                </c:pt>
                <c:pt idx="100">
                  <c:v>5.9819015572966219E-2</c:v>
                </c:pt>
                <c:pt idx="101">
                  <c:v>6.0088330717405283E-2</c:v>
                </c:pt>
                <c:pt idx="102">
                  <c:v>6.0353855956574574E-2</c:v>
                </c:pt>
                <c:pt idx="103">
                  <c:v>6.0615644623464277E-2</c:v>
                </c:pt>
                <c:pt idx="104">
                  <c:v>6.0873749300542422E-2</c:v>
                </c:pt>
                <c:pt idx="105">
                  <c:v>6.1128221830316527E-2</c:v>
                </c:pt>
                <c:pt idx="106">
                  <c:v>6.1379113325746609E-2</c:v>
                </c:pt>
                <c:pt idx="107">
                  <c:v>6.1626474180511634E-2</c:v>
                </c:pt>
                <c:pt idx="108">
                  <c:v>6.1870354079131544E-2</c:v>
                </c:pt>
                <c:pt idx="109">
                  <c:v>6.2110802006946783E-2</c:v>
                </c:pt>
                <c:pt idx="110">
                  <c:v>6.2347866259957432E-2</c:v>
                </c:pt>
                <c:pt idx="111">
                  <c:v>6.2581594454523867E-2</c:v>
                </c:pt>
                <c:pt idx="112">
                  <c:v>6.281203353693092E-2</c:v>
                </c:pt>
                <c:pt idx="113">
                  <c:v>6.3039229792817411E-2</c:v>
                </c:pt>
                <c:pt idx="114">
                  <c:v>6.3263228856473022E-2</c:v>
                </c:pt>
                <c:pt idx="115">
                  <c:v>6.3484075720004363E-2</c:v>
                </c:pt>
                <c:pt idx="116">
                  <c:v>6.3701814742371937E-2</c:v>
                </c:pt>
                <c:pt idx="117">
                  <c:v>6.3916489658300102E-2</c:v>
                </c:pt>
                <c:pt idx="118">
                  <c:v>6.4128143587061509E-2</c:v>
                </c:pt>
                <c:pt idx="119">
                  <c:v>6.4336819041137985E-2</c:v>
                </c:pt>
                <c:pt idx="120">
                  <c:v>6.454255793475952E-2</c:v>
                </c:pt>
                <c:pt idx="121">
                  <c:v>6.4745401592323101E-2</c:v>
                </c:pt>
                <c:pt idx="122">
                  <c:v>6.4945390756693061E-2</c:v>
                </c:pt>
                <c:pt idx="123">
                  <c:v>6.5142565597384641E-2</c:v>
                </c:pt>
                <c:pt idx="124">
                  <c:v>6.5336965718632359E-2</c:v>
                </c:pt>
                <c:pt idx="125">
                  <c:v>6.5528630167344851E-2</c:v>
                </c:pt>
                <c:pt idx="126">
                  <c:v>6.5717597440947809E-2</c:v>
                </c:pt>
                <c:pt idx="127">
                  <c:v>6.590390549511646E-2</c:v>
                </c:pt>
                <c:pt idx="128">
                  <c:v>6.6087591751399347E-2</c:v>
                </c:pt>
                <c:pt idx="129">
                  <c:v>6.6268693104734724E-2</c:v>
                </c:pt>
                <c:pt idx="130">
                  <c:v>6.644724593086121E-2</c:v>
                </c:pt>
                <c:pt idx="131">
                  <c:v>6.6623286093624196E-2</c:v>
                </c:pt>
                <c:pt idx="132">
                  <c:v>6.6796848952179369E-2</c:v>
                </c:pt>
                <c:pt idx="133">
                  <c:v>6.6967969368094918E-2</c:v>
                </c:pt>
                <c:pt idx="134">
                  <c:v>6.7136681712353763E-2</c:v>
                </c:pt>
                <c:pt idx="135">
                  <c:v>6.7303019872257272E-2</c:v>
                </c:pt>
                <c:pt idx="136">
                  <c:v>6.7467017258231801E-2</c:v>
                </c:pt>
                <c:pt idx="137">
                  <c:v>6.7628706810539466E-2</c:v>
                </c:pt>
                <c:pt idx="138">
                  <c:v>6.7788121005894458E-2</c:v>
                </c:pt>
                <c:pt idx="139">
                  <c:v>6.7945291863986304E-2</c:v>
                </c:pt>
                <c:pt idx="140">
                  <c:v>6.8100250953911243E-2</c:v>
                </c:pt>
                <c:pt idx="141">
                  <c:v>6.8253029400513171E-2</c:v>
                </c:pt>
                <c:pt idx="142">
                  <c:v>6.8403657890635336E-2</c:v>
                </c:pt>
                <c:pt idx="143">
                  <c:v>6.8552166679284043E-2</c:v>
                </c:pt>
                <c:pt idx="144">
                  <c:v>6.869858559570563E-2</c:v>
                </c:pt>
                <c:pt idx="145">
                  <c:v>6.8842944049377908E-2</c:v>
                </c:pt>
                <c:pt idx="146">
                  <c:v>6.8985271035917339E-2</c:v>
                </c:pt>
                <c:pt idx="147">
                  <c:v>6.9125595142903007E-2</c:v>
                </c:pt>
                <c:pt idx="148">
                  <c:v>6.9263944555618698E-2</c:v>
                </c:pt>
                <c:pt idx="149">
                  <c:v>6.9400347062714154E-2</c:v>
                </c:pt>
                <c:pt idx="150">
                  <c:v>6.9534830061786665E-2</c:v>
                </c:pt>
                <c:pt idx="151">
                  <c:v>6.9667420564884106E-2</c:v>
                </c:pt>
                <c:pt idx="152">
                  <c:v>6.9798145203930489E-2</c:v>
                </c:pt>
                <c:pt idx="153">
                  <c:v>6.9927030236075299E-2</c:v>
                </c:pt>
                <c:pt idx="154">
                  <c:v>7.0054101548967379E-2</c:v>
                </c:pt>
                <c:pt idx="155">
                  <c:v>7.0179384665954733E-2</c:v>
                </c:pt>
                <c:pt idx="156">
                  <c:v>7.0302904751211093E-2</c:v>
                </c:pt>
                <c:pt idx="157">
                  <c:v>7.0424686614790344E-2</c:v>
                </c:pt>
                <c:pt idx="158">
                  <c:v>7.0544754717609862E-2</c:v>
                </c:pt>
                <c:pt idx="159">
                  <c:v>7.0663133176363677E-2</c:v>
                </c:pt>
                <c:pt idx="160">
                  <c:v>7.0779845768366503E-2</c:v>
                </c:pt>
                <c:pt idx="161">
                  <c:v>7.0894915936329642E-2</c:v>
                </c:pt>
                <c:pt idx="162">
                  <c:v>7.1008366793069613E-2</c:v>
                </c:pt>
                <c:pt idx="163">
                  <c:v>7.1120221126150601E-2</c:v>
                </c:pt>
                <c:pt idx="164">
                  <c:v>7.123050140246151E-2</c:v>
                </c:pt>
                <c:pt idx="165">
                  <c:v>7.1339229772728621E-2</c:v>
                </c:pt>
                <c:pt idx="166">
                  <c:v>7.1446428075964755E-2</c:v>
                </c:pt>
                <c:pt idx="167">
                  <c:v>7.1552117843855831E-2</c:v>
                </c:pt>
                <c:pt idx="168">
                  <c:v>7.1656320305085688E-2</c:v>
                </c:pt>
                <c:pt idx="169">
                  <c:v>7.1759056389600034E-2</c:v>
                </c:pt>
                <c:pt idx="170">
                  <c:v>7.1860346732810429E-2</c:v>
                </c:pt>
                <c:pt idx="171">
                  <c:v>7.1960211679739053E-2</c:v>
                </c:pt>
                <c:pt idx="172">
                  <c:v>7.2058671289105175E-2</c:v>
                </c:pt>
                <c:pt idx="173">
                  <c:v>7.2155745337354138E-2</c:v>
                </c:pt>
                <c:pt idx="174">
                  <c:v>7.2251453322629611E-2</c:v>
                </c:pt>
                <c:pt idx="175">
                  <c:v>7.234581446868997E-2</c:v>
                </c:pt>
                <c:pt idx="176">
                  <c:v>7.2438847728769545E-2</c:v>
                </c:pt>
                <c:pt idx="177">
                  <c:v>7.2530571789385517E-2</c:v>
                </c:pt>
                <c:pt idx="178">
                  <c:v>7.2621005074091291E-2</c:v>
                </c:pt>
                <c:pt idx="179">
                  <c:v>7.2710165747177008E-2</c:v>
                </c:pt>
                <c:pt idx="180">
                  <c:v>7.2798071717318016E-2</c:v>
                </c:pt>
                <c:pt idx="181">
                  <c:v>7.2884740641171938E-2</c:v>
                </c:pt>
                <c:pt idx="182">
                  <c:v>7.2970189926925222E-2</c:v>
                </c:pt>
                <c:pt idx="183">
                  <c:v>7.3054436737789649E-2</c:v>
                </c:pt>
                <c:pt idx="184">
                  <c:v>7.3137497995449774E-2</c:v>
                </c:pt>
                <c:pt idx="185">
                  <c:v>7.3219390383461758E-2</c:v>
                </c:pt>
                <c:pt idx="186">
                  <c:v>7.3300130350604412E-2</c:v>
                </c:pt>
                <c:pt idx="187">
                  <c:v>7.337973411418304E-2</c:v>
                </c:pt>
                <c:pt idx="188">
                  <c:v>7.345821766328689E-2</c:v>
                </c:pt>
                <c:pt idx="189">
                  <c:v>7.3535596762000624E-2</c:v>
                </c:pt>
                <c:pt idx="190">
                  <c:v>7.3611886952570718E-2</c:v>
                </c:pt>
                <c:pt idx="191">
                  <c:v>7.3687103558527228E-2</c:v>
                </c:pt>
                <c:pt idx="192">
                  <c:v>7.3761261687761676E-2</c:v>
                </c:pt>
                <c:pt idx="193">
                  <c:v>7.3834376235561563E-2</c:v>
                </c:pt>
                <c:pt idx="194">
                  <c:v>7.3906461887602248E-2</c:v>
                </c:pt>
                <c:pt idx="195">
                  <c:v>7.3977533122896649E-2</c:v>
                </c:pt>
                <c:pt idx="196">
                  <c:v>7.4047604216703533E-2</c:v>
                </c:pt>
                <c:pt idx="197">
                  <c:v>7.4116689243394776E-2</c:v>
                </c:pt>
                <c:pt idx="198">
                  <c:v>7.4184802079282325E-2</c:v>
                </c:pt>
                <c:pt idx="199">
                  <c:v>7.4251956405405384E-2</c:v>
                </c:pt>
                <c:pt idx="200">
                  <c:v>7.4318165710278369E-2</c:v>
                </c:pt>
                <c:pt idx="201">
                  <c:v>7.4383443292600174E-2</c:v>
                </c:pt>
                <c:pt idx="202">
                  <c:v>7.4447802263925361E-2</c:v>
                </c:pt>
                <c:pt idx="203">
                  <c:v>7.4511255551297673E-2</c:v>
                </c:pt>
                <c:pt idx="204">
                  <c:v>7.4573815899846602E-2</c:v>
                </c:pt>
                <c:pt idx="205">
                  <c:v>7.4635495875347305E-2</c:v>
                </c:pt>
                <c:pt idx="206">
                  <c:v>7.4696307866744555E-2</c:v>
                </c:pt>
                <c:pt idx="207">
                  <c:v>7.4756264088641208E-2</c:v>
                </c:pt>
                <c:pt idx="208">
                  <c:v>7.481537658375155E-2</c:v>
                </c:pt>
                <c:pt idx="209">
                  <c:v>7.4873657225320217E-2</c:v>
                </c:pt>
                <c:pt idx="210">
                  <c:v>7.4931117719507029E-2</c:v>
                </c:pt>
                <c:pt idx="211">
                  <c:v>7.4987769607738258E-2</c:v>
                </c:pt>
                <c:pt idx="212">
                  <c:v>7.5043624269024833E-2</c:v>
                </c:pt>
                <c:pt idx="213">
                  <c:v>7.5098692922247912E-2</c:v>
                </c:pt>
                <c:pt idx="214">
                  <c:v>7.5152986628412272E-2</c:v>
                </c:pt>
                <c:pt idx="215">
                  <c:v>7.5206516292868036E-2</c:v>
                </c:pt>
                <c:pt idx="216">
                  <c:v>7.5259292667501088E-2</c:v>
                </c:pt>
                <c:pt idx="217">
                  <c:v>7.5311326352892657E-2</c:v>
                </c:pt>
                <c:pt idx="218">
                  <c:v>7.5362627800448584E-2</c:v>
                </c:pt>
                <c:pt idx="219">
                  <c:v>7.5413207314498534E-2</c:v>
                </c:pt>
                <c:pt idx="220">
                  <c:v>7.5463075054365711E-2</c:v>
                </c:pt>
                <c:pt idx="221">
                  <c:v>7.5512241036407468E-2</c:v>
                </c:pt>
                <c:pt idx="222">
                  <c:v>7.5560715136027162E-2</c:v>
                </c:pt>
                <c:pt idx="223">
                  <c:v>7.5608507089657703E-2</c:v>
                </c:pt>
                <c:pt idx="224">
                  <c:v>7.5655626496717227E-2</c:v>
                </c:pt>
                <c:pt idx="225">
                  <c:v>7.5702082821537175E-2</c:v>
                </c:pt>
                <c:pt idx="226">
                  <c:v>7.5747885395263351E-2</c:v>
                </c:pt>
                <c:pt idx="227">
                  <c:v>7.5793043417730091E-2</c:v>
                </c:pt>
                <c:pt idx="228">
                  <c:v>7.5837565959308156E-2</c:v>
                </c:pt>
                <c:pt idx="229">
                  <c:v>7.5881461962726618E-2</c:v>
                </c:pt>
                <c:pt idx="230">
                  <c:v>7.5924740244869046E-2</c:v>
                </c:pt>
                <c:pt idx="231">
                  <c:v>7.5967409498544483E-2</c:v>
                </c:pt>
                <c:pt idx="232">
                  <c:v>7.6009478294233421E-2</c:v>
                </c:pt>
                <c:pt idx="233">
                  <c:v>7.6050955081809313E-2</c:v>
                </c:pt>
                <c:pt idx="234">
                  <c:v>7.6091848192235759E-2</c:v>
                </c:pt>
                <c:pt idx="235">
                  <c:v>7.6132165839239888E-2</c:v>
                </c:pt>
                <c:pt idx="236">
                  <c:v>7.6171916120962108E-2</c:v>
                </c:pt>
                <c:pt idx="237">
                  <c:v>7.6211107021582736E-2</c:v>
                </c:pt>
                <c:pt idx="238">
                  <c:v>7.6249746412925631E-2</c:v>
                </c:pt>
                <c:pt idx="239">
                  <c:v>7.628784205603939E-2</c:v>
                </c:pt>
                <c:pt idx="240">
                  <c:v>7.6325401602756138E-2</c:v>
                </c:pt>
                <c:pt idx="241">
                  <c:v>7.6362432597228538E-2</c:v>
                </c:pt>
                <c:pt idx="242">
                  <c:v>7.6398942477445039E-2</c:v>
                </c:pt>
                <c:pt idx="243">
                  <c:v>7.6434938576723899E-2</c:v>
                </c:pt>
                <c:pt idx="244">
                  <c:v>7.6470428125186118E-2</c:v>
                </c:pt>
                <c:pt idx="245">
                  <c:v>7.6505418251207699E-2</c:v>
                </c:pt>
                <c:pt idx="246">
                  <c:v>7.6539915982851398E-2</c:v>
                </c:pt>
                <c:pt idx="247">
                  <c:v>7.6573928249278417E-2</c:v>
                </c:pt>
                <c:pt idx="248">
                  <c:v>7.660746188214014E-2</c:v>
                </c:pt>
                <c:pt idx="249">
                  <c:v>7.6640523616950382E-2</c:v>
                </c:pt>
                <c:pt idx="250">
                  <c:v>7.6673120094438219E-2</c:v>
                </c:pt>
                <c:pt idx="251">
                  <c:v>7.6705257861881856E-2</c:v>
                </c:pt>
                <c:pt idx="252">
                  <c:v>7.673694337442373E-2</c:v>
                </c:pt>
                <c:pt idx="253">
                  <c:v>7.6768182996367035E-2</c:v>
                </c:pt>
                <c:pt idx="254">
                  <c:v>7.6798983002454066E-2</c:v>
                </c:pt>
                <c:pt idx="255">
                  <c:v>7.6829349579126571E-2</c:v>
                </c:pt>
                <c:pt idx="256">
                  <c:v>7.6859288825768313E-2</c:v>
                </c:pt>
                <c:pt idx="257">
                  <c:v>7.6888806755930225E-2</c:v>
                </c:pt>
                <c:pt idx="258">
                  <c:v>7.6917909298538256E-2</c:v>
                </c:pt>
                <c:pt idx="259">
                  <c:v>7.6946602299084232E-2</c:v>
                </c:pt>
                <c:pt idx="260">
                  <c:v>7.6974891520800018E-2</c:v>
                </c:pt>
                <c:pt idx="261">
                  <c:v>7.7002782645815074E-2</c:v>
                </c:pt>
                <c:pt idx="262">
                  <c:v>7.7030281276297768E-2</c:v>
                </c:pt>
                <c:pt idx="263">
                  <c:v>7.7057392935580629E-2</c:v>
                </c:pt>
                <c:pt idx="264">
                  <c:v>7.7084123069269733E-2</c:v>
                </c:pt>
                <c:pt idx="265">
                  <c:v>7.7110477046338527E-2</c:v>
                </c:pt>
                <c:pt idx="266">
                  <c:v>7.7136460160206227E-2</c:v>
                </c:pt>
                <c:pt idx="267">
                  <c:v>7.7162077629801012E-2</c:v>
                </c:pt>
                <c:pt idx="268">
                  <c:v>7.7187334600608337E-2</c:v>
                </c:pt>
                <c:pt idx="269">
                  <c:v>7.721223614570441E-2</c:v>
                </c:pt>
                <c:pt idx="270">
                  <c:v>7.72367872667752E-2</c:v>
                </c:pt>
                <c:pt idx="271">
                  <c:v>7.7260992895121033E-2</c:v>
                </c:pt>
                <c:pt idx="272">
                  <c:v>7.7284857892647094E-2</c:v>
                </c:pt>
                <c:pt idx="273">
                  <c:v>7.7308387052840002E-2</c:v>
                </c:pt>
                <c:pt idx="274">
                  <c:v>7.7331585101730591E-2</c:v>
                </c:pt>
                <c:pt idx="275">
                  <c:v>7.7354456698843208E-2</c:v>
                </c:pt>
                <c:pt idx="276">
                  <c:v>7.7377006438131571E-2</c:v>
                </c:pt>
                <c:pt idx="277">
                  <c:v>7.7399238848901569E-2</c:v>
                </c:pt>
                <c:pt idx="278">
                  <c:v>7.7421158396720938E-2</c:v>
                </c:pt>
                <c:pt idx="279">
                  <c:v>7.7442769484316262E-2</c:v>
                </c:pt>
                <c:pt idx="280">
                  <c:v>7.7464076452457287E-2</c:v>
                </c:pt>
                <c:pt idx="281">
                  <c:v>7.748508358082877E-2</c:v>
                </c:pt>
                <c:pt idx="282">
                  <c:v>7.7505795088890148E-2</c:v>
                </c:pt>
                <c:pt idx="283">
                  <c:v>7.752621513672299E-2</c:v>
                </c:pt>
                <c:pt idx="284">
                  <c:v>7.7546347825866613E-2</c:v>
                </c:pt>
                <c:pt idx="285">
                  <c:v>7.7566197200141934E-2</c:v>
                </c:pt>
                <c:pt idx="286">
                  <c:v>7.7585767246463655E-2</c:v>
                </c:pt>
                <c:pt idx="287">
                  <c:v>7.760506189564112E-2</c:v>
                </c:pt>
                <c:pt idx="288">
                  <c:v>7.762408502316781E-2</c:v>
                </c:pt>
                <c:pt idx="289">
                  <c:v>7.7642840449999792E-2</c:v>
                </c:pt>
                <c:pt idx="290">
                  <c:v>7.7661331943323197E-2</c:v>
                </c:pt>
                <c:pt idx="291">
                  <c:v>7.7679563217310857E-2</c:v>
                </c:pt>
                <c:pt idx="292">
                  <c:v>7.7697537933868355E-2</c:v>
                </c:pt>
                <c:pt idx="293">
                  <c:v>7.7715259703369552E-2</c:v>
                </c:pt>
                <c:pt idx="294">
                  <c:v>7.7732732085381742E-2</c:v>
                </c:pt>
                <c:pt idx="295">
                  <c:v>7.7749958589380636E-2</c:v>
                </c:pt>
                <c:pt idx="296">
                  <c:v>7.7766942675455281E-2</c:v>
                </c:pt>
                <c:pt idx="297">
                  <c:v>7.7783687755003009E-2</c:v>
                </c:pt>
                <c:pt idx="298">
                  <c:v>7.7800197191414691E-2</c:v>
                </c:pt>
                <c:pt idx="299">
                  <c:v>7.7816474300750282E-2</c:v>
                </c:pt>
                <c:pt idx="300">
                  <c:v>7.7832522352404857E-2</c:v>
                </c:pt>
                <c:pt idx="301">
                  <c:v>7.7848344569765318E-2</c:v>
                </c:pt>
                <c:pt idx="302">
                  <c:v>7.7863944130857871E-2</c:v>
                </c:pt>
                <c:pt idx="303">
                  <c:v>7.7879324168986297E-2</c:v>
                </c:pt>
                <c:pt idx="304">
                  <c:v>7.7894487773361346E-2</c:v>
                </c:pt>
                <c:pt idx="305">
                  <c:v>7.790943798972122E-2</c:v>
                </c:pt>
                <c:pt idx="306">
                  <c:v>7.7924177820943324E-2</c:v>
                </c:pt>
                <c:pt idx="307">
                  <c:v>7.7938710227647437E-2</c:v>
                </c:pt>
                <c:pt idx="308">
                  <c:v>7.7953038128790356E-2</c:v>
                </c:pt>
                <c:pt idx="309">
                  <c:v>7.7967164402252223E-2</c:v>
                </c:pt>
                <c:pt idx="310">
                  <c:v>7.7981091885414536E-2</c:v>
                </c:pt>
                <c:pt idx="311">
                  <c:v>7.7994823375730105E-2</c:v>
                </c:pt>
                <c:pt idx="312">
                  <c:v>7.8008361631284898E-2</c:v>
                </c:pt>
                <c:pt idx="313">
                  <c:v>7.8021709371352055E-2</c:v>
                </c:pt>
                <c:pt idx="314">
                  <c:v>7.8034869276938063E-2</c:v>
                </c:pt>
                <c:pt idx="315">
                  <c:v>7.8047843991321281E-2</c:v>
                </c:pt>
                <c:pt idx="316">
                  <c:v>7.8060636120582824E-2</c:v>
                </c:pt>
                <c:pt idx="317">
                  <c:v>7.807324823413006E-2</c:v>
                </c:pt>
                <c:pt idx="318">
                  <c:v>7.8085682865212669E-2</c:v>
                </c:pt>
                <c:pt idx="319">
                  <c:v>7.8097942511431484E-2</c:v>
                </c:pt>
                <c:pt idx="320">
                  <c:v>7.811002963524015E-2</c:v>
                </c:pt>
                <c:pt idx="321">
                  <c:v>7.8121946664439709E-2</c:v>
                </c:pt>
                <c:pt idx="322">
                  <c:v>7.8133695992666272E-2</c:v>
                </c:pt>
                <c:pt idx="323">
                  <c:v>7.8145279979871807E-2</c:v>
                </c:pt>
                <c:pt idx="324">
                  <c:v>7.8156700952798114E-2</c:v>
                </c:pt>
                <c:pt idx="325">
                  <c:v>7.8167961205444211E-2</c:v>
                </c:pt>
                <c:pt idx="326">
                  <c:v>7.817906299952708E-2</c:v>
                </c:pt>
                <c:pt idx="327">
                  <c:v>7.8190008564935964E-2</c:v>
                </c:pt>
                <c:pt idx="328">
                  <c:v>7.8200800100180268E-2</c:v>
                </c:pt>
                <c:pt idx="329">
                  <c:v>7.8211439772831112E-2</c:v>
                </c:pt>
                <c:pt idx="330">
                  <c:v>7.8221929719956756E-2</c:v>
                </c:pt>
                <c:pt idx="331">
                  <c:v>7.8232272048551793E-2</c:v>
                </c:pt>
                <c:pt idx="332">
                  <c:v>7.8242468835960408E-2</c:v>
                </c:pt>
                <c:pt idx="333">
                  <c:v>7.8252522130293586E-2</c:v>
                </c:pt>
                <c:pt idx="334">
                  <c:v>7.8262433950840538E-2</c:v>
                </c:pt>
                <c:pt idx="335">
                  <c:v>7.8272206288474255E-2</c:v>
                </c:pt>
                <c:pt idx="336">
                  <c:v>7.8281841106051422E-2</c:v>
                </c:pt>
                <c:pt idx="337">
                  <c:v>7.8291340338806623E-2</c:v>
                </c:pt>
                <c:pt idx="338">
                  <c:v>7.8300705894741113E-2</c:v>
                </c:pt>
                <c:pt idx="339">
                  <c:v>7.8309939655006031E-2</c:v>
                </c:pt>
                <c:pt idx="340">
                  <c:v>7.8319043474280203E-2</c:v>
                </c:pt>
                <c:pt idx="341">
                  <c:v>7.8328019181142752E-2</c:v>
                </c:pt>
                <c:pt idx="342">
                  <c:v>7.8336868578440313E-2</c:v>
                </c:pt>
                <c:pt idx="343">
                  <c:v>7.8345593443649192E-2</c:v>
                </c:pt>
                <c:pt idx="344">
                  <c:v>7.8354195529232354E-2</c:v>
                </c:pt>
                <c:pt idx="345">
                  <c:v>7.8362676562991451E-2</c:v>
                </c:pt>
                <c:pt idx="346">
                  <c:v>7.8371038248413849E-2</c:v>
                </c:pt>
                <c:pt idx="347">
                  <c:v>7.8379282265014796E-2</c:v>
                </c:pt>
                <c:pt idx="348">
                  <c:v>7.838741026867474E-2</c:v>
                </c:pt>
                <c:pt idx="349">
                  <c:v>7.8395423891971988E-2</c:v>
                </c:pt>
                <c:pt idx="350">
                  <c:v>7.8403324744510547E-2</c:v>
                </c:pt>
                <c:pt idx="351">
                  <c:v>7.8411114413243471E-2</c:v>
                </c:pt>
                <c:pt idx="352">
                  <c:v>7.8418794462791624E-2</c:v>
                </c:pt>
                <c:pt idx="353">
                  <c:v>7.8426366435757913E-2</c:v>
                </c:pt>
                <c:pt idx="354">
                  <c:v>7.8433831853037164E-2</c:v>
                </c:pt>
                <c:pt idx="355">
                  <c:v>7.8441192214121574E-2</c:v>
                </c:pt>
                <c:pt idx="356">
                  <c:v>7.8448448997401915E-2</c:v>
                </c:pt>
                <c:pt idx="357">
                  <c:v>7.8455603660464501E-2</c:v>
                </c:pt>
                <c:pt idx="358">
                  <c:v>7.8462657640383918E-2</c:v>
                </c:pt>
                <c:pt idx="359">
                  <c:v>7.8469612354011703E-2</c:v>
                </c:pt>
                <c:pt idx="360">
                  <c:v>7.8476469198260915E-2</c:v>
                </c:pt>
              </c:numCache>
            </c:numRef>
          </c:yVal>
          <c:smooth val="1"/>
          <c:extLst>
            <c:ext xmlns:c16="http://schemas.microsoft.com/office/drawing/2014/chart" uri="{C3380CC4-5D6E-409C-BE32-E72D297353CC}">
              <c16:uniqueId val="{00000003-8B63-EE44-B256-21DC24BA665F}"/>
            </c:ext>
          </c:extLst>
        </c:ser>
        <c:ser>
          <c:idx val="2"/>
          <c:order val="4"/>
          <c:tx>
            <c:strRef>
              <c:f>'Raum2_technische Lüftung'!$I$57</c:f>
              <c:strCache>
                <c:ptCount val="1"/>
                <c:pt idx="0">
                  <c:v>Exp.</c:v>
                </c:pt>
              </c:strCache>
            </c:strRef>
          </c:tx>
          <c:spPr>
            <a:ln w="19050" cap="rnd">
              <a:solidFill>
                <a:schemeClr val="accent3"/>
              </a:solidFill>
              <a:round/>
            </a:ln>
            <a:effectLst/>
          </c:spPr>
          <c:marker>
            <c:symbol val="none"/>
          </c:marker>
          <c:xVal>
            <c:numRef>
              <c:f>'Raum2_technische Lüftung'!$A$58:$A$418</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'Raum2_technische Lüftung'!$I$58:$I$418</c:f>
              <c:numCache>
                <c:formatCode>0.00%</c:formatCode>
                <c:ptCount val="361"/>
                <c:pt idx="0">
                  <c:v>0</c:v>
                </c:pt>
                <c:pt idx="1">
                  <c:v>1.1111111111111111E-3</c:v>
                </c:pt>
                <c:pt idx="2">
                  <c:v>2.2222222222222222E-3</c:v>
                </c:pt>
                <c:pt idx="3">
                  <c:v>3.3333333333333331E-3</c:v>
                </c:pt>
                <c:pt idx="4">
                  <c:v>4.4444444444444444E-3</c:v>
                </c:pt>
                <c:pt idx="5">
                  <c:v>5.5555555555555558E-3</c:v>
                </c:pt>
                <c:pt idx="6">
                  <c:v>6.6666666666666671E-3</c:v>
                </c:pt>
                <c:pt idx="7">
                  <c:v>7.7777777777777784E-3</c:v>
                </c:pt>
                <c:pt idx="8">
                  <c:v>8.8888888888888889E-3</c:v>
                </c:pt>
                <c:pt idx="9">
                  <c:v>0.01</c:v>
                </c:pt>
                <c:pt idx="10">
                  <c:v>1.1111111111111112E-2</c:v>
                </c:pt>
                <c:pt idx="11">
                  <c:v>1.2222222222222223E-2</c:v>
                </c:pt>
                <c:pt idx="12">
                  <c:v>1.3333333333333334E-2</c:v>
                </c:pt>
                <c:pt idx="13">
                  <c:v>1.4444444444444446E-2</c:v>
                </c:pt>
                <c:pt idx="14">
                  <c:v>1.5555555555555557E-2</c:v>
                </c:pt>
                <c:pt idx="15">
                  <c:v>1.6666666666666666E-2</c:v>
                </c:pt>
                <c:pt idx="16">
                  <c:v>1.7777777777777778E-2</c:v>
                </c:pt>
                <c:pt idx="17">
                  <c:v>1.8888888888888889E-2</c:v>
                </c:pt>
                <c:pt idx="18">
                  <c:v>0.02</c:v>
                </c:pt>
                <c:pt idx="19">
                  <c:v>2.1111111111111112E-2</c:v>
                </c:pt>
                <c:pt idx="20">
                  <c:v>2.2222222222222223E-2</c:v>
                </c:pt>
                <c:pt idx="21">
                  <c:v>2.3333333333333334E-2</c:v>
                </c:pt>
                <c:pt idx="22">
                  <c:v>2.4444444444444446E-2</c:v>
                </c:pt>
                <c:pt idx="23">
                  <c:v>2.5555555555555557E-2</c:v>
                </c:pt>
                <c:pt idx="24">
                  <c:v>2.6666666666666668E-2</c:v>
                </c:pt>
                <c:pt idx="25">
                  <c:v>2.777777777777778E-2</c:v>
                </c:pt>
                <c:pt idx="26">
                  <c:v>2.8888888888888891E-2</c:v>
                </c:pt>
                <c:pt idx="27">
                  <c:v>3.0000000000000002E-2</c:v>
                </c:pt>
                <c:pt idx="28">
                  <c:v>3.1111111111111114E-2</c:v>
                </c:pt>
                <c:pt idx="29">
                  <c:v>3.2222222222222222E-2</c:v>
                </c:pt>
                <c:pt idx="30">
                  <c:v>3.3333333333333333E-2</c:v>
                </c:pt>
                <c:pt idx="31">
                  <c:v>3.4444444444444444E-2</c:v>
                </c:pt>
                <c:pt idx="32">
                  <c:v>3.5555555555555556E-2</c:v>
                </c:pt>
                <c:pt idx="33">
                  <c:v>3.6666666666666667E-2</c:v>
                </c:pt>
                <c:pt idx="34">
                  <c:v>3.7777777777777778E-2</c:v>
                </c:pt>
                <c:pt idx="35">
                  <c:v>3.888888888888889E-2</c:v>
                </c:pt>
                <c:pt idx="36">
                  <c:v>0.04</c:v>
                </c:pt>
                <c:pt idx="37">
                  <c:v>4.1111111111111112E-2</c:v>
                </c:pt>
                <c:pt idx="38">
                  <c:v>4.2222222222222223E-2</c:v>
                </c:pt>
                <c:pt idx="39">
                  <c:v>4.3333333333333335E-2</c:v>
                </c:pt>
                <c:pt idx="40">
                  <c:v>4.4444444444444446E-2</c:v>
                </c:pt>
                <c:pt idx="41">
                  <c:v>4.5555555555555557E-2</c:v>
                </c:pt>
                <c:pt idx="42">
                  <c:v>4.6666666666666669E-2</c:v>
                </c:pt>
                <c:pt idx="43">
                  <c:v>4.777777777777778E-2</c:v>
                </c:pt>
                <c:pt idx="44">
                  <c:v>4.8888888888888891E-2</c:v>
                </c:pt>
                <c:pt idx="45">
                  <c:v>0.05</c:v>
                </c:pt>
                <c:pt idx="46">
                  <c:v>5.1111111111111114E-2</c:v>
                </c:pt>
                <c:pt idx="47">
                  <c:v>5.2222222222222225E-2</c:v>
                </c:pt>
                <c:pt idx="48">
                  <c:v>5.3333333333333337E-2</c:v>
                </c:pt>
                <c:pt idx="49">
                  <c:v>5.4444444444444448E-2</c:v>
                </c:pt>
                <c:pt idx="50">
                  <c:v>5.5555555555555559E-2</c:v>
                </c:pt>
                <c:pt idx="51">
                  <c:v>5.6666666666666671E-2</c:v>
                </c:pt>
                <c:pt idx="52">
                  <c:v>5.7777777777777782E-2</c:v>
                </c:pt>
                <c:pt idx="53">
                  <c:v>5.8888888888888893E-2</c:v>
                </c:pt>
                <c:pt idx="54">
                  <c:v>6.0000000000000005E-2</c:v>
                </c:pt>
                <c:pt idx="55">
                  <c:v>6.1111111111111116E-2</c:v>
                </c:pt>
                <c:pt idx="56">
                  <c:v>6.2222222222222227E-2</c:v>
                </c:pt>
                <c:pt idx="57">
                  <c:v>6.3333333333333339E-2</c:v>
                </c:pt>
                <c:pt idx="58">
                  <c:v>6.4444444444444443E-2</c:v>
                </c:pt>
                <c:pt idx="59">
                  <c:v>6.5555555555555547E-2</c:v>
                </c:pt>
                <c:pt idx="60">
                  <c:v>6.6666666666666652E-2</c:v>
                </c:pt>
                <c:pt idx="61">
                  <c:v>6.7777777777777756E-2</c:v>
                </c:pt>
                <c:pt idx="62">
                  <c:v>6.8888888888888861E-2</c:v>
                </c:pt>
                <c:pt idx="63">
                  <c:v>6.9999999999999965E-2</c:v>
                </c:pt>
                <c:pt idx="64">
                  <c:v>7.1111111111111069E-2</c:v>
                </c:pt>
                <c:pt idx="65">
                  <c:v>7.2222222222222174E-2</c:v>
                </c:pt>
                <c:pt idx="66">
                  <c:v>7.3333333333333278E-2</c:v>
                </c:pt>
                <c:pt idx="67">
                  <c:v>7.4444444444444383E-2</c:v>
                </c:pt>
                <c:pt idx="68">
                  <c:v>7.5555555555555487E-2</c:v>
                </c:pt>
                <c:pt idx="69">
                  <c:v>7.6666666666666591E-2</c:v>
                </c:pt>
                <c:pt idx="70">
                  <c:v>7.7777777777777696E-2</c:v>
                </c:pt>
                <c:pt idx="71">
                  <c:v>7.88888888888888E-2</c:v>
                </c:pt>
                <c:pt idx="72">
                  <c:v>7.9999999999999905E-2</c:v>
                </c:pt>
                <c:pt idx="73">
                  <c:v>8.1111111111111009E-2</c:v>
                </c:pt>
                <c:pt idx="74">
                  <c:v>8.2222222222222113E-2</c:v>
                </c:pt>
                <c:pt idx="75">
                  <c:v>8.3333333333333218E-2</c:v>
                </c:pt>
                <c:pt idx="76">
                  <c:v>8.4444444444444322E-2</c:v>
                </c:pt>
                <c:pt idx="77">
                  <c:v>8.5555555555555426E-2</c:v>
                </c:pt>
                <c:pt idx="78">
                  <c:v>8.6666666666666531E-2</c:v>
                </c:pt>
                <c:pt idx="79">
                  <c:v>8.7777777777777635E-2</c:v>
                </c:pt>
                <c:pt idx="80">
                  <c:v>8.888888888888874E-2</c:v>
                </c:pt>
                <c:pt idx="81">
                  <c:v>8.9999999999999844E-2</c:v>
                </c:pt>
                <c:pt idx="82">
                  <c:v>9.1111111111110948E-2</c:v>
                </c:pt>
                <c:pt idx="83">
                  <c:v>9.2222222222222053E-2</c:v>
                </c:pt>
                <c:pt idx="84">
                  <c:v>9.3333333333333157E-2</c:v>
                </c:pt>
                <c:pt idx="85">
                  <c:v>9.4444444444444262E-2</c:v>
                </c:pt>
                <c:pt idx="86">
                  <c:v>9.5555555555555366E-2</c:v>
                </c:pt>
                <c:pt idx="87">
                  <c:v>9.666666666666647E-2</c:v>
                </c:pt>
                <c:pt idx="88">
                  <c:v>9.7777777777777575E-2</c:v>
                </c:pt>
                <c:pt idx="89">
                  <c:v>9.8888888888888679E-2</c:v>
                </c:pt>
                <c:pt idx="90">
                  <c:v>9.9999999999999784E-2</c:v>
                </c:pt>
                <c:pt idx="91">
                  <c:v>0.10111111111111089</c:v>
                </c:pt>
                <c:pt idx="92">
                  <c:v>0.10222222222222199</c:v>
                </c:pt>
                <c:pt idx="93">
                  <c:v>0.1033333333333331</c:v>
                </c:pt>
                <c:pt idx="94">
                  <c:v>0.1044444444444442</c:v>
                </c:pt>
                <c:pt idx="95">
                  <c:v>0.10555555555555531</c:v>
                </c:pt>
                <c:pt idx="96">
                  <c:v>0.10666666666666641</c:v>
                </c:pt>
                <c:pt idx="97">
                  <c:v>0.10777777777777751</c:v>
                </c:pt>
                <c:pt idx="98">
                  <c:v>0.10888888888888862</c:v>
                </c:pt>
                <c:pt idx="99">
                  <c:v>0.10999999999999972</c:v>
                </c:pt>
                <c:pt idx="100">
                  <c:v>0.11111111111111083</c:v>
                </c:pt>
                <c:pt idx="101">
                  <c:v>0.11222222222222193</c:v>
                </c:pt>
                <c:pt idx="102">
                  <c:v>0.11333333333333304</c:v>
                </c:pt>
                <c:pt idx="103">
                  <c:v>0.11444444444444414</c:v>
                </c:pt>
                <c:pt idx="104">
                  <c:v>0.11555555555555524</c:v>
                </c:pt>
                <c:pt idx="105">
                  <c:v>0.11666666666666635</c:v>
                </c:pt>
                <c:pt idx="106">
                  <c:v>0.11777777777777745</c:v>
                </c:pt>
                <c:pt idx="107">
                  <c:v>0.11888888888888856</c:v>
                </c:pt>
                <c:pt idx="108">
                  <c:v>0.11999999999999966</c:v>
                </c:pt>
                <c:pt idx="109">
                  <c:v>0.12111111111111077</c:v>
                </c:pt>
                <c:pt idx="110">
                  <c:v>0.12222222222222187</c:v>
                </c:pt>
                <c:pt idx="111">
                  <c:v>0.12333333333333298</c:v>
                </c:pt>
                <c:pt idx="112">
                  <c:v>0.12444444444444408</c:v>
                </c:pt>
                <c:pt idx="113">
                  <c:v>0.1255555555555552</c:v>
                </c:pt>
                <c:pt idx="114">
                  <c:v>0.12666666666666632</c:v>
                </c:pt>
                <c:pt idx="115">
                  <c:v>0.12777777777777743</c:v>
                </c:pt>
                <c:pt idx="116">
                  <c:v>0.12888888888888855</c:v>
                </c:pt>
                <c:pt idx="117">
                  <c:v>0.12999999999999967</c:v>
                </c:pt>
                <c:pt idx="118">
                  <c:v>0.13111111111111079</c:v>
                </c:pt>
                <c:pt idx="119">
                  <c:v>0.13222222222222191</c:v>
                </c:pt>
                <c:pt idx="120">
                  <c:v>0.13333333333333303</c:v>
                </c:pt>
                <c:pt idx="121">
                  <c:v>0.13444444444444414</c:v>
                </c:pt>
                <c:pt idx="122">
                  <c:v>0.13555555555555526</c:v>
                </c:pt>
                <c:pt idx="123">
                  <c:v>0.13666666666666638</c:v>
                </c:pt>
                <c:pt idx="124">
                  <c:v>0.1377777777777775</c:v>
                </c:pt>
                <c:pt idx="125">
                  <c:v>0.13888888888888862</c:v>
                </c:pt>
                <c:pt idx="126">
                  <c:v>0.13999999999999974</c:v>
                </c:pt>
                <c:pt idx="127">
                  <c:v>0.14111111111111085</c:v>
                </c:pt>
                <c:pt idx="128">
                  <c:v>0.14222222222222197</c:v>
                </c:pt>
                <c:pt idx="129">
                  <c:v>0.14333333333333309</c:v>
                </c:pt>
                <c:pt idx="130">
                  <c:v>0.14444444444444421</c:v>
                </c:pt>
                <c:pt idx="131">
                  <c:v>0.14555555555555533</c:v>
                </c:pt>
                <c:pt idx="132">
                  <c:v>0.14666666666666645</c:v>
                </c:pt>
                <c:pt idx="133">
                  <c:v>0.14777777777777756</c:v>
                </c:pt>
                <c:pt idx="134">
                  <c:v>0.14888888888888868</c:v>
                </c:pt>
                <c:pt idx="135">
                  <c:v>0.1499999999999998</c:v>
                </c:pt>
                <c:pt idx="136">
                  <c:v>0.15111111111111092</c:v>
                </c:pt>
                <c:pt idx="137">
                  <c:v>0.15222222222222204</c:v>
                </c:pt>
                <c:pt idx="138">
                  <c:v>0.15333333333333315</c:v>
                </c:pt>
                <c:pt idx="139">
                  <c:v>0.15444444444444427</c:v>
                </c:pt>
                <c:pt idx="140">
                  <c:v>0.15555555555555539</c:v>
                </c:pt>
                <c:pt idx="141">
                  <c:v>0.15666666666666651</c:v>
                </c:pt>
                <c:pt idx="142">
                  <c:v>0.15777777777777763</c:v>
                </c:pt>
                <c:pt idx="143">
                  <c:v>0.15888888888888875</c:v>
                </c:pt>
                <c:pt idx="144">
                  <c:v>0.15999999999999986</c:v>
                </c:pt>
                <c:pt idx="145">
                  <c:v>0.16111111111111098</c:v>
                </c:pt>
                <c:pt idx="146">
                  <c:v>0.1622222222222221</c:v>
                </c:pt>
                <c:pt idx="147">
                  <c:v>0.16333333333333322</c:v>
                </c:pt>
                <c:pt idx="148">
                  <c:v>0.16444444444444434</c:v>
                </c:pt>
                <c:pt idx="149">
                  <c:v>0.16555555555555546</c:v>
                </c:pt>
                <c:pt idx="150">
                  <c:v>0.16666666666666657</c:v>
                </c:pt>
                <c:pt idx="151">
                  <c:v>0.16777777777777769</c:v>
                </c:pt>
                <c:pt idx="152">
                  <c:v>0.16888888888888881</c:v>
                </c:pt>
                <c:pt idx="153">
                  <c:v>0.16999999999999993</c:v>
                </c:pt>
                <c:pt idx="154">
                  <c:v>0.17111111111111105</c:v>
                </c:pt>
                <c:pt idx="155">
                  <c:v>0.17222222222222217</c:v>
                </c:pt>
                <c:pt idx="156">
                  <c:v>0.17333333333333328</c:v>
                </c:pt>
                <c:pt idx="157">
                  <c:v>0.1744444444444444</c:v>
                </c:pt>
                <c:pt idx="158">
                  <c:v>0.17555555555555552</c:v>
                </c:pt>
                <c:pt idx="159">
                  <c:v>0.17666666666666664</c:v>
                </c:pt>
                <c:pt idx="160">
                  <c:v>0.17777777777777776</c:v>
                </c:pt>
                <c:pt idx="161">
                  <c:v>0.17888888888888888</c:v>
                </c:pt>
                <c:pt idx="162">
                  <c:v>0.18</c:v>
                </c:pt>
                <c:pt idx="163">
                  <c:v>0.18111111111111111</c:v>
                </c:pt>
                <c:pt idx="164">
                  <c:v>0.18222222222222223</c:v>
                </c:pt>
                <c:pt idx="165">
                  <c:v>0.18333333333333335</c:v>
                </c:pt>
                <c:pt idx="166">
                  <c:v>0.18444444444444447</c:v>
                </c:pt>
                <c:pt idx="167">
                  <c:v>0.18555555555555558</c:v>
                </c:pt>
                <c:pt idx="168">
                  <c:v>0.1866666666666667</c:v>
                </c:pt>
                <c:pt idx="169">
                  <c:v>0.18777777777777782</c:v>
                </c:pt>
                <c:pt idx="170">
                  <c:v>0.18888888888888894</c:v>
                </c:pt>
                <c:pt idx="171">
                  <c:v>0.19000000000000006</c:v>
                </c:pt>
                <c:pt idx="172">
                  <c:v>0.19111111111111118</c:v>
                </c:pt>
                <c:pt idx="173">
                  <c:v>0.19222222222222229</c:v>
                </c:pt>
                <c:pt idx="174">
                  <c:v>0.19333333333333341</c:v>
                </c:pt>
                <c:pt idx="175">
                  <c:v>0.19444444444444453</c:v>
                </c:pt>
                <c:pt idx="176">
                  <c:v>0.19555555555555565</c:v>
                </c:pt>
                <c:pt idx="177">
                  <c:v>0.19666666666666677</c:v>
                </c:pt>
                <c:pt idx="178">
                  <c:v>0.19777777777777789</c:v>
                </c:pt>
                <c:pt idx="179">
                  <c:v>0.198888888888889</c:v>
                </c:pt>
                <c:pt idx="180">
                  <c:v>0.20000000000000012</c:v>
                </c:pt>
                <c:pt idx="181">
                  <c:v>0.20111111111111124</c:v>
                </c:pt>
                <c:pt idx="182">
                  <c:v>0.20222222222222236</c:v>
                </c:pt>
                <c:pt idx="183">
                  <c:v>0.20333333333333348</c:v>
                </c:pt>
                <c:pt idx="184">
                  <c:v>0.2044444444444446</c:v>
                </c:pt>
                <c:pt idx="185">
                  <c:v>0.20555555555555571</c:v>
                </c:pt>
                <c:pt idx="186">
                  <c:v>0.20666666666666683</c:v>
                </c:pt>
                <c:pt idx="187">
                  <c:v>0.20777777777777795</c:v>
                </c:pt>
                <c:pt idx="188">
                  <c:v>0.20888888888888907</c:v>
                </c:pt>
                <c:pt idx="189">
                  <c:v>0.21000000000000019</c:v>
                </c:pt>
                <c:pt idx="190">
                  <c:v>0.2111111111111113</c:v>
                </c:pt>
                <c:pt idx="191">
                  <c:v>0.21222222222222242</c:v>
                </c:pt>
                <c:pt idx="192">
                  <c:v>0.21333333333333354</c:v>
                </c:pt>
                <c:pt idx="193">
                  <c:v>0.21444444444444466</c:v>
                </c:pt>
                <c:pt idx="194">
                  <c:v>0.21555555555555578</c:v>
                </c:pt>
                <c:pt idx="195">
                  <c:v>0.2166666666666669</c:v>
                </c:pt>
                <c:pt idx="196">
                  <c:v>0.21777777777777801</c:v>
                </c:pt>
                <c:pt idx="197">
                  <c:v>0.21888888888888913</c:v>
                </c:pt>
                <c:pt idx="198">
                  <c:v>0.22000000000000025</c:v>
                </c:pt>
                <c:pt idx="199">
                  <c:v>0.22111111111111137</c:v>
                </c:pt>
                <c:pt idx="200">
                  <c:v>0.22222222222222249</c:v>
                </c:pt>
                <c:pt idx="201">
                  <c:v>0.22333333333333361</c:v>
                </c:pt>
                <c:pt idx="202">
                  <c:v>0.22444444444444472</c:v>
                </c:pt>
                <c:pt idx="203">
                  <c:v>0.22555555555555584</c:v>
                </c:pt>
                <c:pt idx="204">
                  <c:v>0.22666666666666696</c:v>
                </c:pt>
                <c:pt idx="205">
                  <c:v>0.22777777777777808</c:v>
                </c:pt>
                <c:pt idx="206">
                  <c:v>0.2288888888888892</c:v>
                </c:pt>
                <c:pt idx="207">
                  <c:v>0.23000000000000032</c:v>
                </c:pt>
                <c:pt idx="208">
                  <c:v>0.23111111111111143</c:v>
                </c:pt>
                <c:pt idx="209">
                  <c:v>0.23222222222222255</c:v>
                </c:pt>
                <c:pt idx="210">
                  <c:v>0.23333333333333367</c:v>
                </c:pt>
                <c:pt idx="211">
                  <c:v>0.23444444444444479</c:v>
                </c:pt>
                <c:pt idx="212">
                  <c:v>0.23555555555555591</c:v>
                </c:pt>
                <c:pt idx="213">
                  <c:v>0.23666666666666702</c:v>
                </c:pt>
                <c:pt idx="214">
                  <c:v>0.23777777777777814</c:v>
                </c:pt>
                <c:pt idx="215">
                  <c:v>0.23888888888888926</c:v>
                </c:pt>
                <c:pt idx="216">
                  <c:v>0.24000000000000038</c:v>
                </c:pt>
                <c:pt idx="217">
                  <c:v>0.2411111111111115</c:v>
                </c:pt>
                <c:pt idx="218">
                  <c:v>0.24222222222222262</c:v>
                </c:pt>
                <c:pt idx="219">
                  <c:v>0.24333333333333373</c:v>
                </c:pt>
                <c:pt idx="220">
                  <c:v>0.24444444444444485</c:v>
                </c:pt>
                <c:pt idx="221">
                  <c:v>0.24555555555555597</c:v>
                </c:pt>
                <c:pt idx="222">
                  <c:v>0.24666666666666709</c:v>
                </c:pt>
                <c:pt idx="223">
                  <c:v>0.24777777777777821</c:v>
                </c:pt>
                <c:pt idx="224">
                  <c:v>0.24888888888888933</c:v>
                </c:pt>
                <c:pt idx="225">
                  <c:v>0.25000000000000044</c:v>
                </c:pt>
                <c:pt idx="226">
                  <c:v>0.25111111111111156</c:v>
                </c:pt>
                <c:pt idx="227">
                  <c:v>0.25222222222222268</c:v>
                </c:pt>
                <c:pt idx="228">
                  <c:v>0.2533333333333338</c:v>
                </c:pt>
                <c:pt idx="229">
                  <c:v>0.25444444444444492</c:v>
                </c:pt>
                <c:pt idx="230">
                  <c:v>0.25555555555555604</c:v>
                </c:pt>
                <c:pt idx="231">
                  <c:v>0.25666666666666715</c:v>
                </c:pt>
                <c:pt idx="232">
                  <c:v>0.25777777777777827</c:v>
                </c:pt>
                <c:pt idx="233">
                  <c:v>0.25888888888888939</c:v>
                </c:pt>
                <c:pt idx="234">
                  <c:v>0.26000000000000051</c:v>
                </c:pt>
                <c:pt idx="235">
                  <c:v>0.26111111111111163</c:v>
                </c:pt>
                <c:pt idx="236">
                  <c:v>0.26222222222222275</c:v>
                </c:pt>
                <c:pt idx="237">
                  <c:v>0.26333333333333386</c:v>
                </c:pt>
                <c:pt idx="238">
                  <c:v>0.26444444444444498</c:v>
                </c:pt>
                <c:pt idx="239">
                  <c:v>0.2655555555555561</c:v>
                </c:pt>
                <c:pt idx="240">
                  <c:v>0.26666666666666722</c:v>
                </c:pt>
                <c:pt idx="241">
                  <c:v>0.26777777777777834</c:v>
                </c:pt>
                <c:pt idx="242">
                  <c:v>0.26888888888888945</c:v>
                </c:pt>
                <c:pt idx="243">
                  <c:v>0.27000000000000057</c:v>
                </c:pt>
                <c:pt idx="244">
                  <c:v>0.27111111111111169</c:v>
                </c:pt>
                <c:pt idx="245">
                  <c:v>0.27222222222222281</c:v>
                </c:pt>
                <c:pt idx="246">
                  <c:v>0.27333333333333393</c:v>
                </c:pt>
                <c:pt idx="247">
                  <c:v>0.27444444444444505</c:v>
                </c:pt>
                <c:pt idx="248">
                  <c:v>0.27555555555555616</c:v>
                </c:pt>
                <c:pt idx="249">
                  <c:v>0.27666666666666728</c:v>
                </c:pt>
                <c:pt idx="250">
                  <c:v>0.2777777777777784</c:v>
                </c:pt>
                <c:pt idx="251">
                  <c:v>0.27888888888888952</c:v>
                </c:pt>
                <c:pt idx="252">
                  <c:v>0.28000000000000064</c:v>
                </c:pt>
                <c:pt idx="253">
                  <c:v>0.28111111111111176</c:v>
                </c:pt>
                <c:pt idx="254">
                  <c:v>0.28222222222222287</c:v>
                </c:pt>
                <c:pt idx="255">
                  <c:v>0.28333333333333399</c:v>
                </c:pt>
                <c:pt idx="256">
                  <c:v>0.28444444444444511</c:v>
                </c:pt>
                <c:pt idx="257">
                  <c:v>0.28555555555555623</c:v>
                </c:pt>
                <c:pt idx="258">
                  <c:v>0.28666666666666735</c:v>
                </c:pt>
                <c:pt idx="259">
                  <c:v>0.28777777777777847</c:v>
                </c:pt>
                <c:pt idx="260">
                  <c:v>0.28888888888888958</c:v>
                </c:pt>
                <c:pt idx="261">
                  <c:v>0.2900000000000007</c:v>
                </c:pt>
                <c:pt idx="262">
                  <c:v>0.29111111111111182</c:v>
                </c:pt>
                <c:pt idx="263">
                  <c:v>0.29222222222222294</c:v>
                </c:pt>
                <c:pt idx="264">
                  <c:v>0.29333333333333406</c:v>
                </c:pt>
                <c:pt idx="265">
                  <c:v>0.29444444444444517</c:v>
                </c:pt>
                <c:pt idx="266">
                  <c:v>0.29555555555555629</c:v>
                </c:pt>
                <c:pt idx="267">
                  <c:v>0.29666666666666741</c:v>
                </c:pt>
                <c:pt idx="268">
                  <c:v>0.29777777777777853</c:v>
                </c:pt>
                <c:pt idx="269">
                  <c:v>0.29888888888888965</c:v>
                </c:pt>
                <c:pt idx="270">
                  <c:v>0.30000000000000077</c:v>
                </c:pt>
                <c:pt idx="271">
                  <c:v>0.30111111111111188</c:v>
                </c:pt>
                <c:pt idx="272">
                  <c:v>0.302222222222223</c:v>
                </c:pt>
                <c:pt idx="273">
                  <c:v>0.30333333333333412</c:v>
                </c:pt>
                <c:pt idx="274">
                  <c:v>0.30444444444444524</c:v>
                </c:pt>
                <c:pt idx="275">
                  <c:v>0.30555555555555636</c:v>
                </c:pt>
                <c:pt idx="276">
                  <c:v>0.30666666666666748</c:v>
                </c:pt>
                <c:pt idx="277">
                  <c:v>0.30777777777777859</c:v>
                </c:pt>
                <c:pt idx="278">
                  <c:v>0.30888888888888971</c:v>
                </c:pt>
                <c:pt idx="279">
                  <c:v>0.31000000000000083</c:v>
                </c:pt>
                <c:pt idx="280">
                  <c:v>0.31111111111111195</c:v>
                </c:pt>
                <c:pt idx="281">
                  <c:v>0.31222222222222307</c:v>
                </c:pt>
                <c:pt idx="282">
                  <c:v>0.31333333333333419</c:v>
                </c:pt>
                <c:pt idx="283">
                  <c:v>0.3144444444444453</c:v>
                </c:pt>
                <c:pt idx="284">
                  <c:v>0.31555555555555642</c:v>
                </c:pt>
                <c:pt idx="285">
                  <c:v>0.31666666666666754</c:v>
                </c:pt>
                <c:pt idx="286">
                  <c:v>0.31777777777777866</c:v>
                </c:pt>
                <c:pt idx="287">
                  <c:v>0.31888888888888978</c:v>
                </c:pt>
                <c:pt idx="288">
                  <c:v>0.32000000000000089</c:v>
                </c:pt>
                <c:pt idx="289">
                  <c:v>0.32111111111111201</c:v>
                </c:pt>
                <c:pt idx="290">
                  <c:v>0.32222222222222313</c:v>
                </c:pt>
                <c:pt idx="291">
                  <c:v>0.32333333333333425</c:v>
                </c:pt>
                <c:pt idx="292">
                  <c:v>0.32444444444444537</c:v>
                </c:pt>
                <c:pt idx="293">
                  <c:v>0.32555555555555649</c:v>
                </c:pt>
                <c:pt idx="294">
                  <c:v>0.3266666666666676</c:v>
                </c:pt>
                <c:pt idx="295">
                  <c:v>0.32777777777777872</c:v>
                </c:pt>
                <c:pt idx="296">
                  <c:v>0.32888888888888984</c:v>
                </c:pt>
                <c:pt idx="297">
                  <c:v>0.33000000000000096</c:v>
                </c:pt>
                <c:pt idx="298">
                  <c:v>0.33111111111111208</c:v>
                </c:pt>
                <c:pt idx="299">
                  <c:v>0.3322222222222232</c:v>
                </c:pt>
                <c:pt idx="300">
                  <c:v>0.33333333333333431</c:v>
                </c:pt>
                <c:pt idx="301">
                  <c:v>0.33444444444444543</c:v>
                </c:pt>
                <c:pt idx="302">
                  <c:v>0.33555555555555655</c:v>
                </c:pt>
                <c:pt idx="303">
                  <c:v>0.33666666666666767</c:v>
                </c:pt>
                <c:pt idx="304">
                  <c:v>0.33777777777777879</c:v>
                </c:pt>
                <c:pt idx="305">
                  <c:v>0.33888888888888991</c:v>
                </c:pt>
                <c:pt idx="306">
                  <c:v>0.34000000000000102</c:v>
                </c:pt>
                <c:pt idx="307">
                  <c:v>0.34111111111111214</c:v>
                </c:pt>
                <c:pt idx="308">
                  <c:v>0.34222222222222326</c:v>
                </c:pt>
                <c:pt idx="309">
                  <c:v>0.34333333333333438</c:v>
                </c:pt>
                <c:pt idx="310">
                  <c:v>0.3444444444444455</c:v>
                </c:pt>
                <c:pt idx="311">
                  <c:v>0.34555555555555661</c:v>
                </c:pt>
                <c:pt idx="312">
                  <c:v>0.34666666666666773</c:v>
                </c:pt>
                <c:pt idx="313">
                  <c:v>0.34777777777777885</c:v>
                </c:pt>
                <c:pt idx="314">
                  <c:v>0.34888888888888997</c:v>
                </c:pt>
                <c:pt idx="315">
                  <c:v>0.35000000000000109</c:v>
                </c:pt>
                <c:pt idx="316">
                  <c:v>0.35111111111111221</c:v>
                </c:pt>
                <c:pt idx="317">
                  <c:v>0.35222222222222332</c:v>
                </c:pt>
                <c:pt idx="318">
                  <c:v>0.35333333333333444</c:v>
                </c:pt>
                <c:pt idx="319">
                  <c:v>0.35444444444444556</c:v>
                </c:pt>
                <c:pt idx="320">
                  <c:v>0.35555555555555668</c:v>
                </c:pt>
                <c:pt idx="321">
                  <c:v>0.3566666666666678</c:v>
                </c:pt>
                <c:pt idx="322">
                  <c:v>0.35777777777777892</c:v>
                </c:pt>
                <c:pt idx="323">
                  <c:v>0.35888888888889003</c:v>
                </c:pt>
                <c:pt idx="324">
                  <c:v>0.36000000000000115</c:v>
                </c:pt>
                <c:pt idx="325">
                  <c:v>0.36111111111111227</c:v>
                </c:pt>
                <c:pt idx="326">
                  <c:v>0.36222222222222339</c:v>
                </c:pt>
                <c:pt idx="327">
                  <c:v>0.36333333333333451</c:v>
                </c:pt>
                <c:pt idx="328">
                  <c:v>0.36444444444444563</c:v>
                </c:pt>
                <c:pt idx="329">
                  <c:v>0.36555555555555674</c:v>
                </c:pt>
                <c:pt idx="330">
                  <c:v>0.36666666666666786</c:v>
                </c:pt>
                <c:pt idx="331">
                  <c:v>0.36777777777777898</c:v>
                </c:pt>
                <c:pt idx="332">
                  <c:v>0.3688888888888901</c:v>
                </c:pt>
                <c:pt idx="333">
                  <c:v>0.37000000000000122</c:v>
                </c:pt>
                <c:pt idx="334">
                  <c:v>0.37111111111111234</c:v>
                </c:pt>
                <c:pt idx="335">
                  <c:v>0.37222222222222345</c:v>
                </c:pt>
                <c:pt idx="336">
                  <c:v>0.37333333333333457</c:v>
                </c:pt>
                <c:pt idx="337">
                  <c:v>0.37444444444444569</c:v>
                </c:pt>
                <c:pt idx="338">
                  <c:v>0.37555555555555681</c:v>
                </c:pt>
                <c:pt idx="339">
                  <c:v>0.37666666666666793</c:v>
                </c:pt>
                <c:pt idx="340">
                  <c:v>0.37777777777777904</c:v>
                </c:pt>
                <c:pt idx="341">
                  <c:v>0.37888888888889016</c:v>
                </c:pt>
                <c:pt idx="342">
                  <c:v>0.38000000000000128</c:v>
                </c:pt>
                <c:pt idx="343">
                  <c:v>0.3811111111111124</c:v>
                </c:pt>
                <c:pt idx="344">
                  <c:v>0.38222222222222352</c:v>
                </c:pt>
                <c:pt idx="345">
                  <c:v>0.38333333333333464</c:v>
                </c:pt>
                <c:pt idx="346">
                  <c:v>0.38444444444444575</c:v>
                </c:pt>
                <c:pt idx="347">
                  <c:v>0.38555555555555687</c:v>
                </c:pt>
                <c:pt idx="348">
                  <c:v>0.38666666666666799</c:v>
                </c:pt>
                <c:pt idx="349">
                  <c:v>0.38777777777777911</c:v>
                </c:pt>
                <c:pt idx="350">
                  <c:v>0.38888888888889023</c:v>
                </c:pt>
                <c:pt idx="351">
                  <c:v>0.39000000000000135</c:v>
                </c:pt>
                <c:pt idx="352">
                  <c:v>0.39111111111111246</c:v>
                </c:pt>
                <c:pt idx="353">
                  <c:v>0.39222222222222358</c:v>
                </c:pt>
                <c:pt idx="354">
                  <c:v>0.3933333333333347</c:v>
                </c:pt>
                <c:pt idx="355">
                  <c:v>0.39444444444444582</c:v>
                </c:pt>
                <c:pt idx="356">
                  <c:v>0.39555555555555694</c:v>
                </c:pt>
                <c:pt idx="357">
                  <c:v>0.39666666666666806</c:v>
                </c:pt>
                <c:pt idx="358">
                  <c:v>0.39777777777777917</c:v>
                </c:pt>
                <c:pt idx="359">
                  <c:v>0.39888888888889029</c:v>
                </c:pt>
                <c:pt idx="360">
                  <c:v>0.40000000000000141</c:v>
                </c:pt>
              </c:numCache>
            </c:numRef>
          </c:yVal>
          <c:smooth val="1"/>
          <c:extLst>
            <c:ext xmlns:c16="http://schemas.microsoft.com/office/drawing/2014/chart" uri="{C3380CC4-5D6E-409C-BE32-E72D297353CC}">
              <c16:uniqueId val="{00000004-8B63-EE44-B256-21DC24BA665F}"/>
            </c:ext>
          </c:extLst>
        </c:ser>
        <c:ser>
          <c:idx val="5"/>
          <c:order val="5"/>
          <c:tx>
            <c:strRef>
              <c:f>'Raum2_technische Lüftung'!$H$57</c:f>
              <c:strCache>
                <c:ptCount val="1"/>
                <c:pt idx="0">
                  <c:v>Filter2+Exp.</c:v>
                </c:pt>
              </c:strCache>
            </c:strRef>
          </c:tx>
          <c:spPr>
            <a:ln w="19050" cap="rnd">
              <a:solidFill>
                <a:srgbClr val="FFFF00"/>
              </a:solidFill>
              <a:round/>
            </a:ln>
            <a:effectLst/>
          </c:spPr>
          <c:marker>
            <c:symbol val="none"/>
          </c:marker>
          <c:xVal>
            <c:numRef>
              <c:f>'Raum2_technische Lüftung'!$A$58:$A$418</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'Raum2_technische Lüftung'!$H$58:$H$418</c:f>
              <c:numCache>
                <c:formatCode>0.0%</c:formatCode>
                <c:ptCount val="361"/>
                <c:pt idx="0" formatCode="0.00%">
                  <c:v>0</c:v>
                </c:pt>
                <c:pt idx="1">
                  <c:v>1.1111111111111111E-3</c:v>
                </c:pt>
                <c:pt idx="2">
                  <c:v>2.1956184537383194E-3</c:v>
                </c:pt>
                <c:pt idx="3">
                  <c:v>3.2541590123294157E-3</c:v>
                </c:pt>
                <c:pt idx="4">
                  <c:v>4.2873545197640904E-3</c:v>
                </c:pt>
                <c:pt idx="5">
                  <c:v>5.2958118225282054E-3</c:v>
                </c:pt>
                <c:pt idx="6">
                  <c:v>6.2801232371445456E-3</c:v>
                </c:pt>
                <c:pt idx="7">
                  <c:v>7.2408668980694221E-3</c:v>
                </c:pt>
                <c:pt idx="8">
                  <c:v>8.1786070972594375E-3</c:v>
                </c:pt>
                <c:pt idx="9">
                  <c:v>9.0938946156078823E-3</c:v>
                </c:pt>
                <c:pt idx="10">
                  <c:v>9.9872670464454145E-3</c:v>
                </c:pt>
                <c:pt idx="11">
                  <c:v>1.0859249111295034E-2</c:v>
                </c:pt>
                <c:pt idx="12">
                  <c:v>1.1710352968066816E-2</c:v>
                </c:pt>
                <c:pt idx="13">
                  <c:v>1.2541078511873416E-2</c:v>
                </c:pt>
                <c:pt idx="14">
                  <c:v>1.335191366864303E-2</c:v>
                </c:pt>
                <c:pt idx="15">
                  <c:v>1.4143334681702266E-2</c:v>
                </c:pt>
                <c:pt idx="16">
                  <c:v>1.4915806391497251E-2</c:v>
                </c:pt>
                <c:pt idx="17">
                  <c:v>1.566978250861726E-2</c:v>
                </c:pt>
                <c:pt idx="18">
                  <c:v>1.640570588028124E-2</c:v>
                </c:pt>
                <c:pt idx="19">
                  <c:v>1.7124008750443745E-2</c:v>
                </c:pt>
                <c:pt idx="20">
                  <c:v>1.7825113013673035E-2</c:v>
                </c:pt>
                <c:pt idx="21">
                  <c:v>1.8509430462950501E-2</c:v>
                </c:pt>
                <c:pt idx="22">
                  <c:v>1.9177363031536901E-2</c:v>
                </c:pt>
                <c:pt idx="23">
                  <c:v>1.9829303029047524E-2</c:v>
                </c:pt>
                <c:pt idx="24">
                  <c:v>2.0465633371874892E-2</c:v>
                </c:pt>
                <c:pt idx="25">
                  <c:v>2.1086727808094386E-2</c:v>
                </c:pt>
                <c:pt idx="26">
                  <c:v>2.1692951136984839E-2</c:v>
                </c:pt>
                <c:pt idx="27">
                  <c:v>2.2284659423293083E-2</c:v>
                </c:pt>
                <c:pt idx="28">
                  <c:v>2.2862200206368272E-2</c:v>
                </c:pt>
                <c:pt idx="29">
                  <c:v>2.3425912704288811E-2</c:v>
                </c:pt>
                <c:pt idx="30">
                  <c:v>2.3976128013101804E-2</c:v>
                </c:pt>
                <c:pt idx="31">
                  <c:v>2.4513169301292034E-2</c:v>
                </c:pt>
                <c:pt idx="32">
                  <c:v>2.5037351999594684E-2</c:v>
                </c:pt>
                <c:pt idx="33">
                  <c:v>2.5548983986263315E-2</c:v>
                </c:pt>
                <c:pt idx="34">
                  <c:v>2.6048365767901885E-2</c:v>
                </c:pt>
                <c:pt idx="35">
                  <c:v>2.6535790655967041E-2</c:v>
                </c:pt>
                <c:pt idx="36">
                  <c:v>2.7011544939044358E-2</c:v>
                </c:pt>
                <c:pt idx="37">
                  <c:v>2.747590805099968E-2</c:v>
                </c:pt>
                <c:pt idx="38">
                  <c:v>2.7929152735104372E-2</c:v>
                </c:pt>
                <c:pt idx="39">
                  <c:v>2.8371545204230832E-2</c:v>
                </c:pt>
                <c:pt idx="40">
                  <c:v>2.8803345297212395E-2</c:v>
                </c:pt>
                <c:pt idx="41">
                  <c:v>2.922480663145945E-2</c:v>
                </c:pt>
                <c:pt idx="42">
                  <c:v>2.96361767519214E-2</c:v>
                </c:pt>
                <c:pt idx="43">
                  <c:v>3.0037697276481982E-2</c:v>
                </c:pt>
                <c:pt idx="44">
                  <c:v>3.0429604037873315E-2</c:v>
                </c:pt>
                <c:pt idx="45">
                  <c:v>3.0812127222192048E-2</c:v>
                </c:pt>
                <c:pt idx="46">
                  <c:v>3.1185491504098974E-2</c:v>
                </c:pt>
                <c:pt idx="47">
                  <c:v>3.1549916178781487E-2</c:v>
                </c:pt>
                <c:pt idx="48">
                  <c:v>3.1905615290756438E-2</c:v>
                </c:pt>
                <c:pt idx="49">
                  <c:v>3.2252797759588968E-2</c:v>
                </c:pt>
                <c:pt idx="50">
                  <c:v>3.2591667502601257E-2</c:v>
                </c:pt>
                <c:pt idx="51">
                  <c:v>3.2922423554643178E-2</c:v>
                </c:pt>
                <c:pt idx="52">
                  <c:v>3.324526018499524E-2</c:v>
                </c:pt>
                <c:pt idx="53">
                  <c:v>3.3560367011472497E-2</c:v>
                </c:pt>
                <c:pt idx="54">
                  <c:v>3.3867929111796383E-2</c:v>
                </c:pt>
                <c:pt idx="55">
                  <c:v>3.4168127132299976E-2</c:v>
                </c:pt>
                <c:pt idx="56">
                  <c:v>3.4461137394030443E-2</c:v>
                </c:pt>
                <c:pt idx="57">
                  <c:v>3.4747131996311076E-2</c:v>
                </c:pt>
                <c:pt idx="58">
                  <c:v>3.5026278917823658E-2</c:v>
                </c:pt>
                <c:pt idx="59">
                  <c:v>3.529874211527062E-2</c:v>
                </c:pt>
                <c:pt idx="60">
                  <c:v>3.5564681619674847E-2</c:v>
                </c:pt>
                <c:pt idx="61">
                  <c:v>3.5824253630373767E-2</c:v>
                </c:pt>
                <c:pt idx="62">
                  <c:v>3.6077610606762907E-2</c:v>
                </c:pt>
                <c:pt idx="63">
                  <c:v>3.6324901357842769E-2</c:v>
                </c:pt>
                <c:pt idx="64">
                  <c:v>3.6566271129621686E-2</c:v>
                </c:pt>
                <c:pt idx="65">
                  <c:v>3.680186169042593E-2</c:v>
                </c:pt>
                <c:pt idx="66">
                  <c:v>3.7031811414167205E-2</c:v>
                </c:pt>
                <c:pt idx="67">
                  <c:v>3.7256255361616468E-2</c:v>
                </c:pt>
                <c:pt idx="68">
                  <c:v>3.7475325359731727E-2</c:v>
                </c:pt>
                <c:pt idx="69">
                  <c:v>3.7689150079086527E-2</c:v>
                </c:pt>
                <c:pt idx="70">
                  <c:v>3.7897855109444455E-2</c:v>
                </c:pt>
                <c:pt idx="71">
                  <c:v>3.8101563033524223E-2</c:v>
                </c:pt>
                <c:pt idx="72">
                  <c:v>3.830039349899849E-2</c:v>
                </c:pt>
                <c:pt idx="73">
                  <c:v>3.8494463288768842E-2</c:v>
                </c:pt>
                <c:pt idx="74">
                  <c:v>3.8683886389558095E-2</c:v>
                </c:pt>
                <c:pt idx="75">
                  <c:v>3.8868774058860342E-2</c:v>
                </c:pt>
                <c:pt idx="76">
                  <c:v>3.9049234890287908E-2</c:v>
                </c:pt>
                <c:pt idx="77">
                  <c:v>3.9225374877353732E-2</c:v>
                </c:pt>
                <c:pt idx="78">
                  <c:v>3.9397297475726567E-2</c:v>
                </c:pt>
                <c:pt idx="79">
                  <c:v>3.9565103663995564E-2</c:v>
                </c:pt>
                <c:pt idx="80">
                  <c:v>3.9728892002979972E-2</c:v>
                </c:pt>
                <c:pt idx="81">
                  <c:v>3.9888758693618749E-2</c:v>
                </c:pt>
                <c:pt idx="82">
                  <c:v>4.0044797633474086E-2</c:v>
                </c:pt>
                <c:pt idx="83">
                  <c:v>4.0197100471882075E-2</c:v>
                </c:pt>
                <c:pt idx="84">
                  <c:v>4.0345756663782865E-2</c:v>
                </c:pt>
                <c:pt idx="85">
                  <c:v>4.0490853522261928E-2</c:v>
                </c:pt>
                <c:pt idx="86">
                  <c:v>4.0632476269833344E-2</c:v>
                </c:pt>
                <c:pt idx="87">
                  <c:v>4.0770708088495165E-2</c:v>
                </c:pt>
                <c:pt idx="88">
                  <c:v>4.0905630168586275E-2</c:v>
                </c:pt>
                <c:pt idx="89">
                  <c:v>4.1037321756473483E-2</c:v>
                </c:pt>
                <c:pt idx="90">
                  <c:v>4.1165860201096804E-2</c:v>
                </c:pt>
                <c:pt idx="91">
                  <c:v>4.1291320999400291E-2</c:v>
                </c:pt>
                <c:pt idx="92">
                  <c:v>4.1413777840675098E-2</c:v>
                </c:pt>
                <c:pt idx="93">
                  <c:v>4.1533302649840814E-2</c:v>
                </c:pt>
                <c:pt idx="94">
                  <c:v>4.1649965629690512E-2</c:v>
                </c:pt>
                <c:pt idx="95">
                  <c:v>4.1763835302124304E-2</c:v>
                </c:pt>
                <c:pt idx="96">
                  <c:v>4.1874978548395607E-2</c:v>
                </c:pt>
                <c:pt idx="97">
                  <c:v>4.198346064839379E-2</c:v>
                </c:pt>
                <c:pt idx="98">
                  <c:v>4.2089345318986275E-2</c:v>
                </c:pt>
                <c:pt idx="99">
                  <c:v>4.2192694751442571E-2</c:v>
                </c:pt>
                <c:pt idx="100">
                  <c:v>4.2293569647962256E-2</c:v>
                </c:pt>
                <c:pt idx="101">
                  <c:v>4.2392029257328379E-2</c:v>
                </c:pt>
                <c:pt idx="102">
                  <c:v>4.2488131409707169E-2</c:v>
                </c:pt>
                <c:pt idx="103">
                  <c:v>4.2581932550614536E-2</c:v>
                </c:pt>
                <c:pt idx="104">
                  <c:v>4.2673487774069298E-2</c:v>
                </c:pt>
                <c:pt idx="105">
                  <c:v>4.2762850854952607E-2</c:v>
                </c:pt>
                <c:pt idx="106">
                  <c:v>4.2850074280592572E-2</c:v>
                </c:pt>
                <c:pt idx="107">
                  <c:v>4.2935209281592647E-2</c:v>
                </c:pt>
                <c:pt idx="108">
                  <c:v>4.3018305861921888E-2</c:v>
                </c:pt>
                <c:pt idx="109">
                  <c:v>4.3099412828284736E-2</c:v>
                </c:pt>
                <c:pt idx="110">
                  <c:v>4.3178577818787589E-2</c:v>
                </c:pt>
                <c:pt idx="111">
                  <c:v>4.3255847330919008E-2</c:v>
                </c:pt>
                <c:pt idx="112">
                  <c:v>4.3331266748859981E-2</c:v>
                </c:pt>
                <c:pt idx="113">
                  <c:v>4.3404880370140272E-2</c:v>
                </c:pt>
                <c:pt idx="114">
                  <c:v>4.3476731431656541E-2</c:v>
                </c:pt>
                <c:pt idx="115">
                  <c:v>4.3546862135067498E-2</c:v>
                </c:pt>
                <c:pt idx="116">
                  <c:v>4.3615313671581016E-2</c:v>
                </c:pt>
                <c:pt idx="117">
                  <c:v>4.3682126246147736E-2</c:v>
                </c:pt>
                <c:pt idx="118">
                  <c:v>4.3747339101075429E-2</c:v>
                </c:pt>
                <c:pt idx="119">
                  <c:v>4.3810990539077915E-2</c:v>
                </c:pt>
                <c:pt idx="120">
                  <c:v>4.3873117945772144E-2</c:v>
                </c:pt>
                <c:pt idx="121">
                  <c:v>4.3933757811636595E-2</c:v>
                </c:pt>
                <c:pt idx="122">
                  <c:v>4.3992945753443931E-2</c:v>
                </c:pt>
                <c:pt idx="123">
                  <c:v>4.4050716535180473E-2</c:v>
                </c:pt>
                <c:pt idx="124">
                  <c:v>4.4107104088464806E-2</c:v>
                </c:pt>
                <c:pt idx="125">
                  <c:v>4.4162141532477488E-2</c:v>
                </c:pt>
                <c:pt idx="126">
                  <c:v>4.4215861193413551E-2</c:v>
                </c:pt>
                <c:pt idx="127">
                  <c:v>4.4268294623469297E-2</c:v>
                </c:pt>
                <c:pt idx="128">
                  <c:v>4.4319472619374425E-2</c:v>
                </c:pt>
                <c:pt idx="129">
                  <c:v>4.436942524048048E-2</c:v>
                </c:pt>
                <c:pt idx="130">
                  <c:v>4.4418181826416166E-2</c:v>
                </c:pt>
                <c:pt idx="131">
                  <c:v>4.4465771014319984E-2</c:v>
                </c:pt>
                <c:pt idx="132">
                  <c:v>4.4512220755660206E-2</c:v>
                </c:pt>
                <c:pt idx="133">
                  <c:v>4.4557558332652153E-2</c:v>
                </c:pt>
                <c:pt idx="134">
                  <c:v>4.4601810374282375E-2</c:v>
                </c:pt>
                <c:pt idx="135">
                  <c:v>4.4645002871949176E-2</c:v>
                </c:pt>
                <c:pt idx="136">
                  <c:v>4.4687161194728625E-2</c:v>
                </c:pt>
                <c:pt idx="137">
                  <c:v>4.4728310104275068E-2</c:v>
                </c:pt>
                <c:pt idx="138">
                  <c:v>4.4768473769364867E-2</c:v>
                </c:pt>
                <c:pt idx="139">
                  <c:v>4.4807675780091899E-2</c:v>
                </c:pt>
                <c:pt idx="140">
                  <c:v>4.4845939161723199E-2</c:v>
                </c:pt>
                <c:pt idx="141">
                  <c:v>4.4883286388222796E-2</c:v>
                </c:pt>
                <c:pt idx="142">
                  <c:v>4.4919739395451817E-2</c:v>
                </c:pt>
                <c:pt idx="143">
                  <c:v>4.4955319594052461E-2</c:v>
                </c:pt>
                <c:pt idx="144">
                  <c:v>4.4990047882023543E-2</c:v>
                </c:pt>
                <c:pt idx="145">
                  <c:v>4.5023944656994899E-2</c:v>
                </c:pt>
                <c:pt idx="146">
                  <c:v>4.5057029828207938E-2</c:v>
                </c:pt>
                <c:pt idx="147">
                  <c:v>4.5089322828209294E-2</c:v>
                </c:pt>
                <c:pt idx="148">
                  <c:v>4.512084262426453E-2</c:v>
                </c:pt>
                <c:pt idx="149">
                  <c:v>4.5151607729498548E-2</c:v>
                </c:pt>
                <c:pt idx="150">
                  <c:v>4.5181636213769236E-2</c:v>
                </c:pt>
                <c:pt idx="151">
                  <c:v>4.521094571428081E-2</c:v>
                </c:pt>
                <c:pt idx="152">
                  <c:v>4.5239553445942993E-2</c:v>
                </c:pt>
                <c:pt idx="153">
                  <c:v>4.5267476211482187E-2</c:v>
                </c:pt>
                <c:pt idx="154">
                  <c:v>4.5294730411310526E-2</c:v>
                </c:pt>
                <c:pt idx="155">
                  <c:v>4.5321332053158664E-2</c:v>
                </c:pt>
                <c:pt idx="156">
                  <c:v>4.5347296761477883E-2</c:v>
                </c:pt>
                <c:pt idx="157">
                  <c:v>4.5372639786617118E-2</c:v>
                </c:pt>
                <c:pt idx="158">
                  <c:v>4.5397376013780216E-2</c:v>
                </c:pt>
                <c:pt idx="159">
                  <c:v>4.5421519971768763E-2</c:v>
                </c:pt>
                <c:pt idx="160">
                  <c:v>4.5445085841515555E-2</c:v>
                </c:pt>
                <c:pt idx="161">
                  <c:v>4.5468087464413769E-2</c:v>
                </c:pt>
                <c:pt idx="162">
                  <c:v>4.5490538350446676E-2</c:v>
                </c:pt>
                <c:pt idx="163">
                  <c:v>4.5512451686122737E-2</c:v>
                </c:pt>
                <c:pt idx="164">
                  <c:v>4.5533840342220668E-2</c:v>
                </c:pt>
                <c:pt idx="165">
                  <c:v>4.5554716881349086E-2</c:v>
                </c:pt>
                <c:pt idx="166">
                  <c:v>4.5575093565325159E-2</c:v>
                </c:pt>
                <c:pt idx="167">
                  <c:v>4.5594982362376558E-2</c:v>
                </c:pt>
                <c:pt idx="168">
                  <c:v>4.5614394954170995E-2</c:v>
                </c:pt>
                <c:pt idx="169">
                  <c:v>4.5633342742677441E-2</c:v>
                </c:pt>
                <c:pt idx="170">
                  <c:v>4.5651836856863047E-2</c:v>
                </c:pt>
                <c:pt idx="171">
                  <c:v>4.566988815922976E-2</c:v>
                </c:pt>
                <c:pt idx="172">
                  <c:v>4.5687507252194372E-2</c:v>
                </c:pt>
                <c:pt idx="173">
                  <c:v>4.5704704484315871E-2</c:v>
                </c:pt>
                <c:pt idx="174">
                  <c:v>4.5721489956373637E-2</c:v>
                </c:pt>
                <c:pt idx="175">
                  <c:v>4.5737873527300139E-2</c:v>
                </c:pt>
                <c:pt idx="176">
                  <c:v>4.5753864819971561E-2</c:v>
                </c:pt>
                <c:pt idx="177">
                  <c:v>4.5769473226859793E-2</c:v>
                </c:pt>
                <c:pt idx="178">
                  <c:v>4.5784707915549089E-2</c:v>
                </c:pt>
                <c:pt idx="179">
                  <c:v>4.5799577834120656E-2</c:v>
                </c:pt>
                <c:pt idx="180">
                  <c:v>4.5814091716408274E-2</c:v>
                </c:pt>
                <c:pt idx="181">
                  <c:v>4.5828258087128128E-2</c:v>
                </c:pt>
                <c:pt idx="182">
                  <c:v>4.5842085266885782E-2</c:v>
                </c:pt>
                <c:pt idx="183">
                  <c:v>4.5855581377063283E-2</c:v>
                </c:pt>
                <c:pt idx="184">
                  <c:v>4.5868754344589251E-2</c:v>
                </c:pt>
                <c:pt idx="185">
                  <c:v>4.5881611906594739E-2</c:v>
                </c:pt>
                <c:pt idx="186">
                  <c:v>4.5894161614957657E-2</c:v>
                </c:pt>
                <c:pt idx="187">
                  <c:v>4.5906410840738328E-2</c:v>
                </c:pt>
                <c:pt idx="188">
                  <c:v>4.5918366778508898E-2</c:v>
                </c:pt>
                <c:pt idx="189">
                  <c:v>4.5930036450579061E-2</c:v>
                </c:pt>
                <c:pt idx="190">
                  <c:v>4.5941426711120587E-2</c:v>
                </c:pt>
                <c:pt idx="191">
                  <c:v>4.5952544250193135E-2</c:v>
                </c:pt>
                <c:pt idx="192">
                  <c:v>4.5963395597673651E-2</c:v>
                </c:pt>
                <c:pt idx="193">
                  <c:v>4.5973987127091664E-2</c:v>
                </c:pt>
                <c:pt idx="194">
                  <c:v>4.5984325059372805E-2</c:v>
                </c:pt>
                <c:pt idx="195">
                  <c:v>4.5994415466492633E-2</c:v>
                </c:pt>
                <c:pt idx="196">
                  <c:v>4.6004264275043033E-2</c:v>
                </c:pt>
                <c:pt idx="197">
                  <c:v>4.601387726971317E-2</c:v>
                </c:pt>
                <c:pt idx="198">
                  <c:v>4.6023260096687127E-2</c:v>
                </c:pt>
                <c:pt idx="199">
                  <c:v>4.6032418266960196E-2</c:v>
                </c:pt>
                <c:pt idx="200">
                  <c:v>4.6041357159575753E-2</c:v>
                </c:pt>
                <c:pt idx="201">
                  <c:v>4.6050082024784632E-2</c:v>
                </c:pt>
                <c:pt idx="202">
                  <c:v>4.6058597987128844E-2</c:v>
                </c:pt>
                <c:pt idx="203">
                  <c:v>4.6066910048451495E-2</c:v>
                </c:pt>
                <c:pt idx="204">
                  <c:v>4.6075023090834603E-2</c:v>
                </c:pt>
                <c:pt idx="205">
                  <c:v>4.6082941879466571E-2</c:v>
                </c:pt>
                <c:pt idx="206">
                  <c:v>4.6090671065441048E-2</c:v>
                </c:pt>
                <c:pt idx="207">
                  <c:v>4.6098215188488716E-2</c:v>
                </c:pt>
                <c:pt idx="208">
                  <c:v>4.6105578679643704E-2</c:v>
                </c:pt>
                <c:pt idx="209">
                  <c:v>4.6112765863846168E-2</c:v>
                </c:pt>
                <c:pt idx="210">
                  <c:v>4.6119780962482516E-2</c:v>
                </c:pt>
                <c:pt idx="211">
                  <c:v>4.6126628095864847E-2</c:v>
                </c:pt>
                <c:pt idx="212">
                  <c:v>4.6133311285651027E-2</c:v>
                </c:pt>
                <c:pt idx="213">
                  <c:v>4.6139834457206784E-2</c:v>
                </c:pt>
                <c:pt idx="214">
                  <c:v>4.6146201441911276E-2</c:v>
                </c:pt>
                <c:pt idx="215">
                  <c:v>4.6152415979407446E-2</c:v>
                </c:pt>
                <c:pt idx="216">
                  <c:v>4.6158481719798514E-2</c:v>
                </c:pt>
                <c:pt idx="217">
                  <c:v>4.6164402225791837E-2</c:v>
                </c:pt>
                <c:pt idx="218">
                  <c:v>4.6170180974791482E-2</c:v>
                </c:pt>
                <c:pt idx="219">
                  <c:v>4.6175821360940665E-2</c:v>
                </c:pt>
                <c:pt idx="220">
                  <c:v>4.6181326697115305E-2</c:v>
                </c:pt>
                <c:pt idx="221">
                  <c:v>4.6186700216869832E-2</c:v>
                </c:pt>
                <c:pt idx="222">
                  <c:v>4.6191945076336414E-2</c:v>
                </c:pt>
                <c:pt idx="223">
                  <c:v>4.6197064356078711E-2</c:v>
                </c:pt>
                <c:pt idx="224">
                  <c:v>4.6202061062901249E-2</c:v>
                </c:pt>
                <c:pt idx="225">
                  <c:v>4.6206938131615451E-2</c:v>
                </c:pt>
                <c:pt idx="226">
                  <c:v>4.6211698426763391E-2</c:v>
                </c:pt>
                <c:pt idx="227">
                  <c:v>4.6216344744300301E-2</c:v>
                </c:pt>
                <c:pt idx="228">
                  <c:v>4.6220879813236762E-2</c:v>
                </c:pt>
                <c:pt idx="229">
                  <c:v>4.6225306297241586E-2</c:v>
                </c:pt>
                <c:pt idx="230">
                  <c:v>4.6229626796206312E-2</c:v>
                </c:pt>
                <c:pt idx="231">
                  <c:v>4.6233843847772266E-2</c:v>
                </c:pt>
                <c:pt idx="232">
                  <c:v>4.6237959928821029E-2</c:v>
                </c:pt>
                <c:pt idx="233">
                  <c:v>4.6241977456929241E-2</c:v>
                </c:pt>
                <c:pt idx="234">
                  <c:v>4.6245898791788552E-2</c:v>
                </c:pt>
                <c:pt idx="235">
                  <c:v>4.6249726236591591E-2</c:v>
                </c:pt>
                <c:pt idx="236">
                  <c:v>4.6253462039384748E-2</c:v>
                </c:pt>
                <c:pt idx="237">
                  <c:v>4.6257108394388555E-2</c:v>
                </c:pt>
                <c:pt idx="238">
                  <c:v>4.6260667443286461E-2</c:v>
                </c:pt>
                <c:pt idx="239">
                  <c:v>4.6264141276482755E-2</c:v>
                </c:pt>
                <c:pt idx="240">
                  <c:v>4.6267531934330357E-2</c:v>
                </c:pt>
                <c:pt idx="241">
                  <c:v>4.6270841408329211E-2</c:v>
                </c:pt>
                <c:pt idx="242">
                  <c:v>4.6274071642296001E-2</c:v>
                </c:pt>
                <c:pt idx="243">
                  <c:v>4.6277224533505849E-2</c:v>
                </c:pt>
                <c:pt idx="244">
                  <c:v>4.6280301933806674E-2</c:v>
                </c:pt>
                <c:pt idx="245">
                  <c:v>4.6283305650706881E-2</c:v>
                </c:pt>
                <c:pt idx="246">
                  <c:v>4.6286237448436983E-2</c:v>
                </c:pt>
                <c:pt idx="247">
                  <c:v>4.6289099048985836E-2</c:v>
                </c:pt>
                <c:pt idx="248">
                  <c:v>4.6291892133112043E-2</c:v>
                </c:pt>
                <c:pt idx="249">
                  <c:v>4.6294618341331147E-2</c:v>
                </c:pt>
                <c:pt idx="250">
                  <c:v>4.6297279274879179E-2</c:v>
                </c:pt>
                <c:pt idx="251">
                  <c:v>4.6299876496653153E-2</c:v>
                </c:pt>
                <c:pt idx="252">
                  <c:v>4.630241153212903E-2</c:v>
                </c:pt>
                <c:pt idx="253">
                  <c:v>4.6304885870257703E-2</c:v>
                </c:pt>
                <c:pt idx="254">
                  <c:v>4.6307300964339521E-2</c:v>
                </c:pt>
                <c:pt idx="255">
                  <c:v>4.6309658232877901E-2</c:v>
                </c:pt>
                <c:pt idx="256">
                  <c:v>4.6311959060412473E-2</c:v>
                </c:pt>
                <c:pt idx="257">
                  <c:v>4.6314204798332301E-2</c:v>
                </c:pt>
                <c:pt idx="258">
                  <c:v>4.6316396765669607E-2</c:v>
                </c:pt>
                <c:pt idx="259">
                  <c:v>4.6318536249874503E-2</c:v>
                </c:pt>
                <c:pt idx="260">
                  <c:v>4.6320624507571184E-2</c:v>
                </c:pt>
                <c:pt idx="261">
                  <c:v>4.6322662765295994E-2</c:v>
                </c:pt>
                <c:pt idx="262">
                  <c:v>4.6324652220217845E-2</c:v>
                </c:pt>
                <c:pt idx="263">
                  <c:v>4.6326594040841364E-2</c:v>
                </c:pt>
                <c:pt idx="264">
                  <c:v>4.6328489367693203E-2</c:v>
                </c:pt>
                <c:pt idx="265">
                  <c:v>4.6330339313991956E-2</c:v>
                </c:pt>
                <c:pt idx="266">
                  <c:v>4.6332144966301968E-2</c:v>
                </c:pt>
                <c:pt idx="267">
                  <c:v>4.6333907385171569E-2</c:v>
                </c:pt>
                <c:pt idx="268">
                  <c:v>4.633562760575595E-2</c:v>
                </c:pt>
                <c:pt idx="269">
                  <c:v>4.6337306638425176E-2</c:v>
                </c:pt>
                <c:pt idx="270">
                  <c:v>4.6338945469357636E-2</c:v>
                </c:pt>
                <c:pt idx="271">
                  <c:v>4.6340545061119252E-2</c:v>
                </c:pt>
                <c:pt idx="272">
                  <c:v>4.6342106353228864E-2</c:v>
                </c:pt>
                <c:pt idx="273">
                  <c:v>4.6343630262710038E-2</c:v>
                </c:pt>
                <c:pt idx="274">
                  <c:v>4.6345117684629691E-2</c:v>
                </c:pt>
                <c:pt idx="275">
                  <c:v>4.6346569492623793E-2</c:v>
                </c:pt>
                <c:pt idx="276">
                  <c:v>4.634798653941051E-2</c:v>
                </c:pt>
                <c:pt idx="277">
                  <c:v>4.6349369657291049E-2</c:v>
                </c:pt>
                <c:pt idx="278">
                  <c:v>4.6350719658638496E-2</c:v>
                </c:pt>
                <c:pt idx="279">
                  <c:v>4.6352037336374975E-2</c:v>
                </c:pt>
                <c:pt idx="280">
                  <c:v>4.6353323464437358E-2</c:v>
                </c:pt>
                <c:pt idx="281">
                  <c:v>4.6354578798231849E-2</c:v>
                </c:pt>
                <c:pt idx="282">
                  <c:v>4.6355804075077667E-2</c:v>
                </c:pt>
                <c:pt idx="283">
                  <c:v>4.6357000014640104E-2</c:v>
                </c:pt>
                <c:pt idx="284">
                  <c:v>4.6358167319353223E-2</c:v>
                </c:pt>
                <c:pt idx="285">
                  <c:v>4.6359306674832436E-2</c:v>
                </c:pt>
                <c:pt idx="286">
                  <c:v>4.6360418750277202E-2</c:v>
                </c:pt>
                <c:pt idx="287">
                  <c:v>4.6361504198864062E-2</c:v>
                </c:pt>
                <c:pt idx="288">
                  <c:v>4.636256365813031E-2</c:v>
                </c:pt>
                <c:pt idx="289">
                  <c:v>4.6363597750348422E-2</c:v>
                </c:pt>
                <c:pt idx="290">
                  <c:v>4.6364607082891571E-2</c:v>
                </c:pt>
                <c:pt idx="291">
                  <c:v>4.6365592248590347E-2</c:v>
                </c:pt>
                <c:pt idx="292">
                  <c:v>4.6366553826080972E-2</c:v>
                </c:pt>
                <c:pt idx="293">
                  <c:v>4.6367492380145148E-2</c:v>
                </c:pt>
                <c:pt idx="294">
                  <c:v>4.6368408462041794E-2</c:v>
                </c:pt>
                <c:pt idx="295">
                  <c:v>4.6369302609830819E-2</c:v>
                </c:pt>
                <c:pt idx="296">
                  <c:v>4.6370175348689154E-2</c:v>
                </c:pt>
                <c:pt idx="297">
                  <c:v>4.6371027191219209E-2</c:v>
                </c:pt>
                <c:pt idx="298">
                  <c:v>4.6371858637749952E-2</c:v>
                </c:pt>
                <c:pt idx="299">
                  <c:v>4.6372670176630784E-2</c:v>
                </c:pt>
                <c:pt idx="300">
                  <c:v>4.6373462284518371E-2</c:v>
                </c:pt>
                <c:pt idx="301">
                  <c:v>4.6374235426656585E-2</c:v>
                </c:pt>
                <c:pt idx="302">
                  <c:v>4.6374990057149797E-2</c:v>
                </c:pt>
                <c:pt idx="303">
                  <c:v>4.6375726619229569E-2</c:v>
                </c:pt>
                <c:pt idx="304">
                  <c:v>4.6376445545514997E-2</c:v>
                </c:pt>
                <c:pt idx="305">
                  <c:v>4.6377147258266818E-2</c:v>
                </c:pt>
                <c:pt idx="306">
                  <c:v>4.6377832169635404E-2</c:v>
                </c:pt>
                <c:pt idx="307">
                  <c:v>4.6378500681902857E-2</c:v>
                </c:pt>
                <c:pt idx="308">
                  <c:v>4.6379153187719277E-2</c:v>
                </c:pt>
                <c:pt idx="309">
                  <c:v>4.6379790070333389E-2</c:v>
                </c:pt>
                <c:pt idx="310">
                  <c:v>4.6380411703817646E-2</c:v>
                </c:pt>
                <c:pt idx="311">
                  <c:v>4.6381018453287938E-2</c:v>
                </c:pt>
                <c:pt idx="312">
                  <c:v>4.6381610675118042E-2</c:v>
                </c:pt>
                <c:pt idx="313">
                  <c:v>4.6382188717148928E-2</c:v>
                </c:pt>
                <c:pt idx="314">
                  <c:v>4.6382752918893086E-2</c:v>
                </c:pt>
                <c:pt idx="315">
                  <c:v>4.6383303611733921E-2</c:v>
                </c:pt>
                <c:pt idx="316">
                  <c:v>4.6383841119120403E-2</c:v>
                </c:pt>
                <c:pt idx="317">
                  <c:v>4.6384365756757022E-2</c:v>
                </c:pt>
                <c:pt idx="318">
                  <c:v>4.6384877832789238E-2</c:v>
                </c:pt>
                <c:pt idx="319">
                  <c:v>4.638537764798447E-2</c:v>
                </c:pt>
                <c:pt idx="320">
                  <c:v>4.6385865495908736E-2</c:v>
                </c:pt>
                <c:pt idx="321">
                  <c:v>4.6386341663099094E-2</c:v>
                </c:pt>
                <c:pt idx="322">
                  <c:v>4.638680642923193E-2</c:v>
                </c:pt>
                <c:pt idx="323">
                  <c:v>4.6387260067287224E-2</c:v>
                </c:pt>
                <c:pt idx="324">
                  <c:v>4.6387702843708904E-2</c:v>
                </c:pt>
                <c:pt idx="325">
                  <c:v>4.6388135018561309E-2</c:v>
                </c:pt>
                <c:pt idx="326">
                  <c:v>4.6388556845681966E-2</c:v>
                </c:pt>
                <c:pt idx="327">
                  <c:v>4.6388968572830674E-2</c:v>
                </c:pt>
                <c:pt idx="328">
                  <c:v>4.6389370441835012E-2</c:v>
                </c:pt>
                <c:pt idx="329">
                  <c:v>4.6389762688732392E-2</c:v>
                </c:pt>
                <c:pt idx="330">
                  <c:v>4.639014554390869E-2</c:v>
                </c:pt>
                <c:pt idx="331">
                  <c:v>4.6390519232233564E-2</c:v>
                </c:pt>
                <c:pt idx="332">
                  <c:v>4.6390883973192527E-2</c:v>
                </c:pt>
                <c:pt idx="333">
                  <c:v>4.6391239981015867E-2</c:v>
                </c:pt>
                <c:pt idx="334">
                  <c:v>4.6391587464804464E-2</c:v>
                </c:pt>
                <c:pt idx="335">
                  <c:v>4.6391926628652623E-2</c:v>
                </c:pt>
                <c:pt idx="336">
                  <c:v>4.6392257671767939E-2</c:v>
                </c:pt>
                <c:pt idx="337">
                  <c:v>4.6392580788588295E-2</c:v>
                </c:pt>
                <c:pt idx="338">
                  <c:v>4.6392896168896081E-2</c:v>
                </c:pt>
                <c:pt idx="339">
                  <c:v>4.6393203997929643E-2</c:v>
                </c:pt>
                <c:pt idx="340">
                  <c:v>4.6393504456492096E-2</c:v>
                </c:pt>
                <c:pt idx="341">
                  <c:v>4.639379772105752E-2</c:v>
                </c:pt>
                <c:pt idx="342">
                  <c:v>4.6394083963874601E-2</c:v>
                </c:pt>
                <c:pt idx="343">
                  <c:v>4.6394363353067805E-2</c:v>
                </c:pt>
                <c:pt idx="344">
                  <c:v>4.6394636052736138E-2</c:v>
                </c:pt>
                <c:pt idx="345">
                  <c:v>4.6394902223049511E-2</c:v>
                </c:pt>
                <c:pt idx="346">
                  <c:v>4.6395162020342835E-2</c:v>
                </c:pt>
                <c:pt idx="347">
                  <c:v>4.639541559720782E-2</c:v>
                </c:pt>
                <c:pt idx="348">
                  <c:v>4.6395663102582613E-2</c:v>
                </c:pt>
                <c:pt idx="349">
                  <c:v>4.6395904681839288E-2</c:v>
                </c:pt>
                <c:pt idx="350">
                  <c:v>4.6396140476869206E-2</c:v>
                </c:pt>
                <c:pt idx="351">
                  <c:v>4.6396370626166382E-2</c:v>
                </c:pt>
                <c:pt idx="352">
                  <c:v>4.6396595264908795E-2</c:v>
                </c:pt>
                <c:pt idx="353">
                  <c:v>4.6396814525037827E-2</c:v>
                </c:pt>
                <c:pt idx="354">
                  <c:v>4.639702853533572E-2</c:v>
                </c:pt>
                <c:pt idx="355">
                  <c:v>4.6397237421501231E-2</c:v>
                </c:pt>
                <c:pt idx="356">
                  <c:v>4.6397441306223475E-2</c:v>
                </c:pt>
                <c:pt idx="357">
                  <c:v>4.6397640309253967E-2</c:v>
                </c:pt>
                <c:pt idx="358">
                  <c:v>4.6397834547476965E-2</c:v>
                </c:pt>
                <c:pt idx="359">
                  <c:v>4.6398024134978115E-2</c:v>
                </c:pt>
                <c:pt idx="360">
                  <c:v>4.639820918311148E-2</c:v>
                </c:pt>
              </c:numCache>
            </c:numRef>
          </c:yVal>
          <c:smooth val="1"/>
          <c:extLst>
            <c:ext xmlns:c16="http://schemas.microsoft.com/office/drawing/2014/chart" uri="{C3380CC4-5D6E-409C-BE32-E72D297353CC}">
              <c16:uniqueId val="{00000005-8B63-EE44-B256-21DC24BA665F}"/>
            </c:ext>
          </c:extLst>
        </c:ser>
        <c:ser>
          <c:idx val="6"/>
          <c:order val="6"/>
          <c:tx>
            <c:strRef>
              <c:f>Raum2_Kipplüftung!$C$58</c:f>
              <c:strCache>
                <c:ptCount val="1"/>
                <c:pt idx="0">
                  <c:v>Kipplüften</c:v>
                </c:pt>
              </c:strCache>
            </c:strRef>
          </c:tx>
          <c:spPr>
            <a:ln w="19050" cap="rnd">
              <a:solidFill>
                <a:srgbClr val="00B050"/>
              </a:solidFill>
              <a:round/>
            </a:ln>
            <a:effectLst/>
          </c:spPr>
          <c:marker>
            <c:symbol val="none"/>
          </c:marker>
          <c:xVal>
            <c:numRef>
              <c:f>Raum2_Kipplüftung!$A$59:$A$419</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Raum2_Kipplüftung!$C$59:$C$419</c:f>
              <c:numCache>
                <c:formatCode>0.0%</c:formatCode>
                <c:ptCount val="361"/>
                <c:pt idx="0">
                  <c:v>1</c:v>
                </c:pt>
                <c:pt idx="1">
                  <c:v>0.98939948687446977</c:v>
                </c:pt>
                <c:pt idx="2">
                  <c:v>0.9789113446274641</c:v>
                </c:pt>
                <c:pt idx="3">
                  <c:v>0.9685343820700103</c:v>
                </c:pt>
                <c:pt idx="4">
                  <c:v>0.95826742064034987</c:v>
                </c:pt>
                <c:pt idx="5">
                  <c:v>0.94810929427008384</c:v>
                </c:pt>
                <c:pt idx="6">
                  <c:v>0.93805884925173666</c:v>
                </c:pt>
                <c:pt idx="7">
                  <c:v>0.92811494410772388</c:v>
                </c:pt>
                <c:pt idx="8">
                  <c:v>0.91827644946070919</c:v>
                </c:pt>
                <c:pt idx="9">
                  <c:v>0.90854224790533566</c:v>
                </c:pt>
                <c:pt idx="10">
                  <c:v>0.89891123388131644</c:v>
                </c:pt>
                <c:pt idx="11">
                  <c:v>0.88938231354787101</c:v>
                </c:pt>
                <c:pt idx="12">
                  <c:v>0.87995440465949237</c:v>
                </c:pt>
                <c:pt idx="13">
                  <c:v>0.87062643644303128</c:v>
                </c:pt>
                <c:pt idx="14">
                  <c:v>0.86139734947608337</c:v>
                </c:pt>
                <c:pt idx="15">
                  <c:v>0.85226609556666522</c:v>
                </c:pt>
                <c:pt idx="16">
                  <c:v>0.84323163763416642</c:v>
                </c:pt>
                <c:pt idx="17">
                  <c:v>0.83429294959156308</c:v>
                </c:pt>
                <c:pt idx="18">
                  <c:v>0.82544901622888034</c:v>
                </c:pt>
                <c:pt idx="19">
                  <c:v>0.81669883309789015</c:v>
                </c:pt>
                <c:pt idx="20">
                  <c:v>0.80804140639803079</c:v>
                </c:pt>
                <c:pt idx="21">
                  <c:v>0.79947575286353656</c:v>
                </c:pt>
                <c:pt idx="22">
                  <c:v>0.79100089965176346</c:v>
                </c:pt>
                <c:pt idx="23">
                  <c:v>0.78261588423269879</c:v>
                </c:pt>
                <c:pt idx="24">
                  <c:v>0.77431975427964161</c:v>
                </c:pt>
                <c:pt idx="25">
                  <c:v>0.76611156756104293</c:v>
                </c:pt>
                <c:pt idx="26">
                  <c:v>0.75799039183349159</c:v>
                </c:pt>
                <c:pt idx="27">
                  <c:v>0.74995530473583483</c:v>
                </c:pt>
                <c:pt idx="28">
                  <c:v>0.74200539368442164</c:v>
                </c:pt>
                <c:pt idx="29">
                  <c:v>0.73413975576945578</c:v>
                </c:pt>
                <c:pt idx="30">
                  <c:v>0.72635749765244806</c:v>
                </c:pt>
                <c:pt idx="31">
                  <c:v>0.71865773546475609</c:v>
                </c:pt>
                <c:pt idx="32">
                  <c:v>0.71103959470719802</c:v>
                </c:pt>
                <c:pt idx="33">
                  <c:v>0.70350221015073278</c:v>
                </c:pt>
                <c:pt idx="34">
                  <c:v>0.69604472573819043</c:v>
                </c:pt>
                <c:pt idx="35">
                  <c:v>0.68866629448704664</c:v>
                </c:pt>
                <c:pt idx="36">
                  <c:v>0.68136607839322638</c:v>
                </c:pt>
                <c:pt idx="37">
                  <c:v>0.67414324833592798</c:v>
                </c:pt>
                <c:pt idx="38">
                  <c:v>0.66699698398345542</c:v>
                </c:pt>
                <c:pt idx="39">
                  <c:v>0.65992647370004975</c:v>
                </c:pt>
                <c:pt idx="40">
                  <c:v>0.65293091445370754</c:v>
                </c:pt>
                <c:pt idx="41">
                  <c:v>0.64600951172497656</c:v>
                </c:pt>
                <c:pt idx="42">
                  <c:v>0.63916147941671853</c:v>
                </c:pt>
                <c:pt idx="43">
                  <c:v>0.63238603976482832</c:v>
                </c:pt>
                <c:pt idx="44">
                  <c:v>0.6256824232498992</c:v>
                </c:pt>
                <c:pt idx="45">
                  <c:v>0.61904986850982513</c:v>
                </c:pt>
                <c:pt idx="46">
                  <c:v>0.61248762225332898</c:v>
                </c:pt>
                <c:pt idx="47">
                  <c:v>0.60599493917440783</c:v>
                </c:pt>
                <c:pt idx="48">
                  <c:v>0.59957108186768449</c:v>
                </c:pt>
                <c:pt idx="49">
                  <c:v>0.59321532074465777</c:v>
                </c:pt>
                <c:pt idx="50">
                  <c:v>0.5869269339508385</c:v>
                </c:pt>
                <c:pt idx="51">
                  <c:v>0.5807052072837654</c:v>
                </c:pt>
                <c:pt idx="52">
                  <c:v>0.57454943411189008</c:v>
                </c:pt>
                <c:pt idx="53">
                  <c:v>0.56845891529432113</c:v>
                </c:pt>
                <c:pt idx="54">
                  <c:v>0.56243295910141888</c:v>
                </c:pt>
                <c:pt idx="55">
                  <c:v>0.55647088113623366</c:v>
                </c:pt>
                <c:pt idx="56">
                  <c:v>0.55057200425677355</c:v>
                </c:pt>
                <c:pt idx="57">
                  <c:v>0.54473565849910022</c:v>
                </c:pt>
                <c:pt idx="58">
                  <c:v>0.53896118100123613</c:v>
                </c:pt>
                <c:pt idx="59">
                  <c:v>0.53324791592788123</c:v>
                </c:pt>
                <c:pt idx="60">
                  <c:v>0.52759521439592616</c:v>
                </c:pt>
                <c:pt idx="61">
                  <c:v>0.52200243440075511</c:v>
                </c:pt>
                <c:pt idx="62">
                  <c:v>0.51646894074333127</c:v>
                </c:pt>
                <c:pt idx="63">
                  <c:v>0.51099410495805286</c:v>
                </c:pt>
                <c:pt idx="64">
                  <c:v>0.50557730524137645</c:v>
                </c:pt>
                <c:pt idx="65">
                  <c:v>0.50021792638119511</c:v>
                </c:pt>
                <c:pt idx="66">
                  <c:v>0.49491535968696576</c:v>
                </c:pt>
                <c:pt idx="67">
                  <c:v>0.48966900292057752</c:v>
                </c:pt>
                <c:pt idx="68">
                  <c:v>0.48447826022795271</c:v>
                </c:pt>
                <c:pt idx="69">
                  <c:v>0.47934254207137222</c:v>
                </c:pt>
                <c:pt idx="70">
                  <c:v>0.47426126516251965</c:v>
                </c:pt>
                <c:pt idx="71">
                  <c:v>0.46923385239623377</c:v>
                </c:pt>
                <c:pt idx="72">
                  <c:v>0.46425973278496435</c:v>
                </c:pt>
                <c:pt idx="73">
                  <c:v>0.45933834139392227</c:v>
                </c:pt>
                <c:pt idx="74">
                  <c:v>0.45446911927691669</c:v>
                </c:pt>
                <c:pt idx="75">
                  <c:v>0.44965151341287363</c:v>
                </c:pt>
                <c:pt idx="76">
                  <c:v>0.4448849766430259</c:v>
                </c:pt>
                <c:pt idx="77">
                  <c:v>0.44016896760877028</c:v>
                </c:pt>
                <c:pt idx="78">
                  <c:v>0.43550295069018247</c:v>
                </c:pt>
                <c:pt idx="79">
                  <c:v>0.43088639594518402</c:v>
                </c:pt>
                <c:pt idx="80">
                  <c:v>0.42631877904935472</c:v>
                </c:pt>
                <c:pt idx="81">
                  <c:v>0.421799581236382</c:v>
                </c:pt>
                <c:pt idx="82">
                  <c:v>0.41732828923914261</c:v>
                </c:pt>
                <c:pt idx="83">
                  <c:v>0.41290439523140798</c:v>
                </c:pt>
                <c:pt idx="84">
                  <c:v>0.40852739677016836</c:v>
                </c:pt>
                <c:pt idx="85">
                  <c:v>0.40419679673856751</c:v>
                </c:pt>
                <c:pt idx="86">
                  <c:v>0.39991210328944304</c:v>
                </c:pt>
                <c:pt idx="87">
                  <c:v>0.39567282978946489</c:v>
                </c:pt>
                <c:pt idx="88">
                  <c:v>0.39147849476386604</c:v>
                </c:pt>
                <c:pt idx="89">
                  <c:v>0.38732862184175881</c:v>
                </c:pt>
                <c:pt idx="90">
                  <c:v>0.38322273970203174</c:v>
                </c:pt>
                <c:pt idx="91">
                  <c:v>0.37916038201981872</c:v>
                </c:pt>
                <c:pt idx="92">
                  <c:v>0.37514108741353658</c:v>
                </c:pt>
                <c:pt idx="93">
                  <c:v>0.37116439939248375</c:v>
                </c:pt>
                <c:pt idx="94">
                  <c:v>0.36722986630499421</c:v>
                </c:pt>
                <c:pt idx="95">
                  <c:v>0.36333704128714139</c:v>
                </c:pt>
                <c:pt idx="96">
                  <c:v>0.35948548221198567</c:v>
                </c:pt>
                <c:pt idx="97">
                  <c:v>0.35567475163936002</c:v>
                </c:pt>
                <c:pt idx="98">
                  <c:v>0.35190441676618722</c:v>
                </c:pt>
                <c:pt idx="99">
                  <c:v>0.34817404937732521</c:v>
                </c:pt>
                <c:pt idx="100">
                  <c:v>0.34448322579693191</c:v>
                </c:pt>
                <c:pt idx="101">
                  <c:v>0.34083152684034657</c:v>
                </c:pt>
                <c:pt idx="102">
                  <c:v>0.33721853776648097</c:v>
                </c:pt>
                <c:pt idx="103">
                  <c:v>0.3336438482307153</c:v>
                </c:pt>
                <c:pt idx="104">
                  <c:v>0.33010705223829317</c:v>
                </c:pt>
                <c:pt idx="105">
                  <c:v>0.32660774809821108</c:v>
                </c:pt>
                <c:pt idx="106">
                  <c:v>0.32314553837759613</c:v>
                </c:pt>
                <c:pt idx="107">
                  <c:v>0.31972002985656789</c:v>
                </c:pt>
                <c:pt idx="108">
                  <c:v>0.31633083348357838</c:v>
                </c:pt>
                <c:pt idx="109">
                  <c:v>0.31297756433122581</c:v>
                </c:pt>
                <c:pt idx="110">
                  <c:v>0.30965984155253623</c:v>
                </c:pt>
                <c:pt idx="111">
                  <c:v>0.30637728833770889</c:v>
                </c:pt>
                <c:pt idx="112">
                  <c:v>0.30312953187132069</c:v>
                </c:pt>
                <c:pt idx="113">
                  <c:v>0.29991620328998292</c:v>
                </c:pt>
                <c:pt idx="114">
                  <c:v>0.29673693764044834</c:v>
                </c:pt>
                <c:pt idx="115">
                  <c:v>0.29359137383816108</c:v>
                </c:pt>
                <c:pt idx="116">
                  <c:v>0.29047915462624718</c:v>
                </c:pt>
                <c:pt idx="117">
                  <c:v>0.28739992653493879</c:v>
                </c:pt>
                <c:pt idx="118">
                  <c:v>0.28435333984142874</c:v>
                </c:pt>
                <c:pt idx="119">
                  <c:v>0.28133904853015129</c:v>
                </c:pt>
                <c:pt idx="120">
                  <c:v>0.2783567102534833</c:v>
                </c:pt>
                <c:pt idx="121">
                  <c:v>0.27540598629286178</c:v>
                </c:pt>
                <c:pt idx="122">
                  <c:v>0.27248654152031471</c:v>
                </c:pt>
                <c:pt idx="123">
                  <c:v>0.2695980443603983</c:v>
                </c:pt>
                <c:pt idx="124">
                  <c:v>0.26674016675253864</c:v>
                </c:pt>
                <c:pt idx="125">
                  <c:v>0.26391258411377222</c:v>
                </c:pt>
                <c:pt idx="126">
                  <c:v>0.26111497530188155</c:v>
                </c:pt>
                <c:pt idx="127">
                  <c:v>0.25834702257892156</c:v>
                </c:pt>
                <c:pt idx="128">
                  <c:v>0.25560841157513198</c:v>
                </c:pt>
                <c:pt idx="129">
                  <c:v>0.25289883125323387</c:v>
                </c:pt>
                <c:pt idx="130">
                  <c:v>0.25021797387310274</c:v>
                </c:pt>
                <c:pt idx="131">
                  <c:v>0.24756553495681727</c:v>
                </c:pt>
                <c:pt idx="132">
                  <c:v>0.24494121325407869</c:v>
                </c:pt>
                <c:pt idx="133">
                  <c:v>0.24234471070799554</c:v>
                </c:pt>
                <c:pt idx="134">
                  <c:v>0.23977573242123257</c:v>
                </c:pt>
                <c:pt idx="135">
                  <c:v>0.23723398662251766</c:v>
                </c:pt>
                <c:pt idx="136">
                  <c:v>0.23471918463350386</c:v>
                </c:pt>
                <c:pt idx="137">
                  <c:v>0.23223104083598267</c:v>
                </c:pt>
                <c:pt idx="138">
                  <c:v>0.22976927263944524</c:v>
                </c:pt>
                <c:pt idx="139">
                  <c:v>0.22733360044898729</c:v>
                </c:pt>
                <c:pt idx="140">
                  <c:v>0.22492374763355374</c:v>
                </c:pt>
                <c:pt idx="141">
                  <c:v>0.22253944049452082</c:v>
                </c:pt>
                <c:pt idx="142">
                  <c:v>0.22018040823461052</c:v>
                </c:pt>
                <c:pt idx="143">
                  <c:v>0.21784638292713493</c:v>
                </c:pt>
                <c:pt idx="144">
                  <c:v>0.21553709948556651</c:v>
                </c:pt>
                <c:pt idx="145">
                  <c:v>0.21325229563343109</c:v>
                </c:pt>
                <c:pt idx="146">
                  <c:v>0.21099171187451948</c:v>
                </c:pt>
                <c:pt idx="147">
                  <c:v>0.20875509146341556</c:v>
                </c:pt>
                <c:pt idx="148">
                  <c:v>0.20654218037633632</c:v>
                </c:pt>
                <c:pt idx="149">
                  <c:v>0.20435272728228135</c:v>
                </c:pt>
                <c:pt idx="150">
                  <c:v>0.20218648351448767</c:v>
                </c:pt>
                <c:pt idx="151">
                  <c:v>0.20004320304218751</c:v>
                </c:pt>
                <c:pt idx="152">
                  <c:v>0.19792264244266569</c:v>
                </c:pt>
                <c:pt idx="153">
                  <c:v>0.19582456087361261</c:v>
                </c:pt>
                <c:pt idx="154">
                  <c:v>0.19374872004577068</c:v>
                </c:pt>
                <c:pt idx="155">
                  <c:v>0.1916948841958708</c:v>
                </c:pt>
                <c:pt idx="156">
                  <c:v>0.18966282005985549</c:v>
                </c:pt>
                <c:pt idx="157">
                  <c:v>0.18765229684638587</c:v>
                </c:pt>
                <c:pt idx="158">
                  <c:v>0.18566308621062988</c:v>
                </c:pt>
                <c:pt idx="159">
                  <c:v>0.18369496222832771</c:v>
                </c:pt>
                <c:pt idx="160">
                  <c:v>0.18174770137013255</c:v>
                </c:pt>
                <c:pt idx="161">
                  <c:v>0.17982108247622347</c:v>
                </c:pt>
                <c:pt idx="162">
                  <c:v>0.17791488673118722</c:v>
                </c:pt>
                <c:pt idx="163">
                  <c:v>0.1760288976391661</c:v>
                </c:pt>
                <c:pt idx="164">
                  <c:v>0.17416290099926945</c:v>
                </c:pt>
                <c:pt idx="165">
                  <c:v>0.1723166848812463</c:v>
                </c:pt>
                <c:pt idx="166">
                  <c:v>0.17049003960141479</c:v>
                </c:pt>
                <c:pt idx="167">
                  <c:v>0.16868275769884786</c:v>
                </c:pt>
                <c:pt idx="168">
                  <c:v>0.16689463391181056</c:v>
                </c:pt>
                <c:pt idx="169">
                  <c:v>0.16512546515444787</c:v>
                </c:pt>
                <c:pt idx="170">
                  <c:v>0.16337505049371887</c:v>
                </c:pt>
                <c:pt idx="171">
                  <c:v>0.16164319112657599</c:v>
                </c:pt>
                <c:pt idx="172">
                  <c:v>0.15992969035738619</c:v>
                </c:pt>
                <c:pt idx="173">
                  <c:v>0.15823435357559074</c:v>
                </c:pt>
                <c:pt idx="174">
                  <c:v>0.15655698823360287</c:v>
                </c:pt>
                <c:pt idx="175">
                  <c:v>0.15489740382493908</c:v>
                </c:pt>
                <c:pt idx="176">
                  <c:v>0.15325541186258229</c:v>
                </c:pt>
                <c:pt idx="177">
                  <c:v>0.15163082585757445</c:v>
                </c:pt>
                <c:pt idx="178">
                  <c:v>0.15002346129783622</c:v>
                </c:pt>
                <c:pt idx="179">
                  <c:v>0.14843313562721103</c:v>
                </c:pt>
                <c:pt idx="180">
                  <c:v>0.14685966822473118</c:v>
                </c:pt>
                <c:pt idx="181">
                  <c:v>0.14530288038410391</c:v>
                </c:pt>
                <c:pt idx="182">
                  <c:v>0.14376259529341487</c:v>
                </c:pt>
                <c:pt idx="183">
                  <c:v>0.14223863801504674</c:v>
                </c:pt>
                <c:pt idx="184">
                  <c:v>0.14073083546581067</c:v>
                </c:pt>
                <c:pt idx="185">
                  <c:v>0.13923901639728856</c:v>
                </c:pt>
                <c:pt idx="186">
                  <c:v>0.13776301137638319</c:v>
                </c:pt>
                <c:pt idx="187">
                  <c:v>0.13630265276607523</c:v>
                </c:pt>
                <c:pt idx="188">
                  <c:v>0.13485777470638391</c:v>
                </c:pt>
                <c:pt idx="189">
                  <c:v>0.13342821309552905</c:v>
                </c:pt>
                <c:pt idx="190">
                  <c:v>0.13201380557129389</c:v>
                </c:pt>
                <c:pt idx="191">
                  <c:v>0.13061439149258416</c:v>
                </c:pt>
                <c:pt idx="192">
                  <c:v>0.12922981192118388</c:v>
                </c:pt>
                <c:pt idx="193">
                  <c:v>0.12785990960370358</c:v>
                </c:pt>
                <c:pt idx="194">
                  <c:v>0.12650452895372044</c:v>
                </c:pt>
                <c:pt idx="195">
                  <c:v>0.1251635160341075</c:v>
                </c:pt>
                <c:pt idx="196">
                  <c:v>0.1238367185395504</c:v>
                </c:pt>
                <c:pt idx="197">
                  <c:v>0.12252398577924935</c:v>
                </c:pt>
                <c:pt idx="198">
                  <c:v>0.12122516865980411</c:v>
                </c:pt>
                <c:pt idx="199">
                  <c:v>0.11994011966828128</c:v>
                </c:pt>
                <c:pt idx="200">
                  <c:v>0.11866869285545996</c:v>
                </c:pt>
                <c:pt idx="201">
                  <c:v>0.11741074381925617</c:v>
                </c:pt>
                <c:pt idx="202">
                  <c:v>0.11616612968832186</c:v>
                </c:pt>
                <c:pt idx="203">
                  <c:v>0.11493470910581879</c:v>
                </c:pt>
                <c:pt idx="204">
                  <c:v>0.11371634221336355</c:v>
                </c:pt>
                <c:pt idx="205">
                  <c:v>0.11251089063514352</c:v>
                </c:pt>
                <c:pt idx="206">
                  <c:v>0.11131821746220057</c:v>
                </c:pt>
                <c:pt idx="207">
                  <c:v>0.11013818723688186</c:v>
                </c:pt>
                <c:pt idx="208">
                  <c:v>0.10897066593745522</c:v>
                </c:pt>
                <c:pt idx="209">
                  <c:v>0.10781552096288743</c:v>
                </c:pt>
                <c:pt idx="210">
                  <c:v>0.1066726211177845</c:v>
                </c:pt>
                <c:pt idx="211">
                  <c:v>0.10554183659749068</c:v>
                </c:pt>
                <c:pt idx="212">
                  <c:v>0.10442303897334645</c:v>
                </c:pt>
                <c:pt idx="213">
                  <c:v>0.10331610117810172</c:v>
                </c:pt>
                <c:pt idx="214">
                  <c:v>0.10222089749148466</c:v>
                </c:pt>
                <c:pt idx="215">
                  <c:v>0.10113730352592269</c:v>
                </c:pt>
                <c:pt idx="216">
                  <c:v>0.10006519621241539</c:v>
                </c:pt>
                <c:pt idx="217">
                  <c:v>9.9004453786556951E-2</c:v>
                </c:pt>
                <c:pt idx="218">
                  <c:v>9.7954955774706587E-2</c:v>
                </c:pt>
                <c:pt idx="219">
                  <c:v>9.6916582980306101E-2</c:v>
                </c:pt>
                <c:pt idx="220">
                  <c:v>9.5889217470341848E-2</c:v>
                </c:pt>
                <c:pt idx="221">
                  <c:v>9.4872742561950649E-2</c:v>
                </c:pt>
                <c:pt idx="222">
                  <c:v>9.386704280916762E-2</c:v>
                </c:pt>
                <c:pt idx="223">
                  <c:v>9.2872003989814364E-2</c:v>
                </c:pt>
                <c:pt idx="224">
                  <c:v>9.1887513092526019E-2</c:v>
                </c:pt>
                <c:pt idx="225">
                  <c:v>9.0913458303916353E-2</c:v>
                </c:pt>
                <c:pt idx="226">
                  <c:v>8.9949728995878359E-2</c:v>
                </c:pt>
                <c:pt idx="227">
                  <c:v>8.8996215713019647E-2</c:v>
                </c:pt>
                <c:pt idx="228">
                  <c:v>8.8052810160231337E-2</c:v>
                </c:pt>
                <c:pt idx="229">
                  <c:v>8.7119405190387966E-2</c:v>
                </c:pt>
                <c:pt idx="230">
                  <c:v>8.6195894792178845E-2</c:v>
                </c:pt>
                <c:pt idx="231">
                  <c:v>8.5282174078067555E-2</c:v>
                </c:pt>
                <c:pt idx="232">
                  <c:v>8.4378139272379235E-2</c:v>
                </c:pt>
                <c:pt idx="233">
                  <c:v>8.3483687699514544E-2</c:v>
                </c:pt>
                <c:pt idx="234">
                  <c:v>8.2598717772288194E-2</c:v>
                </c:pt>
                <c:pt idx="235">
                  <c:v>8.172312898039108E-2</c:v>
                </c:pt>
                <c:pt idx="236">
                  <c:v>8.0856821878975055E-2</c:v>
                </c:pt>
                <c:pt idx="237">
                  <c:v>7.999969807735835E-2</c:v>
                </c:pt>
                <c:pt idx="238">
                  <c:v>7.9151660227850834E-2</c:v>
                </c:pt>
                <c:pt idx="239">
                  <c:v>7.8312612014697983E-2</c:v>
                </c:pt>
                <c:pt idx="240">
                  <c:v>7.7482458143141641E-2</c:v>
                </c:pt>
                <c:pt idx="241">
                  <c:v>7.6661104328596907E-2</c:v>
                </c:pt>
                <c:pt idx="242">
                  <c:v>7.5848457285943957E-2</c:v>
                </c:pt>
                <c:pt idx="243">
                  <c:v>7.5044424718933106E-2</c:v>
                </c:pt>
                <c:pt idx="244">
                  <c:v>7.4248915309702179E-2</c:v>
                </c:pt>
                <c:pt idx="245">
                  <c:v>7.346183870840535E-2</c:v>
                </c:pt>
                <c:pt idx="246">
                  <c:v>7.2683105522951305E-2</c:v>
                </c:pt>
                <c:pt idx="247">
                  <c:v>7.1912627308850952E-2</c:v>
                </c:pt>
                <c:pt idx="248">
                  <c:v>7.115031655917213E-2</c:v>
                </c:pt>
                <c:pt idx="249">
                  <c:v>7.0396086694600984E-2</c:v>
                </c:pt>
                <c:pt idx="250">
                  <c:v>6.9649852053608893E-2</c:v>
                </c:pt>
                <c:pt idx="251">
                  <c:v>6.8911527882723381E-2</c:v>
                </c:pt>
                <c:pt idx="252">
                  <c:v>6.8181030326902217E-2</c:v>
                </c:pt>
                <c:pt idx="253">
                  <c:v>6.7458276420009705E-2</c:v>
                </c:pt>
                <c:pt idx="254">
                  <c:v>6.6743184075393799E-2</c:v>
                </c:pt>
                <c:pt idx="255">
                  <c:v>6.6035672076562899E-2</c:v>
                </c:pt>
                <c:pt idx="256">
                  <c:v>6.533566006796207E-2</c:v>
                </c:pt>
                <c:pt idx="257">
                  <c:v>6.4643068545846463E-2</c:v>
                </c:pt>
                <c:pt idx="258">
                  <c:v>6.3957818849251669E-2</c:v>
                </c:pt>
                <c:pt idx="259">
                  <c:v>6.327983315105988E-2</c:v>
                </c:pt>
                <c:pt idx="260">
                  <c:v>6.2609034449160716E-2</c:v>
                </c:pt>
                <c:pt idx="261">
                  <c:v>6.1945346557705602E-2</c:v>
                </c:pt>
                <c:pt idx="262">
                  <c:v>6.1288694098455117E-2</c:v>
                </c:pt>
                <c:pt idx="263">
                  <c:v>6.0639002492217875E-2</c:v>
                </c:pt>
                <c:pt idx="264">
                  <c:v>5.9996197950380054E-2</c:v>
                </c:pt>
                <c:pt idx="265">
                  <c:v>5.9360207466525129E-2</c:v>
                </c:pt>
                <c:pt idx="266">
                  <c:v>5.8730958808142046E-2</c:v>
                </c:pt>
                <c:pt idx="267">
                  <c:v>5.8108380508421348E-2</c:v>
                </c:pt>
                <c:pt idx="268">
                  <c:v>5.749240185813851E-2</c:v>
                </c:pt>
                <c:pt idx="269">
                  <c:v>5.6882952897623074E-2</c:v>
                </c:pt>
                <c:pt idx="270">
                  <c:v>5.6279964408812888E-2</c:v>
                </c:pt>
                <c:pt idx="271">
                  <c:v>5.5683367907392887E-2</c:v>
                </c:pt>
                <c:pt idx="272">
                  <c:v>5.5093095635016881E-2</c:v>
                </c:pt>
                <c:pt idx="273">
                  <c:v>5.4509080551611779E-2</c:v>
                </c:pt>
                <c:pt idx="274">
                  <c:v>5.3931256327763848E-2</c:v>
                </c:pt>
                <c:pt idx="275">
                  <c:v>5.3359557337185046E-2</c:v>
                </c:pt>
                <c:pt idx="276">
                  <c:v>5.2793918649259718E-2</c:v>
                </c:pt>
                <c:pt idx="277">
                  <c:v>5.2234276021670079E-2</c:v>
                </c:pt>
                <c:pt idx="278">
                  <c:v>5.1680565893099786E-2</c:v>
                </c:pt>
                <c:pt idx="279">
                  <c:v>5.1132725376015147E-2</c:v>
                </c:pt>
                <c:pt idx="280">
                  <c:v>5.0590692249522576E-2</c:v>
                </c:pt>
                <c:pt idx="281">
                  <c:v>5.0054404952301866E-2</c:v>
                </c:pt>
                <c:pt idx="282">
                  <c:v>4.9523802575614374E-2</c:v>
                </c:pt>
                <c:pt idx="283">
                  <c:v>4.8998824856385424E-2</c:v>
                </c:pt>
                <c:pt idx="284">
                  <c:v>4.847941217035974E-2</c:v>
                </c:pt>
                <c:pt idx="285">
                  <c:v>4.7965505525329848E-2</c:v>
                </c:pt>
                <c:pt idx="286">
                  <c:v>4.7457046554435903E-2</c:v>
                </c:pt>
                <c:pt idx="287">
                  <c:v>4.6953977509536698E-2</c:v>
                </c:pt>
                <c:pt idx="288">
                  <c:v>4.6456241254650997E-2</c:v>
                </c:pt>
                <c:pt idx="289">
                  <c:v>4.5963781259468282E-2</c:v>
                </c:pt>
                <c:pt idx="290">
                  <c:v>4.5476541592928299E-2</c:v>
                </c:pt>
                <c:pt idx="291">
                  <c:v>4.4994466916868751E-2</c:v>
                </c:pt>
                <c:pt idx="292">
                  <c:v>4.4517502479740241E-2</c:v>
                </c:pt>
                <c:pt idx="293">
                  <c:v>4.4045594110387921E-2</c:v>
                </c:pt>
                <c:pt idx="294">
                  <c:v>4.3578688211898989E-2</c:v>
                </c:pt>
                <c:pt idx="295">
                  <c:v>4.3116731755515357E-2</c:v>
                </c:pt>
                <c:pt idx="296">
                  <c:v>4.2659672274611045E-2</c:v>
                </c:pt>
                <c:pt idx="297">
                  <c:v>4.220745785873322E-2</c:v>
                </c:pt>
                <c:pt idx="298">
                  <c:v>4.1760037147706451E-2</c:v>
                </c:pt>
                <c:pt idx="299">
                  <c:v>4.1317359325799566E-2</c:v>
                </c:pt>
                <c:pt idx="300">
                  <c:v>4.0879374115954194E-2</c:v>
                </c:pt>
                <c:pt idx="301">
                  <c:v>4.0446031774074555E-2</c:v>
                </c:pt>
                <c:pt idx="302">
                  <c:v>4.0017283083377854E-2</c:v>
                </c:pt>
                <c:pt idx="303">
                  <c:v>3.9593079348804461E-2</c:v>
                </c:pt>
                <c:pt idx="304">
                  <c:v>3.9173372391487292E-2</c:v>
                </c:pt>
                <c:pt idx="305">
                  <c:v>3.8758114543280042E-2</c:v>
                </c:pt>
                <c:pt idx="306">
                  <c:v>3.8347258641343203E-2</c:v>
                </c:pt>
                <c:pt idx="307">
                  <c:v>3.7940758022787541E-2</c:v>
                </c:pt>
                <c:pt idx="308">
                  <c:v>3.7538566519374421E-2</c:v>
                </c:pt>
                <c:pt idx="309">
                  <c:v>3.7140638452272216E-2</c:v>
                </c:pt>
                <c:pt idx="310">
                  <c:v>3.6746928626868319E-2</c:v>
                </c:pt>
                <c:pt idx="311">
                  <c:v>3.6357392327636275E-2</c:v>
                </c:pt>
                <c:pt idx="312">
                  <c:v>3.5971985313057127E-2</c:v>
                </c:pt>
                <c:pt idx="313">
                  <c:v>3.5590663810594676E-2</c:v>
                </c:pt>
                <c:pt idx="314">
                  <c:v>3.5213384511724129E-2</c:v>
                </c:pt>
                <c:pt idx="315">
                  <c:v>3.4840104567013259E-2</c:v>
                </c:pt>
                <c:pt idx="316">
                  <c:v>3.4470781581255786E-2</c:v>
                </c:pt>
                <c:pt idx="317">
                  <c:v>3.4105373608656418E-2</c:v>
                </c:pt>
                <c:pt idx="318">
                  <c:v>3.3743839148066744E-2</c:v>
                </c:pt>
                <c:pt idx="319">
                  <c:v>3.3386137138271869E-2</c:v>
                </c:pt>
                <c:pt idx="320">
                  <c:v>3.3032226953326881E-2</c:v>
                </c:pt>
                <c:pt idx="321">
                  <c:v>3.2682068397942639E-2</c:v>
                </c:pt>
                <c:pt idx="322">
                  <c:v>3.2335621702920765E-2</c:v>
                </c:pt>
                <c:pt idx="323">
                  <c:v>3.1992847520636782E-2</c:v>
                </c:pt>
                <c:pt idx="324">
                  <c:v>3.1653706920571179E-2</c:v>
                </c:pt>
                <c:pt idx="325">
                  <c:v>3.1318161384887973E-2</c:v>
                </c:pt>
                <c:pt idx="326">
                  <c:v>3.0986172804060012E-2</c:v>
                </c:pt>
                <c:pt idx="327">
                  <c:v>3.0657703472540623E-2</c:v>
                </c:pt>
                <c:pt idx="328">
                  <c:v>3.0332716084481334E-2</c:v>
                </c:pt>
                <c:pt idx="329">
                  <c:v>3.0011173729494817E-2</c:v>
                </c:pt>
                <c:pt idx="330">
                  <c:v>2.9693039888462735E-2</c:v>
                </c:pt>
                <c:pt idx="331">
                  <c:v>2.9378278429388185E-2</c:v>
                </c:pt>
                <c:pt idx="332">
                  <c:v>2.9066853603291982E-2</c:v>
                </c:pt>
                <c:pt idx="333">
                  <c:v>2.8758730040152416E-2</c:v>
                </c:pt>
                <c:pt idx="334">
                  <c:v>2.8453872744888219E-2</c:v>
                </c:pt>
                <c:pt idx="335">
                  <c:v>2.8152247093383861E-2</c:v>
                </c:pt>
                <c:pt idx="336">
                  <c:v>2.785381882855727E-2</c:v>
                </c:pt>
                <c:pt idx="337">
                  <c:v>2.7558554056469012E-2</c:v>
                </c:pt>
                <c:pt idx="338">
                  <c:v>2.7266419242472775E-2</c:v>
                </c:pt>
                <c:pt idx="339">
                  <c:v>2.6977381207406729E-2</c:v>
                </c:pt>
                <c:pt idx="340">
                  <c:v>2.6691407123825187E-2</c:v>
                </c:pt>
                <c:pt idx="341">
                  <c:v>2.6408464512270202E-2</c:v>
                </c:pt>
                <c:pt idx="342">
                  <c:v>2.6128521237582778E-2</c:v>
                </c:pt>
                <c:pt idx="343">
                  <c:v>2.5851545505253103E-2</c:v>
                </c:pt>
                <c:pt idx="344">
                  <c:v>2.5577505857809421E-2</c:v>
                </c:pt>
                <c:pt idx="345">
                  <c:v>2.5306371171245384E-2</c:v>
                </c:pt>
                <c:pt idx="346">
                  <c:v>2.5038110651485063E-2</c:v>
                </c:pt>
                <c:pt idx="347">
                  <c:v>2.4772693830885512E-2</c:v>
                </c:pt>
                <c:pt idx="348">
                  <c:v>2.4510090564776463E-2</c:v>
                </c:pt>
                <c:pt idx="349">
                  <c:v>2.4250271028036622E-2</c:v>
                </c:pt>
                <c:pt idx="350">
                  <c:v>2.399320571170625E-2</c:v>
                </c:pt>
                <c:pt idx="351">
                  <c:v>2.3738865419635758E-2</c:v>
                </c:pt>
                <c:pt idx="352">
                  <c:v>2.3487221265169729E-2</c:v>
                </c:pt>
                <c:pt idx="353">
                  <c:v>2.3238244667866063E-2</c:v>
                </c:pt>
                <c:pt idx="354">
                  <c:v>2.2991907350250071E-2</c:v>
                </c:pt>
                <c:pt idx="355">
                  <c:v>2.2748181334602765E-2</c:v>
                </c:pt>
                <c:pt idx="356">
                  <c:v>2.2507038939783362E-2</c:v>
                </c:pt>
                <c:pt idx="357">
                  <c:v>2.2268452778085375E-2</c:v>
                </c:pt>
                <c:pt idx="358">
                  <c:v>2.2032395752126028E-2</c:v>
                </c:pt>
                <c:pt idx="359">
                  <c:v>2.1798841051768734E-2</c:v>
                </c:pt>
                <c:pt idx="360">
                  <c:v>2.156776215107812E-2</c:v>
                </c:pt>
              </c:numCache>
            </c:numRef>
          </c:yVal>
          <c:smooth val="1"/>
          <c:extLst>
            <c:ext xmlns:c16="http://schemas.microsoft.com/office/drawing/2014/chart" uri="{C3380CC4-5D6E-409C-BE32-E72D297353CC}">
              <c16:uniqueId val="{00000006-8B63-EE44-B256-21DC24BA665F}"/>
            </c:ext>
          </c:extLst>
        </c:ser>
        <c:ser>
          <c:idx val="7"/>
          <c:order val="7"/>
          <c:tx>
            <c:strRef>
              <c:f>'Raum2_technische Lüftung'!$F$57</c:f>
              <c:strCache>
                <c:ptCount val="1"/>
                <c:pt idx="0">
                  <c:v>Filter 2</c:v>
                </c:pt>
              </c:strCache>
            </c:strRef>
          </c:tx>
          <c:spPr>
            <a:ln w="19050" cap="rnd">
              <a:solidFill>
                <a:srgbClr val="FFFF00"/>
              </a:solidFill>
              <a:round/>
            </a:ln>
            <a:effectLst/>
          </c:spPr>
          <c:marker>
            <c:symbol val="none"/>
          </c:marker>
          <c:xVal>
            <c:numRef>
              <c:f>'Raum2_technische Lüftung'!$A$58:$A$418</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'Raum2_technische Lüftung'!$F$58:$F$418</c:f>
              <c:numCache>
                <c:formatCode>0.0%</c:formatCode>
                <c:ptCount val="361"/>
                <c:pt idx="0" formatCode="0.00%">
                  <c:v>1</c:v>
                </c:pt>
                <c:pt idx="1">
                  <c:v>0.97605660836448738</c:v>
                </c:pt>
                <c:pt idx="2">
                  <c:v>0.9526865027319863</c:v>
                </c:pt>
                <c:pt idx="3">
                  <c:v>0.92987595669120748</c:v>
                </c:pt>
                <c:pt idx="4">
                  <c:v>0.90761157248770286</c:v>
                </c:pt>
                <c:pt idx="5">
                  <c:v>0.8858802731547063</c:v>
                </c:pt>
                <c:pt idx="6">
                  <c:v>0.8646692948323883</c:v>
                </c:pt>
                <c:pt idx="7">
                  <c:v>0.84396617927101392</c:v>
                </c:pt>
                <c:pt idx="8">
                  <c:v>0.82375876651360069</c:v>
                </c:pt>
                <c:pt idx="9">
                  <c:v>0.8040351877537788</c:v>
                </c:pt>
                <c:pt idx="10">
                  <c:v>0.78478385836465714</c:v>
                </c:pt>
                <c:pt idx="11">
                  <c:v>0.76599347109460347</c:v>
                </c:pt>
                <c:pt idx="12">
                  <c:v>0.74765298942593961</c:v>
                </c:pt>
                <c:pt idx="13">
                  <c:v>0.72975164109265256</c:v>
                </c:pt>
                <c:pt idx="14">
                  <c:v>0.71227891175331315</c:v>
                </c:pt>
                <c:pt idx="15">
                  <c:v>0.69522453881548685</c:v>
                </c:pt>
                <c:pt idx="16">
                  <c:v>0.67857850540800901</c:v>
                </c:pt>
                <c:pt idx="17">
                  <c:v>0.66233103449758413</c:v>
                </c:pt>
                <c:pt idx="18">
                  <c:v>0.64647258314625433</c:v>
                </c:pt>
                <c:pt idx="19">
                  <c:v>0.63099383690636202</c:v>
                </c:pt>
                <c:pt idx="20">
                  <c:v>0.61588570434971823</c:v>
                </c:pt>
                <c:pt idx="21">
                  <c:v>0.60113931172775936</c:v>
                </c:pt>
                <c:pt idx="22">
                  <c:v>0.58674599775955916</c:v>
                </c:pt>
                <c:pt idx="23">
                  <c:v>0.5726973085446323</c:v>
                </c:pt>
                <c:pt idx="24">
                  <c:v>0.55898499259754419</c:v>
                </c:pt>
                <c:pt idx="25">
                  <c:v>0.5456009960014071</c:v>
                </c:pt>
                <c:pt idx="26">
                  <c:v>0.53253745767741967</c:v>
                </c:pt>
                <c:pt idx="27">
                  <c:v>0.51978670476766886</c:v>
                </c:pt>
                <c:pt idx="28">
                  <c:v>0.50734124812848402</c:v>
                </c:pt>
                <c:pt idx="29">
                  <c:v>0.49519377793169395</c:v>
                </c:pt>
                <c:pt idx="30">
                  <c:v>0.48333715937120636</c:v>
                </c:pt>
                <c:pt idx="31">
                  <c:v>0.47176442847238537</c:v>
                </c:pt>
                <c:pt idx="32">
                  <c:v>0.46046878800176727</c:v>
                </c:pt>
                <c:pt idx="33">
                  <c:v>0.44944360347471113</c:v>
                </c:pt>
                <c:pt idx="34">
                  <c:v>0.43868239925864005</c:v>
                </c:pt>
                <c:pt idx="35">
                  <c:v>0.42817885476958406</c:v>
                </c:pt>
                <c:pt idx="36">
                  <c:v>0.41792680075979066</c:v>
                </c:pt>
                <c:pt idx="37">
                  <c:v>0.4079202156942221</c:v>
                </c:pt>
                <c:pt idx="38">
                  <c:v>0.39815322221381261</c:v>
                </c:pt>
                <c:pt idx="39">
                  <c:v>0.388620083683406</c:v>
                </c:pt>
                <c:pt idx="40">
                  <c:v>0.37931520082234854</c:v>
                </c:pt>
                <c:pt idx="41">
                  <c:v>0.37023310841575591</c:v>
                </c:pt>
                <c:pt idx="42">
                  <c:v>0.36136847210452416</c:v>
                </c:pt>
                <c:pt idx="43">
                  <c:v>0.35271608525219872</c:v>
                </c:pt>
                <c:pt idx="44">
                  <c:v>0.34427086588686051</c:v>
                </c:pt>
                <c:pt idx="45">
                  <c:v>0.33602785371623439</c:v>
                </c:pt>
                <c:pt idx="46">
                  <c:v>0.3279822072142658</c:v>
                </c:pt>
                <c:pt idx="47">
                  <c:v>0.32012920077745477</c:v>
                </c:pt>
                <c:pt idx="48">
                  <c:v>0.31246422194927659</c:v>
                </c:pt>
                <c:pt idx="49">
                  <c:v>0.30498276871105928</c:v>
                </c:pt>
                <c:pt idx="50">
                  <c:v>0.29768044683772743</c:v>
                </c:pt>
                <c:pt idx="51">
                  <c:v>0.29055296731685737</c:v>
                </c:pt>
                <c:pt idx="52">
                  <c:v>0.28359614382952952</c:v>
                </c:pt>
                <c:pt idx="53">
                  <c:v>0.27680589029149788</c:v>
                </c:pt>
                <c:pt idx="54">
                  <c:v>0.27017821845323176</c:v>
                </c:pt>
                <c:pt idx="55">
                  <c:v>0.26370923555742093</c:v>
                </c:pt>
                <c:pt idx="56">
                  <c:v>0.25739514205256803</c:v>
                </c:pt>
                <c:pt idx="57">
                  <c:v>0.25123222936132494</c:v>
                </c:pt>
                <c:pt idx="58">
                  <c:v>0.2452168777022638</c:v>
                </c:pt>
                <c:pt idx="59">
                  <c:v>0.23934555396380089</c:v>
                </c:pt>
                <c:pt idx="60">
                  <c:v>0.23361480962902692</c:v>
                </c:pt>
                <c:pt idx="61">
                  <c:v>0.22802127875022341</c:v>
                </c:pt>
                <c:pt idx="62">
                  <c:v>0.2225616759718764</c:v>
                </c:pt>
                <c:pt idx="63">
                  <c:v>0.21723279460102568</c:v>
                </c:pt>
                <c:pt idx="64">
                  <c:v>0.21203150472381649</c:v>
                </c:pt>
                <c:pt idx="65">
                  <c:v>0.20695475136714711</c:v>
                </c:pt>
                <c:pt idx="66">
                  <c:v>0.20199955270433334</c:v>
                </c:pt>
                <c:pt idx="67">
                  <c:v>0.1971629983037351</c:v>
                </c:pt>
                <c:pt idx="68">
                  <c:v>0.19244224741931687</c:v>
                </c:pt>
                <c:pt idx="69">
                  <c:v>0.18783452732213793</c:v>
                </c:pt>
                <c:pt idx="70">
                  <c:v>0.18333713167179258</c:v>
                </c:pt>
                <c:pt idx="71">
                  <c:v>0.17894741892684329</c:v>
                </c:pt>
                <c:pt idx="72">
                  <c:v>0.17466281079331378</c:v>
                </c:pt>
                <c:pt idx="73">
                  <c:v>0.17048079071033001</c:v>
                </c:pt>
                <c:pt idx="74">
                  <c:v>0.16639890237202071</c:v>
                </c:pt>
                <c:pt idx="75">
                  <c:v>0.16241474828480798</c:v>
                </c:pt>
                <c:pt idx="76">
                  <c:v>0.15852598835924164</c:v>
                </c:pt>
                <c:pt idx="77">
                  <c:v>0.1547303385355496</c:v>
                </c:pt>
                <c:pt idx="78">
                  <c:v>0.15102556944209747</c:v>
                </c:pt>
                <c:pt idx="79">
                  <c:v>0.14740950508596901</c:v>
                </c:pt>
                <c:pt idx="80">
                  <c:v>0.1438800215748986</c:v>
                </c:pt>
                <c:pt idx="81">
                  <c:v>0.14043504586980479</c:v>
                </c:pt>
                <c:pt idx="82">
                  <c:v>0.13707255456719286</c:v>
                </c:pt>
                <c:pt idx="83">
                  <c:v>0.13379057271071038</c:v>
                </c:pt>
                <c:pt idx="84">
                  <c:v>0.13058717263115827</c:v>
                </c:pt>
                <c:pt idx="85">
                  <c:v>0.12746047281427619</c:v>
                </c:pt>
                <c:pt idx="86">
                  <c:v>0.12440863679563632</c:v>
                </c:pt>
                <c:pt idx="87">
                  <c:v>0.12142987208199818</c:v>
                </c:pt>
                <c:pt idx="88">
                  <c:v>0.11852242909848872</c:v>
                </c:pt>
                <c:pt idx="89">
                  <c:v>0.11568460016099129</c:v>
                </c:pt>
                <c:pt idx="90">
                  <c:v>0.11291471847313901</c:v>
                </c:pt>
                <c:pt idx="91">
                  <c:v>0.11021115714732301</c:v>
                </c:pt>
                <c:pt idx="92">
                  <c:v>0.10757232824914159</c:v>
                </c:pt>
                <c:pt idx="93">
                  <c:v>0.10499668186472851</c:v>
                </c:pt>
                <c:pt idx="94">
                  <c:v>0.10248270519041196</c:v>
                </c:pt>
                <c:pt idx="95">
                  <c:v>0.10002892164417115</c:v>
                </c:pt>
                <c:pt idx="96">
                  <c:v>9.763388999836678E-2</c:v>
                </c:pt>
                <c:pt idx="97">
                  <c:v>9.5296203533237298E-2</c:v>
                </c:pt>
                <c:pt idx="98">
                  <c:v>9.3014489210663492E-2</c:v>
                </c:pt>
                <c:pt idx="99">
                  <c:v>9.0787406867715387E-2</c:v>
                </c:pt>
                <c:pt idx="100">
                  <c:v>8.8613648429509057E-2</c:v>
                </c:pt>
                <c:pt idx="101">
                  <c:v>8.6491937140909678E-2</c:v>
                </c:pt>
                <c:pt idx="102">
                  <c:v>8.4421026816630787E-2</c:v>
                </c:pt>
                <c:pt idx="103">
                  <c:v>8.2399701109288057E-2</c:v>
                </c:pt>
                <c:pt idx="104">
                  <c:v>8.0426772794979201E-2</c:v>
                </c:pt>
                <c:pt idx="105">
                  <c:v>7.8501083075968606E-2</c:v>
                </c:pt>
                <c:pt idx="106">
                  <c:v>7.6621500900068751E-2</c:v>
                </c:pt>
                <c:pt idx="107">
                  <c:v>7.4786922296317643E-2</c:v>
                </c:pt>
                <c:pt idx="108">
                  <c:v>7.299626972656223E-2</c:v>
                </c:pt>
                <c:pt idx="109">
                  <c:v>7.1248491452567647E-2</c:v>
                </c:pt>
                <c:pt idx="110">
                  <c:v>6.9542560918279331E-2</c:v>
                </c:pt>
                <c:pt idx="111">
                  <c:v>6.7877476146876517E-2</c:v>
                </c:pt>
                <c:pt idx="112">
                  <c:v>6.6252259152261669E-2</c:v>
                </c:pt>
                <c:pt idx="113">
                  <c:v>6.4665955364641606E-2</c:v>
                </c:pt>
                <c:pt idx="114">
                  <c:v>6.3117633069861387E-2</c:v>
                </c:pt>
                <c:pt idx="115">
                  <c:v>6.1606382862163127E-2</c:v>
                </c:pt>
                <c:pt idx="116">
                  <c:v>6.013131711004701E-2</c:v>
                </c:pt>
                <c:pt idx="117">
                  <c:v>5.8691569434921959E-2</c:v>
                </c:pt>
                <c:pt idx="118">
                  <c:v>5.7286294202238727E-2</c:v>
                </c:pt>
                <c:pt idx="119">
                  <c:v>5.5914666024807359E-2</c:v>
                </c:pt>
                <c:pt idx="120">
                  <c:v>5.4575879278006494E-2</c:v>
                </c:pt>
                <c:pt idx="121">
                  <c:v>5.3269147626600712E-2</c:v>
                </c:pt>
                <c:pt idx="122">
                  <c:v>5.1993703562887079E-2</c:v>
                </c:pt>
                <c:pt idx="123">
                  <c:v>5.0748797955900114E-2</c:v>
                </c:pt>
                <c:pt idx="124">
                  <c:v>4.9533699611410506E-2</c:v>
                </c:pt>
                <c:pt idx="125">
                  <c:v>4.8347694842458648E-2</c:v>
                </c:pt>
                <c:pt idx="126">
                  <c:v>4.7190087050171414E-2</c:v>
                </c:pt>
                <c:pt idx="127">
                  <c:v>4.6060196314615214E-2</c:v>
                </c:pt>
                <c:pt idx="128">
                  <c:v>4.4957358995445819E-2</c:v>
                </c:pt>
                <c:pt idx="129">
                  <c:v>4.3880927342119506E-2</c:v>
                </c:pt>
                <c:pt idx="130">
                  <c:v>4.2830269113437673E-2</c:v>
                </c:pt>
                <c:pt idx="131">
                  <c:v>4.1804767206200223E-2</c:v>
                </c:pt>
                <c:pt idx="132">
                  <c:v>4.0803819292750745E-2</c:v>
                </c:pt>
                <c:pt idx="133">
                  <c:v>3.982683746719972E-2</c:v>
                </c:pt>
                <c:pt idx="134">
                  <c:v>3.8873247900118653E-2</c:v>
                </c:pt>
                <c:pt idx="135">
                  <c:v>3.7942490501501731E-2</c:v>
                </c:pt>
                <c:pt idx="136">
                  <c:v>3.7034018591797564E-2</c:v>
                </c:pt>
                <c:pt idx="137">
                  <c:v>3.6147298580817305E-2</c:v>
                </c:pt>
                <c:pt idx="138">
                  <c:v>3.5281809654330983E-2</c:v>
                </c:pt>
                <c:pt idx="139">
                  <c:v>3.4437043468167727E-2</c:v>
                </c:pt>
                <c:pt idx="140">
                  <c:v>3.3612503849640207E-2</c:v>
                </c:pt>
                <c:pt idx="141">
                  <c:v>3.2807706506118105E-2</c:v>
                </c:pt>
                <c:pt idx="142">
                  <c:v>3.2022178740579152E-2</c:v>
                </c:pt>
                <c:pt idx="143">
                  <c:v>3.1255459173971087E-2</c:v>
                </c:pt>
                <c:pt idx="144">
                  <c:v>3.0507097474220923E-2</c:v>
                </c:pt>
                <c:pt idx="145">
                  <c:v>2.9776654091732899E-2</c:v>
                </c:pt>
                <c:pt idx="146">
                  <c:v>2.9063700001219342E-2</c:v>
                </c:pt>
                <c:pt idx="147">
                  <c:v>2.8367816449713101E-2</c:v>
                </c:pt>
                <c:pt idx="148">
                  <c:v>2.7688594710613277E-2</c:v>
                </c:pt>
                <c:pt idx="149">
                  <c:v>2.7025635843620083E-2</c:v>
                </c:pt>
                <c:pt idx="150">
                  <c:v>2.6378550460417535E-2</c:v>
                </c:pt>
                <c:pt idx="151">
                  <c:v>2.5746958495966619E-2</c:v>
                </c:pt>
                <c:pt idx="152">
                  <c:v>2.5130488985274414E-2</c:v>
                </c:pt>
                <c:pt idx="153">
                  <c:v>2.4528779845508046E-2</c:v>
                </c:pt>
                <c:pt idx="154">
                  <c:v>2.3941477663325782E-2</c:v>
                </c:pt>
                <c:pt idx="155">
                  <c:v>2.3368237487299891E-2</c:v>
                </c:pt>
                <c:pt idx="156">
                  <c:v>2.2808722625309804E-2</c:v>
                </c:pt>
                <c:pt idx="157">
                  <c:v>2.2262604446786228E-2</c:v>
                </c:pt>
                <c:pt idx="158">
                  <c:v>2.1729562189690323E-2</c:v>
                </c:pt>
                <c:pt idx="159">
                  <c:v>2.1209282772114337E-2</c:v>
                </c:pt>
                <c:pt idx="160">
                  <c:v>2.0701460608393285E-2</c:v>
                </c:pt>
                <c:pt idx="161">
                  <c:v>2.0205797429619383E-2</c:v>
                </c:pt>
                <c:pt idx="162">
                  <c:v>1.9722002108454175E-2</c:v>
                </c:pt>
                <c:pt idx="163">
                  <c:v>1.9249790488135046E-2</c:v>
                </c:pt>
                <c:pt idx="164">
                  <c:v>1.8788885215576066E-2</c:v>
                </c:pt>
                <c:pt idx="165">
                  <c:v>1.8339015578464828E-2</c:v>
                </c:pt>
                <c:pt idx="166">
                  <c:v>1.789991734625988E-2</c:v>
                </c:pt>
                <c:pt idx="167">
                  <c:v>1.7471332614995078E-2</c:v>
                </c:pt>
                <c:pt idx="168">
                  <c:v>1.7053009655799933E-2</c:v>
                </c:pt>
                <c:pt idx="169">
                  <c:v>1.6644702767046941E-2</c:v>
                </c:pt>
                <c:pt idx="170">
                  <c:v>1.6246172130038837E-2</c:v>
                </c:pt>
                <c:pt idx="171">
                  <c:v>1.5857183668151371E-2</c:v>
                </c:pt>
                <c:pt idx="172">
                  <c:v>1.5477508909348556E-2</c:v>
                </c:pt>
                <c:pt idx="173">
                  <c:v>1.5106924851989903E-2</c:v>
                </c:pt>
                <c:pt idx="174">
                  <c:v>1.474521383385044E-2</c:v>
                </c:pt>
                <c:pt idx="175">
                  <c:v>1.4392163404277182E-2</c:v>
                </c:pt>
                <c:pt idx="176">
                  <c:v>1.4047566199406284E-2</c:v>
                </c:pt>
                <c:pt idx="177">
                  <c:v>1.3711219820368112E-2</c:v>
                </c:pt>
                <c:pt idx="178">
                  <c:v>1.3382926714408426E-2</c:v>
                </c:pt>
                <c:pt idx="179">
                  <c:v>1.3062494058855983E-2</c:v>
                </c:pt>
                <c:pt idx="180">
                  <c:v>1.2749733647868239E-2</c:v>
                </c:pt>
                <c:pt idx="181">
                  <c:v>1.244446178188886E-2</c:v>
                </c:pt>
                <c:pt idx="182">
                  <c:v>1.2146499159751927E-2</c:v>
                </c:pt>
                <c:pt idx="183">
                  <c:v>1.1855670773369553E-2</c:v>
                </c:pt>
                <c:pt idx="184">
                  <c:v>1.1571805804941068E-2</c:v>
                </c:pt>
                <c:pt idx="185">
                  <c:v>1.1294737526623267E-2</c:v>
                </c:pt>
                <c:pt idx="186">
                  <c:v>1.1024303202603006E-2</c:v>
                </c:pt>
                <c:pt idx="187">
                  <c:v>1.0760343993514439E-2</c:v>
                </c:pt>
                <c:pt idx="188">
                  <c:v>1.0502704863144889E-2</c:v>
                </c:pt>
                <c:pt idx="189">
                  <c:v>1.0251234487374418E-2</c:v>
                </c:pt>
                <c:pt idx="190">
                  <c:v>1.0005785165295732E-2</c:v>
                </c:pt>
                <c:pt idx="191">
                  <c:v>9.7662127324622556E-3</c:v>
                </c:pt>
                <c:pt idx="192">
                  <c:v>9.5323764762131839E-3</c:v>
                </c:pt>
                <c:pt idx="193">
                  <c:v>9.3041390530260656E-3</c:v>
                </c:pt>
                <c:pt idx="194">
                  <c:v>9.081366407848188E-3</c:v>
                </c:pt>
                <c:pt idx="195">
                  <c:v>8.8639276953594911E-3</c:v>
                </c:pt>
                <c:pt idx="196">
                  <c:v>8.6516952031206341E-3</c:v>
                </c:pt>
                <c:pt idx="197">
                  <c:v>8.4445442765612253E-3</c:v>
                </c:pt>
                <c:pt idx="198">
                  <c:v>8.242353245764094E-3</c:v>
                </c:pt>
                <c:pt idx="199">
                  <c:v>8.0450033540025272E-3</c:v>
                </c:pt>
                <c:pt idx="200">
                  <c:v>7.8523786879886332E-3</c:v>
                </c:pt>
                <c:pt idx="201">
                  <c:v>7.6643661097917631E-3</c:v>
                </c:pt>
                <c:pt idx="202">
                  <c:v>7.4808551903870705E-3</c:v>
                </c:pt>
                <c:pt idx="203">
                  <c:v>7.3017381447950764E-3</c:v>
                </c:pt>
                <c:pt idx="204">
                  <c:v>7.1269097687742941E-3</c:v>
                </c:pt>
                <c:pt idx="205">
                  <c:v>6.956267377029559E-3</c:v>
                </c:pt>
                <c:pt idx="206">
                  <c:v>6.7897107429000072E-3</c:v>
                </c:pt>
                <c:pt idx="207">
                  <c:v>6.6271420394909061E-3</c:v>
                </c:pt>
                <c:pt idx="208">
                  <c:v>6.4684657822152072E-3</c:v>
                </c:pt>
                <c:pt idx="209">
                  <c:v>6.3135887727107107E-3</c:v>
                </c:pt>
                <c:pt idx="210">
                  <c:v>6.1624200441001238E-3</c:v>
                </c:pt>
                <c:pt idx="211">
                  <c:v>6.0148708075617027E-3</c:v>
                </c:pt>
                <c:pt idx="212">
                  <c:v>5.870854400179237E-3</c:v>
                </c:pt>
                <c:pt idx="213">
                  <c:v>5.7302862340406734E-3</c:v>
                </c:pt>
                <c:pt idx="214">
                  <c:v>5.5930837465554524E-3</c:v>
                </c:pt>
                <c:pt idx="215">
                  <c:v>5.4591663519614553E-3</c:v>
                </c:pt>
                <c:pt idx="216">
                  <c:v>5.3284553939930259E-3</c:v>
                </c:pt>
                <c:pt idx="217">
                  <c:v>5.2008740996822922E-3</c:v>
                </c:pt>
                <c:pt idx="218">
                  <c:v>5.0763475342666059E-3</c:v>
                </c:pt>
                <c:pt idx="219">
                  <c:v>4.9548025571756922E-3</c:v>
                </c:pt>
                <c:pt idx="220">
                  <c:v>4.8361677790725918E-3</c:v>
                </c:pt>
                <c:pt idx="221">
                  <c:v>4.7203735199232103E-3</c:v>
                </c:pt>
                <c:pt idx="222">
                  <c:v>4.60735176806979E-3</c:v>
                </c:pt>
                <c:pt idx="223">
                  <c:v>4.4970361402843244E-3</c:v>
                </c:pt>
                <c:pt idx="224">
                  <c:v>4.3893618427784395E-3</c:v>
                </c:pt>
                <c:pt idx="225">
                  <c:v>4.2842656331468212E-3</c:v>
                </c:pt>
                <c:pt idx="226">
                  <c:v>4.18168578322182E-3</c:v>
                </c:pt>
                <c:pt idx="227">
                  <c:v>4.0815620428174817E-3</c:v>
                </c:pt>
                <c:pt idx="228">
                  <c:v>3.9838356043416607E-3</c:v>
                </c:pt>
                <c:pt idx="229">
                  <c:v>3.8884490682554096E-3</c:v>
                </c:pt>
                <c:pt idx="230">
                  <c:v>3.7953464093594268E-3</c:v>
                </c:pt>
                <c:pt idx="231">
                  <c:v>3.7044729438876949E-3</c:v>
                </c:pt>
                <c:pt idx="232">
                  <c:v>3.6157752973890321E-3</c:v>
                </c:pt>
                <c:pt idx="233">
                  <c:v>3.5292013733776348E-3</c:v>
                </c:pt>
                <c:pt idx="234">
                  <c:v>3.4447003227342657E-3</c:v>
                </c:pt>
                <c:pt idx="235">
                  <c:v>3.3622225138400601E-3</c:v>
                </c:pt>
                <c:pt idx="236">
                  <c:v>3.2817195034254504E-3</c:v>
                </c:pt>
                <c:pt idx="237">
                  <c:v>3.203144008117035E-3</c:v>
                </c:pt>
                <c:pt idx="238">
                  <c:v>3.1264498766657468E-3</c:v>
                </c:pt>
                <c:pt idx="239">
                  <c:v>3.0515920628399365E-3</c:v>
                </c:pt>
                <c:pt idx="240">
                  <c:v>2.9785265989675383E-3</c:v>
                </c:pt>
                <c:pt idx="241">
                  <c:v>2.9072105701116679E-3</c:v>
                </c:pt>
                <c:pt idx="242">
                  <c:v>2.83760208886458E-3</c:v>
                </c:pt>
                <c:pt idx="243">
                  <c:v>2.7696602707451474E-3</c:v>
                </c:pt>
                <c:pt idx="244">
                  <c:v>2.7033452101853767E-3</c:v>
                </c:pt>
                <c:pt idx="245">
                  <c:v>2.6386179570919216E-3</c:v>
                </c:pt>
                <c:pt idx="246">
                  <c:v>2.5754404939687717E-3</c:v>
                </c:pt>
                <c:pt idx="247">
                  <c:v>2.5137757135877195E-3</c:v>
                </c:pt>
                <c:pt idx="248">
                  <c:v>2.4535873971934488E-3</c:v>
                </c:pt>
                <c:pt idx="249">
                  <c:v>2.3948401932304885E-3</c:v>
                </c:pt>
                <c:pt idx="250">
                  <c:v>2.3374995965795026E-3</c:v>
                </c:pt>
                <c:pt idx="251">
                  <c:v>2.2815319282907471E-3</c:v>
                </c:pt>
                <c:pt idx="252">
                  <c:v>2.2269043158027559E-3</c:v>
                </c:pt>
                <c:pt idx="253">
                  <c:v>2.1735846736346794E-3</c:v>
                </c:pt>
                <c:pt idx="254">
                  <c:v>2.1215416845408929E-3</c:v>
                </c:pt>
                <c:pt idx="255">
                  <c:v>2.0707447811168676E-3</c:v>
                </c:pt>
                <c:pt idx="256">
                  <c:v>2.0211641278453929E-3</c:v>
                </c:pt>
                <c:pt idx="257">
                  <c:v>1.97277060357274E-3</c:v>
                </c:pt>
                <c:pt idx="258">
                  <c:v>1.9255357844043715E-3</c:v>
                </c:pt>
                <c:pt idx="259">
                  <c:v>1.8794319270101839E-3</c:v>
                </c:pt>
                <c:pt idx="260">
                  <c:v>1.8344319523294933E-3</c:v>
                </c:pt>
                <c:pt idx="261">
                  <c:v>1.790509429666169E-3</c:v>
                </c:pt>
                <c:pt idx="262">
                  <c:v>1.7476385611645937E-3</c:v>
                </c:pt>
                <c:pt idx="263">
                  <c:v>1.7057941666573063E-3</c:v>
                </c:pt>
                <c:pt idx="264">
                  <c:v>1.6649516688754579E-3</c:v>
                </c:pt>
                <c:pt idx="265">
                  <c:v>1.6250870790133713E-3</c:v>
                </c:pt>
                <c:pt idx="266">
                  <c:v>1.5861769826387433E-3</c:v>
                </c:pt>
                <c:pt idx="267">
                  <c:v>1.5481985259401883E-3</c:v>
                </c:pt>
                <c:pt idx="268">
                  <c:v>1.5111294023040793E-3</c:v>
                </c:pt>
                <c:pt idx="269">
                  <c:v>1.4749478392127736E-3</c:v>
                </c:pt>
                <c:pt idx="270">
                  <c:v>1.4396325854565493E-3</c:v>
                </c:pt>
                <c:pt idx="271">
                  <c:v>1.405162898651719E-3</c:v>
                </c:pt>
                <c:pt idx="272">
                  <c:v>1.3715185330576078E-3</c:v>
                </c:pt>
                <c:pt idx="273">
                  <c:v>1.338679727685246E-3</c:v>
                </c:pt>
                <c:pt idx="274">
                  <c:v>1.3066271946907569E-3</c:v>
                </c:pt>
                <c:pt idx="275">
                  <c:v>1.2753421080466652E-3</c:v>
                </c:pt>
                <c:pt idx="276">
                  <c:v>1.2448060924844426E-3</c:v>
                </c:pt>
                <c:pt idx="277">
                  <c:v>1.2150012127018156E-3</c:v>
                </c:pt>
                <c:pt idx="278">
                  <c:v>1.1859099628284736E-3</c:v>
                </c:pt>
                <c:pt idx="279">
                  <c:v>1.1575152561440155E-3</c:v>
                </c:pt>
                <c:pt idx="280">
                  <c:v>1.1298004150420778E-3</c:v>
                </c:pt>
                <c:pt idx="281">
                  <c:v>1.1027491612347607E-3</c:v>
                </c:pt>
                <c:pt idx="282">
                  <c:v>1.0763456061915839E-3</c:v>
                </c:pt>
                <c:pt idx="283">
                  <c:v>1.0505742418073759E-3</c:v>
                </c:pt>
                <c:pt idx="284">
                  <c:v>1.0254199312935994E-3</c:v>
                </c:pt>
                <c:pt idx="285">
                  <c:v>1.0008679002877765E-3</c:v>
                </c:pt>
                <c:pt idx="286">
                  <c:v>9.7690372817577325E-4</c:v>
                </c:pt>
                <c:pt idx="287">
                  <c:v>9.5351333962186754E-4</c:v>
                </c:pt>
                <c:pt idx="288">
                  <c:v>9.3068299630161668E-4</c:v>
                </c:pt>
                <c:pt idx="289">
                  <c:v>9.0839928883265479E-4</c:v>
                </c:pt>
                <c:pt idx="290">
                  <c:v>8.8664912889871363E-4</c:v>
                </c:pt>
                <c:pt idx="291">
                  <c:v>8.6541974156220496E-4</c:v>
                </c:pt>
                <c:pt idx="292">
                  <c:v>8.4469865776087708E-4</c:v>
                </c:pt>
                <c:pt idx="293">
                  <c:v>8.244737069841167E-4</c:v>
                </c:pt>
                <c:pt idx="294">
                  <c:v>8.0473301012461325E-4</c:v>
                </c:pt>
                <c:pt idx="295">
                  <c:v>7.8546497250117414E-4</c:v>
                </c:pt>
                <c:pt idx="296">
                  <c:v>7.6665827704860154E-4</c:v>
                </c:pt>
                <c:pt idx="297">
                  <c:v>7.483018776706196E-4</c:v>
                </c:pt>
                <c:pt idx="298">
                  <c:v>7.3038499275196261E-4</c:v>
                </c:pt>
                <c:pt idx="299">
                  <c:v>7.1289709882580083E-4</c:v>
                </c:pt>
                <c:pt idx="300">
                  <c:v>6.9582792439279407E-4</c:v>
                </c:pt>
                <c:pt idx="301">
                  <c:v>6.791674438881316E-4</c:v>
                </c:pt>
                <c:pt idx="302">
                  <c:v>6.6290587179302762E-4</c:v>
                </c:pt>
                <c:pt idx="303">
                  <c:v>6.4703365688720629E-4</c:v>
                </c:pt>
                <c:pt idx="304">
                  <c:v>6.3154147663899867E-4</c:v>
                </c:pt>
                <c:pt idx="305">
                  <c:v>6.1642023172976137E-4</c:v>
                </c:pt>
                <c:pt idx="306">
                  <c:v>6.0166104070940175E-4</c:v>
                </c:pt>
                <c:pt idx="307">
                  <c:v>5.8725523477986652E-4</c:v>
                </c:pt>
                <c:pt idx="308">
                  <c:v>5.7319435270352737E-4</c:v>
                </c:pt>
                <c:pt idx="309">
                  <c:v>5.5947013583348276E-4</c:v>
                </c:pt>
                <c:pt idx="310">
                  <c:v>5.4607452326284789E-4</c:v>
                </c:pt>
                <c:pt idx="311">
                  <c:v>5.3299964709018974E-4</c:v>
                </c:pt>
                <c:pt idx="312">
                  <c:v>5.2023782779831937E-4</c:v>
                </c:pt>
                <c:pt idx="313">
                  <c:v>5.0778156974373592E-4</c:v>
                </c:pt>
                <c:pt idx="314">
                  <c:v>4.9562355675406597E-4</c:v>
                </c:pt>
                <c:pt idx="315">
                  <c:v>4.8375664783091772E-4</c:v>
                </c:pt>
                <c:pt idx="316">
                  <c:v>4.7217387295561941E-4</c:v>
                </c:pt>
                <c:pt idx="317">
                  <c:v>4.6086842899538589E-4</c:v>
                </c:pt>
                <c:pt idx="318">
                  <c:v>4.4983367570750597E-4</c:v>
                </c:pt>
                <c:pt idx="319">
                  <c:v>4.3906313183919907E-4</c:v>
                </c:pt>
                <c:pt idx="320">
                  <c:v>4.2855047132085884E-4</c:v>
                </c:pt>
                <c:pt idx="321">
                  <c:v>4.1828951955043969E-4</c:v>
                </c:pt>
                <c:pt idx="322">
                  <c:v>4.0827424976681322E-4</c:v>
                </c:pt>
                <c:pt idx="323">
                  <c:v>3.9849877950995133E-4</c:v>
                </c:pt>
                <c:pt idx="324">
                  <c:v>3.8895736716587084E-4</c:v>
                </c:pt>
                <c:pt idx="325">
                  <c:v>3.7964440859430027E-4</c:v>
                </c:pt>
                <c:pt idx="326">
                  <c:v>3.7055443383709444E-4</c:v>
                </c:pt>
                <c:pt idx="327">
                  <c:v>3.6168210390545726E-4</c:v>
                </c:pt>
                <c:pt idx="328">
                  <c:v>3.5302220764409282E-4</c:v>
                </c:pt>
                <c:pt idx="329">
                  <c:v>3.445696586704368E-4</c:v>
                </c:pt>
                <c:pt idx="330">
                  <c:v>3.3631949238717565E-4</c:v>
                </c:pt>
                <c:pt idx="331">
                  <c:v>3.2826686306629277E-4</c:v>
                </c:pt>
                <c:pt idx="332">
                  <c:v>3.2040704100293541E-4</c:v>
                </c:pt>
                <c:pt idx="333">
                  <c:v>3.1273540973742641E-4</c:v>
                </c:pt>
                <c:pt idx="334">
                  <c:v>3.0524746334379077E-4</c:v>
                </c:pt>
                <c:pt idx="335">
                  <c:v>2.9793880378320366E-4</c:v>
                </c:pt>
                <c:pt idx="336">
                  <c:v>2.9080513832080576E-4</c:v>
                </c:pt>
                <c:pt idx="337">
                  <c:v>2.8384227700437134E-4</c:v>
                </c:pt>
                <c:pt idx="338">
                  <c:v>2.7704613020334006E-4</c:v>
                </c:pt>
                <c:pt idx="339">
                  <c:v>2.7041270620677832E-4</c:v>
                </c:pt>
                <c:pt idx="340">
                  <c:v>2.6393810887885067E-4</c:v>
                </c:pt>
                <c:pt idx="341">
                  <c:v>2.5761853537042783E-4</c:v>
                </c:pt>
                <c:pt idx="342">
                  <c:v>2.5145027388548652E-4</c:v>
                </c:pt>
                <c:pt idx="343">
                  <c:v>2.4542970150098948E-4</c:v>
                </c:pt>
                <c:pt idx="344">
                  <c:v>2.3955328203896392E-4</c:v>
                </c:pt>
                <c:pt idx="345">
                  <c:v>2.3381756398953307E-4</c:v>
                </c:pt>
                <c:pt idx="346">
                  <c:v>2.2821917848367016E-4</c:v>
                </c:pt>
                <c:pt idx="347">
                  <c:v>2.2275483731450034E-4</c:v>
                </c:pt>
                <c:pt idx="348">
                  <c:v>2.174213310059744E-4</c:v>
                </c:pt>
                <c:pt idx="349">
                  <c:v>2.1221552692778396E-4</c:v>
                </c:pt>
                <c:pt idx="350">
                  <c:v>2.0713436745541539E-4</c:v>
                </c:pt>
                <c:pt idx="351">
                  <c:v>2.0217486817425623E-4</c:v>
                </c:pt>
                <c:pt idx="352">
                  <c:v>1.9733411612670191E-4</c:v>
                </c:pt>
                <c:pt idx="353">
                  <c:v>1.9260926810123259E-4</c:v>
                </c:pt>
                <c:pt idx="354">
                  <c:v>1.8799754896245538E-4</c:v>
                </c:pt>
                <c:pt idx="355">
                  <c:v>1.8349625002113054E-4</c:v>
                </c:pt>
                <c:pt idx="356">
                  <c:v>1.7910272744322672E-4</c:v>
                </c:pt>
                <c:pt idx="357">
                  <c:v>1.748144006970651E-4</c:v>
                </c:pt>
                <c:pt idx="358">
                  <c:v>1.7062875103764785E-4</c:v>
                </c:pt>
                <c:pt idx="359">
                  <c:v>1.6654332002727509E-4</c:v>
                </c:pt>
                <c:pt idx="360">
                  <c:v>1.6255570809158357E-4</c:v>
                </c:pt>
              </c:numCache>
            </c:numRef>
          </c:yVal>
          <c:smooth val="1"/>
          <c:extLst>
            <c:ext xmlns:c16="http://schemas.microsoft.com/office/drawing/2014/chart" uri="{C3380CC4-5D6E-409C-BE32-E72D297353CC}">
              <c16:uniqueId val="{00000007-8B63-EE44-B256-21DC24BA665F}"/>
            </c:ext>
          </c:extLst>
        </c:ser>
        <c:ser>
          <c:idx val="8"/>
          <c:order val="8"/>
          <c:tx>
            <c:strRef>
              <c:f>Raum2_Kipplüftung!$E$58</c:f>
              <c:strCache>
                <c:ptCount val="1"/>
                <c:pt idx="0">
                  <c:v>Kipplüften+Exp</c:v>
                </c:pt>
              </c:strCache>
            </c:strRef>
          </c:tx>
          <c:spPr>
            <a:ln w="19050" cap="rnd">
              <a:solidFill>
                <a:srgbClr val="00B050"/>
              </a:solidFill>
              <a:round/>
            </a:ln>
            <a:effectLst/>
          </c:spPr>
          <c:marker>
            <c:symbol val="none"/>
          </c:marker>
          <c:xVal>
            <c:numRef>
              <c:f>Raum2_Kipplüftung!$A$59:$A$419</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Raum2_Kipplüftung!$E$59:$E$419</c:f>
              <c:numCache>
                <c:formatCode>0.0%</c:formatCode>
                <c:ptCount val="361"/>
                <c:pt idx="0" formatCode="0%">
                  <c:v>0</c:v>
                </c:pt>
                <c:pt idx="1">
                  <c:v>1.1111111111111111E-3</c:v>
                </c:pt>
                <c:pt idx="2">
                  <c:v>2.2104438743049664E-3</c:v>
                </c:pt>
                <c:pt idx="3">
                  <c:v>3.2981231461132595E-3</c:v>
                </c:pt>
                <c:pt idx="4">
                  <c:v>4.3742724595243823E-3</c:v>
                </c:pt>
                <c:pt idx="5">
                  <c:v>5.4390140380136598E-3</c:v>
                </c:pt>
                <c:pt idx="6">
                  <c:v>6.4924688094248643E-3</c:v>
                </c:pt>
                <c:pt idx="7">
                  <c:v>7.5347564197045715E-3</c:v>
                </c:pt>
                <c:pt idx="8">
                  <c:v>8.5659952464909317E-3</c:v>
                </c:pt>
                <c:pt idx="9">
                  <c:v>9.5863024125583864E-3</c:v>
                </c:pt>
                <c:pt idx="10">
                  <c:v>1.059579379911987E-2</c:v>
                </c:pt>
                <c:pt idx="11">
                  <c:v>1.1594584058988E-2</c:v>
                </c:pt>
                <c:pt idx="12">
                  <c:v>1.2582786629596745E-2</c:v>
                </c:pt>
                <c:pt idx="13">
                  <c:v>1.3560513745885069E-2</c:v>
                </c:pt>
                <c:pt idx="14">
                  <c:v>1.4527876453043992E-2</c:v>
                </c:pt>
                <c:pt idx="15">
                  <c:v>1.5484984619128528E-2</c:v>
                </c:pt>
                <c:pt idx="16">
                  <c:v>1.6431946947535934E-2</c:v>
                </c:pt>
                <c:pt idx="17">
                  <c:v>1.7368870989351675E-2</c:v>
                </c:pt>
                <c:pt idx="18">
                  <c:v>1.8295863155564522E-2</c:v>
                </c:pt>
                <c:pt idx="19">
                  <c:v>1.9213028729152166E-2</c:v>
                </c:pt>
                <c:pt idx="20">
                  <c:v>2.012047187703871E-2</c:v>
                </c:pt>
                <c:pt idx="21">
                  <c:v>2.101829566192541E-2</c:v>
                </c:pt>
                <c:pt idx="22">
                  <c:v>2.1906602053996006E-2</c:v>
                </c:pt>
                <c:pt idx="23">
                  <c:v>2.2785491942497967E-2</c:v>
                </c:pt>
                <c:pt idx="24">
                  <c:v>2.3655065147200966E-2</c:v>
                </c:pt>
                <c:pt idx="25">
                  <c:v>2.4515420429733901E-2</c:v>
                </c:pt>
                <c:pt idx="26">
                  <c:v>2.5366655504801727E-2</c:v>
                </c:pt>
                <c:pt idx="27">
                  <c:v>2.6208867051283384E-2</c:v>
                </c:pt>
                <c:pt idx="28">
                  <c:v>2.7042150723212088E-2</c:v>
                </c:pt>
                <c:pt idx="29">
                  <c:v>2.7866601160639222E-2</c:v>
                </c:pt>
                <c:pt idx="30">
                  <c:v>2.868231200038306E-2</c:v>
                </c:pt>
                <c:pt idx="31">
                  <c:v>2.9489375886663557E-2</c:v>
                </c:pt>
                <c:pt idx="32">
                  <c:v>3.0287884481624398E-2</c:v>
                </c:pt>
                <c:pt idx="33">
                  <c:v>3.1077928475743505E-2</c:v>
                </c:pt>
                <c:pt idx="34">
                  <c:v>3.1859597598133206E-2</c:v>
                </c:pt>
                <c:pt idx="35">
                  <c:v>3.2632980626731194E-2</c:v>
                </c:pt>
                <c:pt idx="36">
                  <c:v>3.3398165398383466E-2</c:v>
                </c:pt>
                <c:pt idx="37">
                  <c:v>3.4155238818820384E-2</c:v>
                </c:pt>
                <c:pt idx="38">
                  <c:v>3.4904286872526967E-2</c:v>
                </c:pt>
                <c:pt idx="39">
                  <c:v>3.5645394632508584E-2</c:v>
                </c:pt>
                <c:pt idx="40">
                  <c:v>3.6378646269953081E-2</c:v>
                </c:pt>
                <c:pt idx="41">
                  <c:v>3.7104125063790537E-2</c:v>
                </c:pt>
                <c:pt idx="42">
                  <c:v>3.782191341015162E-2</c:v>
                </c:pt>
                <c:pt idx="43">
                  <c:v>3.8532092831725748E-2</c:v>
                </c:pt>
                <c:pt idx="44">
                  <c:v>3.9234743987020003E-2</c:v>
                </c:pt>
                <c:pt idx="45">
                  <c:v>3.9929946679519893E-2</c:v>
                </c:pt>
                <c:pt idx="46">
                  <c:v>4.061777986675303E-2</c:v>
                </c:pt>
                <c:pt idx="47">
                  <c:v>4.1298321669256725E-2</c:v>
                </c:pt>
                <c:pt idx="48">
                  <c:v>4.1971649379450512E-2</c:v>
                </c:pt>
                <c:pt idx="49">
                  <c:v>4.2637839470414607E-2</c:v>
                </c:pt>
                <c:pt idx="50">
                  <c:v>4.329696760457534E-2</c:v>
                </c:pt>
                <c:pt idx="51">
                  <c:v>4.3949108642298493E-2</c:v>
                </c:pt>
                <c:pt idx="52">
                  <c:v>4.4594336650391565E-2</c:v>
                </c:pt>
                <c:pt idx="53">
                  <c:v>4.5232724910515887E-2</c:v>
                </c:pt>
                <c:pt idx="54">
                  <c:v>4.5864345927509577E-2</c:v>
                </c:pt>
                <c:pt idx="55">
                  <c:v>4.6489271437622263E-2</c:v>
                </c:pt>
                <c:pt idx="56">
                  <c:v>4.7107572416662524E-2</c:v>
                </c:pt>
                <c:pt idx="57">
                  <c:v>4.7719319088058938E-2</c:v>
                </c:pt>
                <c:pt idx="58">
                  <c:v>4.8324580930835713E-2</c:v>
                </c:pt>
                <c:pt idx="59">
                  <c:v>4.8923426687503754E-2</c:v>
                </c:pt>
                <c:pt idx="60">
                  <c:v>4.9515924371868067E-2</c:v>
                </c:pt>
                <c:pt idx="61">
                  <c:v>5.0102141276752429E-2</c:v>
                </c:pt>
                <c:pt idx="62">
                  <c:v>5.0682143981642155E-2</c:v>
                </c:pt>
                <c:pt idx="63">
                  <c:v>5.1255998360245858E-2</c:v>
                </c:pt>
                <c:pt idx="64">
                  <c:v>5.1823769587977027E-2</c:v>
                </c:pt>
                <c:pt idx="65">
                  <c:v>5.2385522149356337E-2</c:v>
                </c:pt>
                <c:pt idx="66">
                  <c:v>5.2941319845335441E-2</c:v>
                </c:pt>
                <c:pt idx="67">
                  <c:v>5.3491225800543177E-2</c:v>
                </c:pt>
                <c:pt idx="68">
                  <c:v>5.4035302470454925E-2</c:v>
                </c:pt>
                <c:pt idx="69">
                  <c:v>5.4573611648485981E-2</c:v>
                </c:pt>
                <c:pt idx="70">
                  <c:v>5.5106214473009729E-2</c:v>
                </c:pt>
                <c:pt idx="71">
                  <c:v>5.5633171434301416E-2</c:v>
                </c:pt>
                <c:pt idx="72">
                  <c:v>5.6154542381408344E-2</c:v>
                </c:pt>
                <c:pt idx="73">
                  <c:v>5.6670386528947195E-2</c:v>
                </c:pt>
                <c:pt idx="74">
                  <c:v>5.7180762463829332E-2</c:v>
                </c:pt>
                <c:pt idx="75">
                  <c:v>5.7685728151914792E-2</c:v>
                </c:pt>
                <c:pt idx="76">
                  <c:v>5.8185340944595765E-2</c:v>
                </c:pt>
                <c:pt idx="77">
                  <c:v>5.8679657585310234E-2</c:v>
                </c:pt>
                <c:pt idx="78">
                  <c:v>5.9168734215986646E-2</c:v>
                </c:pt>
                <c:pt idx="79">
                  <c:v>5.9652626383420178E-2</c:v>
                </c:pt>
                <c:pt idx="80">
                  <c:v>6.013138904558149E-2</c:v>
                </c:pt>
                <c:pt idx="81">
                  <c:v>6.0605076577858553E-2</c:v>
                </c:pt>
                <c:pt idx="82">
                  <c:v>6.1073742779232311E-2</c:v>
                </c:pt>
                <c:pt idx="83">
                  <c:v>6.1537440878386911E-2</c:v>
                </c:pt>
                <c:pt idx="84">
                  <c:v>6.1996223539755139E-2</c:v>
                </c:pt>
                <c:pt idx="85">
                  <c:v>6.2450142869499771E-2</c:v>
                </c:pt>
                <c:pt idx="86">
                  <c:v>6.2899250421431505E-2</c:v>
                </c:pt>
                <c:pt idx="87">
                  <c:v>6.3343597202864213E-2</c:v>
                </c:pt>
                <c:pt idx="88">
                  <c:v>6.3783233680408058E-2</c:v>
                </c:pt>
                <c:pt idx="89">
                  <c:v>6.4218209785701239E-2</c:v>
                </c:pt>
                <c:pt idx="90">
                  <c:v>6.4648574921080962E-2</c:v>
                </c:pt>
                <c:pt idx="91">
                  <c:v>6.5074377965194316E-2</c:v>
                </c:pt>
                <c:pt idx="92">
                  <c:v>6.5495667278549663E-2</c:v>
                </c:pt>
                <c:pt idx="93">
                  <c:v>6.5912490709009147E-2</c:v>
                </c:pt>
                <c:pt idx="94">
                  <c:v>6.6324895597223016E-2</c:v>
                </c:pt>
                <c:pt idx="95">
                  <c:v>6.6732928782006332E-2</c:v>
                </c:pt>
                <c:pt idx="96">
                  <c:v>6.7136636605658703E-2</c:v>
                </c:pt>
                <c:pt idx="97">
                  <c:v>6.7536064919227576E-2</c:v>
                </c:pt>
                <c:pt idx="98">
                  <c:v>6.7931259087715745E-2</c:v>
                </c:pt>
                <c:pt idx="99">
                  <c:v>6.8322263995233723E-2</c:v>
                </c:pt>
                <c:pt idx="100">
                  <c:v>6.8709124050097409E-2</c:v>
                </c:pt>
                <c:pt idx="101">
                  <c:v>6.9091883189871764E-2</c:v>
                </c:pt>
                <c:pt idx="102">
                  <c:v>6.9470584886361028E-2</c:v>
                </c:pt>
                <c:pt idx="103">
                  <c:v>6.9845272150546006E-2</c:v>
                </c:pt>
                <c:pt idx="104">
                  <c:v>7.0215987537469021E-2</c:v>
                </c:pt>
                <c:pt idx="105">
                  <c:v>7.0582773151067119E-2</c:v>
                </c:pt>
                <c:pt idx="106">
                  <c:v>7.0945670648954018E-2</c:v>
                </c:pt>
                <c:pt idx="107">
                  <c:v>7.1304721247151343E-2</c:v>
                </c:pt>
                <c:pt idx="108">
                  <c:v>7.165996572476975E-2</c:v>
                </c:pt>
                <c:pt idx="109">
                  <c:v>7.2011444428640381E-2</c:v>
                </c:pt>
                <c:pt idx="110">
                  <c:v>7.2359197277897289E-2</c:v>
                </c:pt>
                <c:pt idx="111">
                  <c:v>7.2703263768511217E-2</c:v>
                </c:pt>
                <c:pt idx="112">
                  <c:v>7.3043682977775332E-2</c:v>
                </c:pt>
                <c:pt idx="113">
                  <c:v>7.338049356874346E-2</c:v>
                </c:pt>
                <c:pt idx="114">
                  <c:v>7.371373379462122E-2</c:v>
                </c:pt>
                <c:pt idx="115">
                  <c:v>7.4043441503110596E-2</c:v>
                </c:pt>
                <c:pt idx="116">
                  <c:v>7.4369654140708549E-2</c:v>
                </c:pt>
                <c:pt idx="117">
                  <c:v>7.4692408756959927E-2</c:v>
                </c:pt>
                <c:pt idx="118">
                  <c:v>7.5011742008665408E-2</c:v>
                </c:pt>
                <c:pt idx="119">
                  <c:v>7.5327690164044767E-2</c:v>
                </c:pt>
                <c:pt idx="120">
                  <c:v>7.5640289106856037E-2</c:v>
                </c:pt>
                <c:pt idx="121">
                  <c:v>7.5949574340471018E-2</c:v>
                </c:pt>
                <c:pt idx="122">
                  <c:v>7.6255580991907532E-2</c:v>
                </c:pt>
                <c:pt idx="123">
                  <c:v>7.6558343815818983E-2</c:v>
                </c:pt>
                <c:pt idx="124">
                  <c:v>7.6857897198441646E-2</c:v>
                </c:pt>
                <c:pt idx="125">
                  <c:v>7.7154275161500016E-2</c:v>
                </c:pt>
                <c:pt idx="126">
                  <c:v>7.7447511366070865E-2</c:v>
                </c:pt>
                <c:pt idx="127">
                  <c:v>7.7737639116406285E-2</c:v>
                </c:pt>
                <c:pt idx="128">
                  <c:v>7.8024691363716189E-2</c:v>
                </c:pt>
                <c:pt idx="129">
                  <c:v>7.8308700709910778E-2</c:v>
                </c:pt>
                <c:pt idx="130">
                  <c:v>7.8589699411303254E-2</c:v>
                </c:pt>
                <c:pt idx="131">
                  <c:v>7.8867719382273369E-2</c:v>
                </c:pt>
                <c:pt idx="132">
                  <c:v>7.9142792198892045E-2</c:v>
                </c:pt>
                <c:pt idx="133">
                  <c:v>7.9414949102507681E-2</c:v>
                </c:pt>
                <c:pt idx="134">
                  <c:v>7.9684221003294337E-2</c:v>
                </c:pt>
                <c:pt idx="135">
                  <c:v>7.9950638483762368E-2</c:v>
                </c:pt>
                <c:pt idx="136">
                  <c:v>8.0214231802231833E-2</c:v>
                </c:pt>
                <c:pt idx="137">
                  <c:v>8.0475030896269048E-2</c:v>
                </c:pt>
                <c:pt idx="138">
                  <c:v>8.0733065386086808E-2</c:v>
                </c:pt>
                <c:pt idx="139">
                  <c:v>8.0988364577908409E-2</c:v>
                </c:pt>
                <c:pt idx="140">
                  <c:v>8.1240957467296163E-2</c:v>
                </c:pt>
                <c:pt idx="141">
                  <c:v>8.1490872742444556E-2</c:v>
                </c:pt>
                <c:pt idx="142">
                  <c:v>8.1738138787438464E-2</c:v>
                </c:pt>
                <c:pt idx="143">
                  <c:v>8.1982783685476915E-2</c:v>
                </c:pt>
                <c:pt idx="144">
                  <c:v>8.2224835222062614E-2</c:v>
                </c:pt>
                <c:pt idx="145">
                  <c:v>8.246432088815768E-2</c:v>
                </c:pt>
                <c:pt idx="146">
                  <c:v>8.2701267883305937E-2</c:v>
                </c:pt>
                <c:pt idx="147">
                  <c:v>8.2935703118722059E-2</c:v>
                </c:pt>
                <c:pt idx="148">
                  <c:v>8.3167653220348067E-2</c:v>
                </c:pt>
                <c:pt idx="149">
                  <c:v>8.3397144531877326E-2</c:v>
                </c:pt>
                <c:pt idx="150">
                  <c:v>8.3624203117746529E-2</c:v>
                </c:pt>
                <c:pt idx="151">
                  <c:v>8.3848854766095951E-2</c:v>
                </c:pt>
                <c:pt idx="152">
                  <c:v>8.4071124991698373E-2</c:v>
                </c:pt>
                <c:pt idx="153">
                  <c:v>8.4291039038856888E-2</c:v>
                </c:pt>
                <c:pt idx="154">
                  <c:v>8.4508621884272009E-2</c:v>
                </c:pt>
                <c:pt idx="155">
                  <c:v>8.4723898239878415E-2</c:v>
                </c:pt>
                <c:pt idx="156">
                  <c:v>8.4936892555651594E-2</c:v>
                </c:pt>
                <c:pt idx="157">
                  <c:v>8.5147629022384763E-2</c:v>
                </c:pt>
                <c:pt idx="158">
                  <c:v>8.5356131574436306E-2</c:v>
                </c:pt>
                <c:pt idx="159">
                  <c:v>8.5562423892448114E-2</c:v>
                </c:pt>
                <c:pt idx="160">
                  <c:v>8.5766529406035144E-2</c:v>
                </c:pt>
                <c:pt idx="161">
                  <c:v>8.59684712964464E-2</c:v>
                </c:pt>
                <c:pt idx="162">
                  <c:v>8.6168272499197757E-2</c:v>
                </c:pt>
                <c:pt idx="163">
                  <c:v>8.636595570667685E-2</c:v>
                </c:pt>
                <c:pt idx="164">
                  <c:v>8.6561543370720362E-2</c:v>
                </c:pt>
                <c:pt idx="165">
                  <c:v>8.6755057705163993E-2</c:v>
                </c:pt>
                <c:pt idx="166">
                  <c:v>8.6946520688365378E-2</c:v>
                </c:pt>
                <c:pt idx="167">
                  <c:v>8.713595406570028E-2</c:v>
                </c:pt>
                <c:pt idx="168">
                  <c:v>8.7323379352032326E-2</c:v>
                </c:pt>
                <c:pt idx="169">
                  <c:v>8.7508817834156552E-2</c:v>
                </c:pt>
                <c:pt idx="170">
                  <c:v>8.7692290573217049E-2</c:v>
                </c:pt>
                <c:pt idx="171">
                  <c:v>8.7873818407098958E-2</c:v>
                </c:pt>
                <c:pt idx="172">
                  <c:v>8.8053421952795155E-2</c:v>
                </c:pt>
                <c:pt idx="173">
                  <c:v>8.8231121608747798E-2</c:v>
                </c:pt>
                <c:pt idx="174">
                  <c:v>8.8406937557165111E-2</c:v>
                </c:pt>
                <c:pt idx="175">
                  <c:v>8.858088976631355E-2</c:v>
                </c:pt>
                <c:pt idx="176">
                  <c:v>8.8752997992785701E-2</c:v>
                </c:pt>
                <c:pt idx="177">
                  <c:v>8.8923281783744118E-2</c:v>
                </c:pt>
                <c:pt idx="178">
                  <c:v>8.9091760479141413E-2</c:v>
                </c:pt>
                <c:pt idx="179">
                  <c:v>8.9258453213916789E-2</c:v>
                </c:pt>
                <c:pt idx="180">
                  <c:v>8.9423378920169244E-2</c:v>
                </c:pt>
                <c:pt idx="181">
                  <c:v>8.9586556329307829E-2</c:v>
                </c:pt>
                <c:pt idx="182">
                  <c:v>8.974800397417905E-2</c:v>
                </c:pt>
                <c:pt idx="183">
                  <c:v>8.9907740191171731E-2</c:v>
                </c:pt>
                <c:pt idx="184">
                  <c:v>9.0065783122299556E-2</c:v>
                </c:pt>
                <c:pt idx="185">
                  <c:v>9.0222150717261571E-2</c:v>
                </c:pt>
                <c:pt idx="186">
                  <c:v>9.0376860735480777E-2</c:v>
                </c:pt>
                <c:pt idx="187">
                  <c:v>9.0529930748121198E-2</c:v>
                </c:pt>
                <c:pt idx="188">
                  <c:v>9.0681378140083507E-2</c:v>
                </c:pt>
                <c:pt idx="189">
                  <c:v>9.0831220111979485E-2</c:v>
                </c:pt>
                <c:pt idx="190">
                  <c:v>9.0979473682085629E-2</c:v>
                </c:pt>
                <c:pt idx="191">
                  <c:v>9.112615568827595E-2</c:v>
                </c:pt>
                <c:pt idx="192">
                  <c:v>9.1271282789934377E-2</c:v>
                </c:pt>
                <c:pt idx="193">
                  <c:v>9.1414871469846795E-2</c:v>
                </c:pt>
                <c:pt idx="194">
                  <c:v>9.1556938036073135E-2</c:v>
                </c:pt>
                <c:pt idx="195">
                  <c:v>9.1697498623799487E-2</c:v>
                </c:pt>
                <c:pt idx="196">
                  <c:v>9.1836569197170717E-2</c:v>
                </c:pt>
                <c:pt idx="197">
                  <c:v>9.1974165551103548E-2</c:v>
                </c:pt>
                <c:pt idx="198">
                  <c:v>9.2110303313080483E-2</c:v>
                </c:pt>
                <c:pt idx="199">
                  <c:v>9.2244997944924703E-2</c:v>
                </c:pt>
                <c:pt idx="200">
                  <c:v>9.2378264744556127E-2</c:v>
                </c:pt>
                <c:pt idx="201">
                  <c:v>9.2510118847728862E-2</c:v>
                </c:pt>
                <c:pt idx="202">
                  <c:v>9.2640575229750249E-2</c:v>
                </c:pt>
                <c:pt idx="203">
                  <c:v>9.2769648707181712E-2</c:v>
                </c:pt>
                <c:pt idx="204">
                  <c:v>9.2897353939521504E-2</c:v>
                </c:pt>
                <c:pt idx="205">
                  <c:v>9.3023705430869685E-2</c:v>
                </c:pt>
                <c:pt idx="206">
                  <c:v>9.3148717531575401E-2</c:v>
                </c:pt>
                <c:pt idx="207">
                  <c:v>9.327240443986673E-2</c:v>
                </c:pt>
                <c:pt idx="208">
                  <c:v>9.3394780203463257E-2</c:v>
                </c:pt>
                <c:pt idx="209">
                  <c:v>9.3515858721171533E-2</c:v>
                </c:pt>
                <c:pt idx="210">
                  <c:v>9.3635653744463629E-2</c:v>
                </c:pt>
                <c:pt idx="211">
                  <c:v>9.3754178879038946E-2</c:v>
                </c:pt>
                <c:pt idx="212">
                  <c:v>9.3871447586369491E-2</c:v>
                </c:pt>
                <c:pt idx="213">
                  <c:v>9.3987473185228765E-2</c:v>
                </c:pt>
                <c:pt idx="214">
                  <c:v>9.4102268853204427E-2</c:v>
                </c:pt>
                <c:pt idx="215">
                  <c:v>9.421584762819496E-2</c:v>
                </c:pt>
                <c:pt idx="216">
                  <c:v>9.432822240989043E-2</c:v>
                </c:pt>
                <c:pt idx="217">
                  <c:v>9.4439405961237552E-2</c:v>
                </c:pt>
                <c:pt idx="218">
                  <c:v>9.4549410909889275E-2</c:v>
                </c:pt>
                <c:pt idx="219">
                  <c:v>9.4658249749638948E-2</c:v>
                </c:pt>
                <c:pt idx="220">
                  <c:v>9.4765934841839289E-2</c:v>
                </c:pt>
                <c:pt idx="221">
                  <c:v>9.4872478416806336E-2</c:v>
                </c:pt>
                <c:pt idx="222">
                  <c:v>9.49778925752085E-2</c:v>
                </c:pt>
                <c:pt idx="223">
                  <c:v>9.5082189289440913E-2</c:v>
                </c:pt>
                <c:pt idx="224">
                  <c:v>9.5185380404985143E-2</c:v>
                </c:pt>
                <c:pt idx="225">
                  <c:v>9.5287477641754617E-2</c:v>
                </c:pt>
                <c:pt idx="226">
                  <c:v>9.5388492595425631E-2</c:v>
                </c:pt>
                <c:pt idx="227">
                  <c:v>9.5488436738754387E-2</c:v>
                </c:pt>
                <c:pt idx="228">
                  <c:v>9.5587321422879956E-2</c:v>
                </c:pt>
                <c:pt idx="229">
                  <c:v>9.568515787861355E-2</c:v>
                </c:pt>
                <c:pt idx="230">
                  <c:v>9.5781957217713973E-2</c:v>
                </c:pt>
                <c:pt idx="231">
                  <c:v>9.5877730434149724E-2</c:v>
                </c:pt>
                <c:pt idx="232">
                  <c:v>9.597248840534757E-2</c:v>
                </c:pt>
                <c:pt idx="233">
                  <c:v>9.6066241893427995E-2</c:v>
                </c:pt>
                <c:pt idx="234">
                  <c:v>9.6159001546427453E-2</c:v>
                </c:pt>
                <c:pt idx="235">
                  <c:v>9.625077789950777E-2</c:v>
                </c:pt>
                <c:pt idx="236">
                  <c:v>9.6341581376152646E-2</c:v>
                </c:pt>
                <c:pt idx="237">
                  <c:v>9.6431422289351504E-2</c:v>
                </c:pt>
                <c:pt idx="238">
                  <c:v>9.6520310842770796E-2</c:v>
                </c:pt>
                <c:pt idx="239">
                  <c:v>9.6608257131912845E-2</c:v>
                </c:pt>
                <c:pt idx="240">
                  <c:v>9.669527114526251E-2</c:v>
                </c:pt>
                <c:pt idx="241">
                  <c:v>9.6781362765421555E-2</c:v>
                </c:pt>
                <c:pt idx="242">
                  <c:v>9.6866541770231102E-2</c:v>
                </c:pt>
                <c:pt idx="243">
                  <c:v>9.6950817833882152E-2</c:v>
                </c:pt>
                <c:pt idx="244">
                  <c:v>9.70342005280143E-2</c:v>
                </c:pt>
                <c:pt idx="245">
                  <c:v>9.7116699322802855E-2</c:v>
                </c:pt>
                <c:pt idx="246">
                  <c:v>9.7198323588034416E-2</c:v>
                </c:pt>
                <c:pt idx="247">
                  <c:v>9.7279082594171021E-2</c:v>
                </c:pt>
                <c:pt idx="248">
                  <c:v>9.7358985513403079E-2</c:v>
                </c:pt>
                <c:pt idx="249">
                  <c:v>9.7438041420691041E-2</c:v>
                </c:pt>
                <c:pt idx="250">
                  <c:v>9.7516259294796154E-2</c:v>
                </c:pt>
                <c:pt idx="251">
                  <c:v>9.7593648019300164E-2</c:v>
                </c:pt>
                <c:pt idx="252">
                  <c:v>9.7670216383614297E-2</c:v>
                </c:pt>
                <c:pt idx="253">
                  <c:v>9.7745973083977519E-2</c:v>
                </c:pt>
                <c:pt idx="254">
                  <c:v>9.7820926724444202E-2</c:v>
                </c:pt>
                <c:pt idx="255">
                  <c:v>9.7895085817861299E-2</c:v>
                </c:pt>
                <c:pt idx="256">
                  <c:v>9.7968458786835258E-2</c:v>
                </c:pt>
                <c:pt idx="257">
                  <c:v>9.8041053964688554E-2</c:v>
                </c:pt>
                <c:pt idx="258">
                  <c:v>9.8112879596406161E-2</c:v>
                </c:pt>
                <c:pt idx="259">
                  <c:v>9.8183943839571991E-2</c:v>
                </c:pt>
                <c:pt idx="260">
                  <c:v>9.8254254765295396E-2</c:v>
                </c:pt>
                <c:pt idx="261">
                  <c:v>9.8323820359127789E-2</c:v>
                </c:pt>
                <c:pt idx="262">
                  <c:v>9.8392648521969689E-2</c:v>
                </c:pt>
                <c:pt idx="263">
                  <c:v>9.8460747070967969E-2</c:v>
                </c:pt>
                <c:pt idx="264">
                  <c:v>9.8528123740403761E-2</c:v>
                </c:pt>
                <c:pt idx="265">
                  <c:v>9.8594786182570851E-2</c:v>
                </c:pt>
                <c:pt idx="266">
                  <c:v>9.8660741968644772E-2</c:v>
                </c:pt>
                <c:pt idx="267">
                  <c:v>9.8725998589542702E-2</c:v>
                </c:pt>
                <c:pt idx="268">
                  <c:v>9.8790563456774283E-2</c:v>
                </c:pt>
                <c:pt idx="269">
                  <c:v>9.8854443903283323E-2</c:v>
                </c:pt>
                <c:pt idx="270">
                  <c:v>9.8917647184280685E-2</c:v>
                </c:pt>
                <c:pt idx="271">
                  <c:v>9.8980180478068253E-2</c:v>
                </c:pt>
                <c:pt idx="272">
                  <c:v>9.9042050886854249E-2</c:v>
                </c:pt>
                <c:pt idx="273">
                  <c:v>9.9103265437559818E-2</c:v>
                </c:pt>
                <c:pt idx="274">
                  <c:v>9.9163831082617157E-2</c:v>
                </c:pt>
                <c:pt idx="275">
                  <c:v>9.9223754700759115E-2</c:v>
                </c:pt>
                <c:pt idx="276">
                  <c:v>9.9283043097800436E-2</c:v>
                </c:pt>
                <c:pt idx="277">
                  <c:v>9.9341703007410728E-2</c:v>
                </c:pt>
                <c:pt idx="278">
                  <c:v>9.9399741091879254E-2</c:v>
                </c:pt>
                <c:pt idx="279">
                  <c:v>9.9457163942871588E-2</c:v>
                </c:pt>
                <c:pt idx="280">
                  <c:v>9.9513978082178267E-2</c:v>
                </c:pt>
                <c:pt idx="281">
                  <c:v>9.9570189962455508E-2</c:v>
                </c:pt>
                <c:pt idx="282">
                  <c:v>9.9625805967958059E-2</c:v>
                </c:pt>
                <c:pt idx="283">
                  <c:v>9.9680832415264292E-2</c:v>
                </c:pt>
                <c:pt idx="284">
                  <c:v>9.9735275553993613E-2</c:v>
                </c:pt>
                <c:pt idx="285">
                  <c:v>9.978914156751624E-2</c:v>
                </c:pt>
                <c:pt idx="286">
                  <c:v>9.9842436573655491E-2</c:v>
                </c:pt>
                <c:pt idx="287">
                  <c:v>9.9895166625382642E-2</c:v>
                </c:pt>
                <c:pt idx="288">
                  <c:v>9.9947337711504353E-2</c:v>
                </c:pt>
                <c:pt idx="289">
                  <c:v>9.9998955757342856E-2</c:v>
                </c:pt>
                <c:pt idx="290">
                  <c:v>0.10005002662540893</c:v>
                </c:pt>
                <c:pt idx="291">
                  <c:v>0.10010055611606775</c:v>
                </c:pt>
                <c:pt idx="292">
                  <c:v>0.1001505499681976</c:v>
                </c:pt>
                <c:pt idx="293">
                  <c:v>0.10020001385984176</c:v>
                </c:pt>
                <c:pt idx="294">
                  <c:v>0.1002489534088533</c:v>
                </c:pt>
                <c:pt idx="295">
                  <c:v>0.10029737417353318</c:v>
                </c:pt>
                <c:pt idx="296">
                  <c:v>0.10034528165326154</c:v>
                </c:pt>
                <c:pt idx="297">
                  <c:v>0.10039268128912221</c:v>
                </c:pt>
                <c:pt idx="298">
                  <c:v>0.1004395784645208</c:v>
                </c:pt>
                <c:pt idx="299">
                  <c:v>0.10048597850579602</c:v>
                </c:pt>
                <c:pt idx="300">
                  <c:v>0.10053188668282469</c:v>
                </c:pt>
                <c:pt idx="301">
                  <c:v>0.10057730820962019</c:v>
                </c:pt>
                <c:pt idx="302">
                  <c:v>0.10062224824492472</c:v>
                </c:pt>
                <c:pt idx="303">
                  <c:v>0.10066671189279514</c:v>
                </c:pt>
                <c:pt idx="304">
                  <c:v>0.10071070420318269</c:v>
                </c:pt>
                <c:pt idx="305">
                  <c:v>0.10075423017250656</c:v>
                </c:pt>
                <c:pt idx="306">
                  <c:v>0.10079729474422132</c:v>
                </c:pt>
                <c:pt idx="307">
                  <c:v>0.10083990280937837</c:v>
                </c:pt>
                <c:pt idx="308">
                  <c:v>0.10088205920718146</c:v>
                </c:pt>
                <c:pt idx="309">
                  <c:v>0.10092376872553632</c:v>
                </c:pt>
                <c:pt idx="310">
                  <c:v>0.10096503610159441</c:v>
                </c:pt>
                <c:pt idx="311">
                  <c:v>0.10100586602229093</c:v>
                </c:pt>
                <c:pt idx="312">
                  <c:v>0.10104626312487719</c:v>
                </c:pt>
                <c:pt idx="313">
                  <c:v>0.10108623199744725</c:v>
                </c:pt>
                <c:pt idx="314">
                  <c:v>0.10112577717945902</c:v>
                </c:pt>
                <c:pt idx="315">
                  <c:v>0.10116490316224983</c:v>
                </c:pt>
                <c:pt idx="316">
                  <c:v>0.1012036143895465</c:v>
                </c:pt>
                <c:pt idx="317">
                  <c:v>0.10124191525797012</c:v>
                </c:pt>
                <c:pt idx="318">
                  <c:v>0.1012798101175353</c:v>
                </c:pt>
                <c:pt idx="319">
                  <c:v>0.10131730327214426</c:v>
                </c:pt>
                <c:pt idx="320">
                  <c:v>0.10135439898007567</c:v>
                </c:pt>
                <c:pt idx="321">
                  <c:v>0.10139110145446825</c:v>
                </c:pt>
                <c:pt idx="322">
                  <c:v>0.1014274148637993</c:v>
                </c:pt>
                <c:pt idx="323">
                  <c:v>0.1014633433323581</c:v>
                </c:pt>
                <c:pt idx="324">
                  <c:v>0.10149889094071436</c:v>
                </c:pt>
                <c:pt idx="325">
                  <c:v>0.10153406172618167</c:v>
                </c:pt>
                <c:pt idx="326">
                  <c:v>0.10156885968327599</c:v>
                </c:pt>
                <c:pt idx="327">
                  <c:v>0.10160328876416939</c:v>
                </c:pt>
                <c:pt idx="328">
                  <c:v>0.10163735287913889</c:v>
                </c:pt>
                <c:pt idx="329">
                  <c:v>0.10167105589701053</c:v>
                </c:pt>
                <c:pt idx="330">
                  <c:v>0.10170440164559885</c:v>
                </c:pt>
                <c:pt idx="331">
                  <c:v>0.10173739391214159</c:v>
                </c:pt>
                <c:pt idx="332">
                  <c:v>0.1017700364437298</c:v>
                </c:pt>
                <c:pt idx="333">
                  <c:v>0.10180233294773346</c:v>
                </c:pt>
                <c:pt idx="334">
                  <c:v>0.10183428709222252</c:v>
                </c:pt>
                <c:pt idx="335">
                  <c:v>0.1018659025063835</c:v>
                </c:pt>
                <c:pt idx="336">
                  <c:v>0.1018971827809317</c:v>
                </c:pt>
                <c:pt idx="337">
                  <c:v>0.10192813146851898</c:v>
                </c:pt>
                <c:pt idx="338">
                  <c:v>0.10195875208413728</c:v>
                </c:pt>
                <c:pt idx="339">
                  <c:v>0.1019890481055178</c:v>
                </c:pt>
                <c:pt idx="340">
                  <c:v>0.10201902297352602</c:v>
                </c:pt>
                <c:pt idx="341">
                  <c:v>0.1020486800925525</c:v>
                </c:pt>
                <c:pt idx="342">
                  <c:v>0.10207802283089946</c:v>
                </c:pt>
                <c:pt idx="343">
                  <c:v>0.10210705452116345</c:v>
                </c:pt>
                <c:pt idx="344">
                  <c:v>0.10213577846061372</c:v>
                </c:pt>
                <c:pt idx="345">
                  <c:v>0.10216419791156685</c:v>
                </c:pt>
                <c:pt idx="346">
                  <c:v>0.10219231610175712</c:v>
                </c:pt>
                <c:pt idx="347">
                  <c:v>0.10222013622470322</c:v>
                </c:pt>
                <c:pt idx="348">
                  <c:v>0.10224766144007087</c:v>
                </c:pt>
                <c:pt idx="349">
                  <c:v>0.10227489487403174</c:v>
                </c:pt>
                <c:pt idx="350">
                  <c:v>0.10230183961961845</c:v>
                </c:pt>
                <c:pt idx="351">
                  <c:v>0.10232849873707589</c:v>
                </c:pt>
                <c:pt idx="352">
                  <c:v>0.10235487525420882</c:v>
                </c:pt>
                <c:pt idx="353">
                  <c:v>0.10238097216672568</c:v>
                </c:pt>
                <c:pt idx="354">
                  <c:v>0.10240679243857886</c:v>
                </c:pt>
                <c:pt idx="355">
                  <c:v>0.10243233900230136</c:v>
                </c:pt>
                <c:pt idx="356">
                  <c:v>0.10245761475933982</c:v>
                </c:pt>
                <c:pt idx="357">
                  <c:v>0.10248262258038401</c:v>
                </c:pt>
                <c:pt idx="358">
                  <c:v>0.102507365305693</c:v>
                </c:pt>
                <c:pt idx="359">
                  <c:v>0.10253184574541759</c:v>
                </c:pt>
                <c:pt idx="360">
                  <c:v>0.10255606667991955</c:v>
                </c:pt>
              </c:numCache>
            </c:numRef>
          </c:yVal>
          <c:smooth val="1"/>
          <c:extLst>
            <c:ext xmlns:c16="http://schemas.microsoft.com/office/drawing/2014/chart" uri="{C3380CC4-5D6E-409C-BE32-E72D297353CC}">
              <c16:uniqueId val="{00000008-8B63-EE44-B256-21DC24BA665F}"/>
            </c:ext>
          </c:extLst>
        </c:ser>
        <c:dLbls>
          <c:showLegendKey val="0"/>
          <c:showVal val="0"/>
          <c:showCatName val="0"/>
          <c:showSerName val="0"/>
          <c:showPercent val="0"/>
          <c:showBubbleSize val="0"/>
        </c:dLbls>
        <c:axId val="1315903536"/>
        <c:axId val="1315905184"/>
      </c:scatterChart>
      <c:valAx>
        <c:axId val="1315903536"/>
        <c:scaling>
          <c:orientation val="minMax"/>
          <c:max val="6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5905184"/>
        <c:crosses val="autoZero"/>
        <c:crossBetween val="midCat"/>
      </c:valAx>
      <c:valAx>
        <c:axId val="13159051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590353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strRef>
              <c:f>Raum2_Kipplüftung!$C$58</c:f>
              <c:strCache>
                <c:ptCount val="1"/>
                <c:pt idx="0">
                  <c:v>Kipplüften</c:v>
                </c:pt>
              </c:strCache>
            </c:strRef>
          </c:tx>
          <c:spPr>
            <a:ln w="19050" cap="rnd">
              <a:solidFill>
                <a:srgbClr val="92D050"/>
              </a:solidFill>
              <a:round/>
            </a:ln>
            <a:effectLst/>
          </c:spPr>
          <c:marker>
            <c:symbol val="none"/>
          </c:marker>
          <c:xVal>
            <c:numRef>
              <c:f>Raum2_Kipplüftung!$A$59:$A$419</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Raum2_Kipplüftung!$C$59:$C$419</c:f>
              <c:numCache>
                <c:formatCode>0.0%</c:formatCode>
                <c:ptCount val="361"/>
                <c:pt idx="0">
                  <c:v>1</c:v>
                </c:pt>
                <c:pt idx="1">
                  <c:v>0.98939948687446977</c:v>
                </c:pt>
                <c:pt idx="2">
                  <c:v>0.9789113446274641</c:v>
                </c:pt>
                <c:pt idx="3">
                  <c:v>0.9685343820700103</c:v>
                </c:pt>
                <c:pt idx="4">
                  <c:v>0.95826742064034987</c:v>
                </c:pt>
                <c:pt idx="5">
                  <c:v>0.94810929427008384</c:v>
                </c:pt>
                <c:pt idx="6">
                  <c:v>0.93805884925173666</c:v>
                </c:pt>
                <c:pt idx="7">
                  <c:v>0.92811494410772388</c:v>
                </c:pt>
                <c:pt idx="8">
                  <c:v>0.91827644946070919</c:v>
                </c:pt>
                <c:pt idx="9">
                  <c:v>0.90854224790533566</c:v>
                </c:pt>
                <c:pt idx="10">
                  <c:v>0.89891123388131644</c:v>
                </c:pt>
                <c:pt idx="11">
                  <c:v>0.88938231354787101</c:v>
                </c:pt>
                <c:pt idx="12">
                  <c:v>0.87995440465949237</c:v>
                </c:pt>
                <c:pt idx="13">
                  <c:v>0.87062643644303128</c:v>
                </c:pt>
                <c:pt idx="14">
                  <c:v>0.86139734947608337</c:v>
                </c:pt>
                <c:pt idx="15">
                  <c:v>0.85226609556666522</c:v>
                </c:pt>
                <c:pt idx="16">
                  <c:v>0.84323163763416642</c:v>
                </c:pt>
                <c:pt idx="17">
                  <c:v>0.83429294959156308</c:v>
                </c:pt>
                <c:pt idx="18">
                  <c:v>0.82544901622888034</c:v>
                </c:pt>
                <c:pt idx="19">
                  <c:v>0.81669883309789015</c:v>
                </c:pt>
                <c:pt idx="20">
                  <c:v>0.80804140639803079</c:v>
                </c:pt>
                <c:pt idx="21">
                  <c:v>0.79947575286353656</c:v>
                </c:pt>
                <c:pt idx="22">
                  <c:v>0.79100089965176346</c:v>
                </c:pt>
                <c:pt idx="23">
                  <c:v>0.78261588423269879</c:v>
                </c:pt>
                <c:pt idx="24">
                  <c:v>0.77431975427964161</c:v>
                </c:pt>
                <c:pt idx="25">
                  <c:v>0.76611156756104293</c:v>
                </c:pt>
                <c:pt idx="26">
                  <c:v>0.75799039183349159</c:v>
                </c:pt>
                <c:pt idx="27">
                  <c:v>0.74995530473583483</c:v>
                </c:pt>
                <c:pt idx="28">
                  <c:v>0.74200539368442164</c:v>
                </c:pt>
                <c:pt idx="29">
                  <c:v>0.73413975576945578</c:v>
                </c:pt>
                <c:pt idx="30">
                  <c:v>0.72635749765244806</c:v>
                </c:pt>
                <c:pt idx="31">
                  <c:v>0.71865773546475609</c:v>
                </c:pt>
                <c:pt idx="32">
                  <c:v>0.71103959470719802</c:v>
                </c:pt>
                <c:pt idx="33">
                  <c:v>0.70350221015073278</c:v>
                </c:pt>
                <c:pt idx="34">
                  <c:v>0.69604472573819043</c:v>
                </c:pt>
                <c:pt idx="35">
                  <c:v>0.68866629448704664</c:v>
                </c:pt>
                <c:pt idx="36">
                  <c:v>0.68136607839322638</c:v>
                </c:pt>
                <c:pt idx="37">
                  <c:v>0.67414324833592798</c:v>
                </c:pt>
                <c:pt idx="38">
                  <c:v>0.66699698398345542</c:v>
                </c:pt>
                <c:pt idx="39">
                  <c:v>0.65992647370004975</c:v>
                </c:pt>
                <c:pt idx="40">
                  <c:v>0.65293091445370754</c:v>
                </c:pt>
                <c:pt idx="41">
                  <c:v>0.64600951172497656</c:v>
                </c:pt>
                <c:pt idx="42">
                  <c:v>0.63916147941671853</c:v>
                </c:pt>
                <c:pt idx="43">
                  <c:v>0.63238603976482832</c:v>
                </c:pt>
                <c:pt idx="44">
                  <c:v>0.6256824232498992</c:v>
                </c:pt>
                <c:pt idx="45">
                  <c:v>0.61904986850982513</c:v>
                </c:pt>
                <c:pt idx="46">
                  <c:v>0.61248762225332898</c:v>
                </c:pt>
                <c:pt idx="47">
                  <c:v>0.60599493917440783</c:v>
                </c:pt>
                <c:pt idx="48">
                  <c:v>0.59957108186768449</c:v>
                </c:pt>
                <c:pt idx="49">
                  <c:v>0.59321532074465777</c:v>
                </c:pt>
                <c:pt idx="50">
                  <c:v>0.5869269339508385</c:v>
                </c:pt>
                <c:pt idx="51">
                  <c:v>0.5807052072837654</c:v>
                </c:pt>
                <c:pt idx="52">
                  <c:v>0.57454943411189008</c:v>
                </c:pt>
                <c:pt idx="53">
                  <c:v>0.56845891529432113</c:v>
                </c:pt>
                <c:pt idx="54">
                  <c:v>0.56243295910141888</c:v>
                </c:pt>
                <c:pt idx="55">
                  <c:v>0.55647088113623366</c:v>
                </c:pt>
                <c:pt idx="56">
                  <c:v>0.55057200425677355</c:v>
                </c:pt>
                <c:pt idx="57">
                  <c:v>0.54473565849910022</c:v>
                </c:pt>
                <c:pt idx="58">
                  <c:v>0.53896118100123613</c:v>
                </c:pt>
                <c:pt idx="59">
                  <c:v>0.53324791592788123</c:v>
                </c:pt>
                <c:pt idx="60">
                  <c:v>0.52759521439592616</c:v>
                </c:pt>
                <c:pt idx="61">
                  <c:v>0.52200243440075511</c:v>
                </c:pt>
                <c:pt idx="62">
                  <c:v>0.51646894074333127</c:v>
                </c:pt>
                <c:pt idx="63">
                  <c:v>0.51099410495805286</c:v>
                </c:pt>
                <c:pt idx="64">
                  <c:v>0.50557730524137645</c:v>
                </c:pt>
                <c:pt idx="65">
                  <c:v>0.50021792638119511</c:v>
                </c:pt>
                <c:pt idx="66">
                  <c:v>0.49491535968696576</c:v>
                </c:pt>
                <c:pt idx="67">
                  <c:v>0.48966900292057752</c:v>
                </c:pt>
                <c:pt idx="68">
                  <c:v>0.48447826022795271</c:v>
                </c:pt>
                <c:pt idx="69">
                  <c:v>0.47934254207137222</c:v>
                </c:pt>
                <c:pt idx="70">
                  <c:v>0.47426126516251965</c:v>
                </c:pt>
                <c:pt idx="71">
                  <c:v>0.46923385239623377</c:v>
                </c:pt>
                <c:pt idx="72">
                  <c:v>0.46425973278496435</c:v>
                </c:pt>
                <c:pt idx="73">
                  <c:v>0.45933834139392227</c:v>
                </c:pt>
                <c:pt idx="74">
                  <c:v>0.45446911927691669</c:v>
                </c:pt>
                <c:pt idx="75">
                  <c:v>0.44965151341287363</c:v>
                </c:pt>
                <c:pt idx="76">
                  <c:v>0.4448849766430259</c:v>
                </c:pt>
                <c:pt idx="77">
                  <c:v>0.44016896760877028</c:v>
                </c:pt>
                <c:pt idx="78">
                  <c:v>0.43550295069018247</c:v>
                </c:pt>
                <c:pt idx="79">
                  <c:v>0.43088639594518402</c:v>
                </c:pt>
                <c:pt idx="80">
                  <c:v>0.42631877904935472</c:v>
                </c:pt>
                <c:pt idx="81">
                  <c:v>0.421799581236382</c:v>
                </c:pt>
                <c:pt idx="82">
                  <c:v>0.41732828923914261</c:v>
                </c:pt>
                <c:pt idx="83">
                  <c:v>0.41290439523140798</c:v>
                </c:pt>
                <c:pt idx="84">
                  <c:v>0.40852739677016836</c:v>
                </c:pt>
                <c:pt idx="85">
                  <c:v>0.40419679673856751</c:v>
                </c:pt>
                <c:pt idx="86">
                  <c:v>0.39991210328944304</c:v>
                </c:pt>
                <c:pt idx="87">
                  <c:v>0.39567282978946489</c:v>
                </c:pt>
                <c:pt idx="88">
                  <c:v>0.39147849476386604</c:v>
                </c:pt>
                <c:pt idx="89">
                  <c:v>0.38732862184175881</c:v>
                </c:pt>
                <c:pt idx="90">
                  <c:v>0.38322273970203174</c:v>
                </c:pt>
                <c:pt idx="91">
                  <c:v>0.37916038201981872</c:v>
                </c:pt>
                <c:pt idx="92">
                  <c:v>0.37514108741353658</c:v>
                </c:pt>
                <c:pt idx="93">
                  <c:v>0.37116439939248375</c:v>
                </c:pt>
                <c:pt idx="94">
                  <c:v>0.36722986630499421</c:v>
                </c:pt>
                <c:pt idx="95">
                  <c:v>0.36333704128714139</c:v>
                </c:pt>
                <c:pt idx="96">
                  <c:v>0.35948548221198567</c:v>
                </c:pt>
                <c:pt idx="97">
                  <c:v>0.35567475163936002</c:v>
                </c:pt>
                <c:pt idx="98">
                  <c:v>0.35190441676618722</c:v>
                </c:pt>
                <c:pt idx="99">
                  <c:v>0.34817404937732521</c:v>
                </c:pt>
                <c:pt idx="100">
                  <c:v>0.34448322579693191</c:v>
                </c:pt>
                <c:pt idx="101">
                  <c:v>0.34083152684034657</c:v>
                </c:pt>
                <c:pt idx="102">
                  <c:v>0.33721853776648097</c:v>
                </c:pt>
                <c:pt idx="103">
                  <c:v>0.3336438482307153</c:v>
                </c:pt>
                <c:pt idx="104">
                  <c:v>0.33010705223829317</c:v>
                </c:pt>
                <c:pt idx="105">
                  <c:v>0.32660774809821108</c:v>
                </c:pt>
                <c:pt idx="106">
                  <c:v>0.32314553837759613</c:v>
                </c:pt>
                <c:pt idx="107">
                  <c:v>0.31972002985656789</c:v>
                </c:pt>
                <c:pt idx="108">
                  <c:v>0.31633083348357838</c:v>
                </c:pt>
                <c:pt idx="109">
                  <c:v>0.31297756433122581</c:v>
                </c:pt>
                <c:pt idx="110">
                  <c:v>0.30965984155253623</c:v>
                </c:pt>
                <c:pt idx="111">
                  <c:v>0.30637728833770889</c:v>
                </c:pt>
                <c:pt idx="112">
                  <c:v>0.30312953187132069</c:v>
                </c:pt>
                <c:pt idx="113">
                  <c:v>0.29991620328998292</c:v>
                </c:pt>
                <c:pt idx="114">
                  <c:v>0.29673693764044834</c:v>
                </c:pt>
                <c:pt idx="115">
                  <c:v>0.29359137383816108</c:v>
                </c:pt>
                <c:pt idx="116">
                  <c:v>0.29047915462624718</c:v>
                </c:pt>
                <c:pt idx="117">
                  <c:v>0.28739992653493879</c:v>
                </c:pt>
                <c:pt idx="118">
                  <c:v>0.28435333984142874</c:v>
                </c:pt>
                <c:pt idx="119">
                  <c:v>0.28133904853015129</c:v>
                </c:pt>
                <c:pt idx="120">
                  <c:v>0.2783567102534833</c:v>
                </c:pt>
                <c:pt idx="121">
                  <c:v>0.27540598629286178</c:v>
                </c:pt>
                <c:pt idx="122">
                  <c:v>0.27248654152031471</c:v>
                </c:pt>
                <c:pt idx="123">
                  <c:v>0.2695980443603983</c:v>
                </c:pt>
                <c:pt idx="124">
                  <c:v>0.26674016675253864</c:v>
                </c:pt>
                <c:pt idx="125">
                  <c:v>0.26391258411377222</c:v>
                </c:pt>
                <c:pt idx="126">
                  <c:v>0.26111497530188155</c:v>
                </c:pt>
                <c:pt idx="127">
                  <c:v>0.25834702257892156</c:v>
                </c:pt>
                <c:pt idx="128">
                  <c:v>0.25560841157513198</c:v>
                </c:pt>
                <c:pt idx="129">
                  <c:v>0.25289883125323387</c:v>
                </c:pt>
                <c:pt idx="130">
                  <c:v>0.25021797387310274</c:v>
                </c:pt>
                <c:pt idx="131">
                  <c:v>0.24756553495681727</c:v>
                </c:pt>
                <c:pt idx="132">
                  <c:v>0.24494121325407869</c:v>
                </c:pt>
                <c:pt idx="133">
                  <c:v>0.24234471070799554</c:v>
                </c:pt>
                <c:pt idx="134">
                  <c:v>0.23977573242123257</c:v>
                </c:pt>
                <c:pt idx="135">
                  <c:v>0.23723398662251766</c:v>
                </c:pt>
                <c:pt idx="136">
                  <c:v>0.23471918463350386</c:v>
                </c:pt>
                <c:pt idx="137">
                  <c:v>0.23223104083598267</c:v>
                </c:pt>
                <c:pt idx="138">
                  <c:v>0.22976927263944524</c:v>
                </c:pt>
                <c:pt idx="139">
                  <c:v>0.22733360044898729</c:v>
                </c:pt>
                <c:pt idx="140">
                  <c:v>0.22492374763355374</c:v>
                </c:pt>
                <c:pt idx="141">
                  <c:v>0.22253944049452082</c:v>
                </c:pt>
                <c:pt idx="142">
                  <c:v>0.22018040823461052</c:v>
                </c:pt>
                <c:pt idx="143">
                  <c:v>0.21784638292713493</c:v>
                </c:pt>
                <c:pt idx="144">
                  <c:v>0.21553709948556651</c:v>
                </c:pt>
                <c:pt idx="145">
                  <c:v>0.21325229563343109</c:v>
                </c:pt>
                <c:pt idx="146">
                  <c:v>0.21099171187451948</c:v>
                </c:pt>
                <c:pt idx="147">
                  <c:v>0.20875509146341556</c:v>
                </c:pt>
                <c:pt idx="148">
                  <c:v>0.20654218037633632</c:v>
                </c:pt>
                <c:pt idx="149">
                  <c:v>0.20435272728228135</c:v>
                </c:pt>
                <c:pt idx="150">
                  <c:v>0.20218648351448767</c:v>
                </c:pt>
                <c:pt idx="151">
                  <c:v>0.20004320304218751</c:v>
                </c:pt>
                <c:pt idx="152">
                  <c:v>0.19792264244266569</c:v>
                </c:pt>
                <c:pt idx="153">
                  <c:v>0.19582456087361261</c:v>
                </c:pt>
                <c:pt idx="154">
                  <c:v>0.19374872004577068</c:v>
                </c:pt>
                <c:pt idx="155">
                  <c:v>0.1916948841958708</c:v>
                </c:pt>
                <c:pt idx="156">
                  <c:v>0.18966282005985549</c:v>
                </c:pt>
                <c:pt idx="157">
                  <c:v>0.18765229684638587</c:v>
                </c:pt>
                <c:pt idx="158">
                  <c:v>0.18566308621062988</c:v>
                </c:pt>
                <c:pt idx="159">
                  <c:v>0.18369496222832771</c:v>
                </c:pt>
                <c:pt idx="160">
                  <c:v>0.18174770137013255</c:v>
                </c:pt>
                <c:pt idx="161">
                  <c:v>0.17982108247622347</c:v>
                </c:pt>
                <c:pt idx="162">
                  <c:v>0.17791488673118722</c:v>
                </c:pt>
                <c:pt idx="163">
                  <c:v>0.1760288976391661</c:v>
                </c:pt>
                <c:pt idx="164">
                  <c:v>0.17416290099926945</c:v>
                </c:pt>
                <c:pt idx="165">
                  <c:v>0.1723166848812463</c:v>
                </c:pt>
                <c:pt idx="166">
                  <c:v>0.17049003960141479</c:v>
                </c:pt>
                <c:pt idx="167">
                  <c:v>0.16868275769884786</c:v>
                </c:pt>
                <c:pt idx="168">
                  <c:v>0.16689463391181056</c:v>
                </c:pt>
                <c:pt idx="169">
                  <c:v>0.16512546515444787</c:v>
                </c:pt>
                <c:pt idx="170">
                  <c:v>0.16337505049371887</c:v>
                </c:pt>
                <c:pt idx="171">
                  <c:v>0.16164319112657599</c:v>
                </c:pt>
                <c:pt idx="172">
                  <c:v>0.15992969035738619</c:v>
                </c:pt>
                <c:pt idx="173">
                  <c:v>0.15823435357559074</c:v>
                </c:pt>
                <c:pt idx="174">
                  <c:v>0.15655698823360287</c:v>
                </c:pt>
                <c:pt idx="175">
                  <c:v>0.15489740382493908</c:v>
                </c:pt>
                <c:pt idx="176">
                  <c:v>0.15325541186258229</c:v>
                </c:pt>
                <c:pt idx="177">
                  <c:v>0.15163082585757445</c:v>
                </c:pt>
                <c:pt idx="178">
                  <c:v>0.15002346129783622</c:v>
                </c:pt>
                <c:pt idx="179">
                  <c:v>0.14843313562721103</c:v>
                </c:pt>
                <c:pt idx="180">
                  <c:v>0.14685966822473118</c:v>
                </c:pt>
                <c:pt idx="181">
                  <c:v>0.14530288038410391</c:v>
                </c:pt>
                <c:pt idx="182">
                  <c:v>0.14376259529341487</c:v>
                </c:pt>
                <c:pt idx="183">
                  <c:v>0.14223863801504674</c:v>
                </c:pt>
                <c:pt idx="184">
                  <c:v>0.14073083546581067</c:v>
                </c:pt>
                <c:pt idx="185">
                  <c:v>0.13923901639728856</c:v>
                </c:pt>
                <c:pt idx="186">
                  <c:v>0.13776301137638319</c:v>
                </c:pt>
                <c:pt idx="187">
                  <c:v>0.13630265276607523</c:v>
                </c:pt>
                <c:pt idx="188">
                  <c:v>0.13485777470638391</c:v>
                </c:pt>
                <c:pt idx="189">
                  <c:v>0.13342821309552905</c:v>
                </c:pt>
                <c:pt idx="190">
                  <c:v>0.13201380557129389</c:v>
                </c:pt>
                <c:pt idx="191">
                  <c:v>0.13061439149258416</c:v>
                </c:pt>
                <c:pt idx="192">
                  <c:v>0.12922981192118388</c:v>
                </c:pt>
                <c:pt idx="193">
                  <c:v>0.12785990960370358</c:v>
                </c:pt>
                <c:pt idx="194">
                  <c:v>0.12650452895372044</c:v>
                </c:pt>
                <c:pt idx="195">
                  <c:v>0.1251635160341075</c:v>
                </c:pt>
                <c:pt idx="196">
                  <c:v>0.1238367185395504</c:v>
                </c:pt>
                <c:pt idx="197">
                  <c:v>0.12252398577924935</c:v>
                </c:pt>
                <c:pt idx="198">
                  <c:v>0.12122516865980411</c:v>
                </c:pt>
                <c:pt idx="199">
                  <c:v>0.11994011966828128</c:v>
                </c:pt>
                <c:pt idx="200">
                  <c:v>0.11866869285545996</c:v>
                </c:pt>
                <c:pt idx="201">
                  <c:v>0.11741074381925617</c:v>
                </c:pt>
                <c:pt idx="202">
                  <c:v>0.11616612968832186</c:v>
                </c:pt>
                <c:pt idx="203">
                  <c:v>0.11493470910581879</c:v>
                </c:pt>
                <c:pt idx="204">
                  <c:v>0.11371634221336355</c:v>
                </c:pt>
                <c:pt idx="205">
                  <c:v>0.11251089063514352</c:v>
                </c:pt>
                <c:pt idx="206">
                  <c:v>0.11131821746220057</c:v>
                </c:pt>
                <c:pt idx="207">
                  <c:v>0.11013818723688186</c:v>
                </c:pt>
                <c:pt idx="208">
                  <c:v>0.10897066593745522</c:v>
                </c:pt>
                <c:pt idx="209">
                  <c:v>0.10781552096288743</c:v>
                </c:pt>
                <c:pt idx="210">
                  <c:v>0.1066726211177845</c:v>
                </c:pt>
                <c:pt idx="211">
                  <c:v>0.10554183659749068</c:v>
                </c:pt>
                <c:pt idx="212">
                  <c:v>0.10442303897334645</c:v>
                </c:pt>
                <c:pt idx="213">
                  <c:v>0.10331610117810172</c:v>
                </c:pt>
                <c:pt idx="214">
                  <c:v>0.10222089749148466</c:v>
                </c:pt>
                <c:pt idx="215">
                  <c:v>0.10113730352592269</c:v>
                </c:pt>
                <c:pt idx="216">
                  <c:v>0.10006519621241539</c:v>
                </c:pt>
                <c:pt idx="217">
                  <c:v>9.9004453786556951E-2</c:v>
                </c:pt>
                <c:pt idx="218">
                  <c:v>9.7954955774706587E-2</c:v>
                </c:pt>
                <c:pt idx="219">
                  <c:v>9.6916582980306101E-2</c:v>
                </c:pt>
                <c:pt idx="220">
                  <c:v>9.5889217470341848E-2</c:v>
                </c:pt>
                <c:pt idx="221">
                  <c:v>9.4872742561950649E-2</c:v>
                </c:pt>
                <c:pt idx="222">
                  <c:v>9.386704280916762E-2</c:v>
                </c:pt>
                <c:pt idx="223">
                  <c:v>9.2872003989814364E-2</c:v>
                </c:pt>
                <c:pt idx="224">
                  <c:v>9.1887513092526019E-2</c:v>
                </c:pt>
                <c:pt idx="225">
                  <c:v>9.0913458303916353E-2</c:v>
                </c:pt>
                <c:pt idx="226">
                  <c:v>8.9949728995878359E-2</c:v>
                </c:pt>
                <c:pt idx="227">
                  <c:v>8.8996215713019647E-2</c:v>
                </c:pt>
                <c:pt idx="228">
                  <c:v>8.8052810160231337E-2</c:v>
                </c:pt>
                <c:pt idx="229">
                  <c:v>8.7119405190387966E-2</c:v>
                </c:pt>
                <c:pt idx="230">
                  <c:v>8.6195894792178845E-2</c:v>
                </c:pt>
                <c:pt idx="231">
                  <c:v>8.5282174078067555E-2</c:v>
                </c:pt>
                <c:pt idx="232">
                  <c:v>8.4378139272379235E-2</c:v>
                </c:pt>
                <c:pt idx="233">
                  <c:v>8.3483687699514544E-2</c:v>
                </c:pt>
                <c:pt idx="234">
                  <c:v>8.2598717772288194E-2</c:v>
                </c:pt>
                <c:pt idx="235">
                  <c:v>8.172312898039108E-2</c:v>
                </c:pt>
                <c:pt idx="236">
                  <c:v>8.0856821878975055E-2</c:v>
                </c:pt>
                <c:pt idx="237">
                  <c:v>7.999969807735835E-2</c:v>
                </c:pt>
                <c:pt idx="238">
                  <c:v>7.9151660227850834E-2</c:v>
                </c:pt>
                <c:pt idx="239">
                  <c:v>7.8312612014697983E-2</c:v>
                </c:pt>
                <c:pt idx="240">
                  <c:v>7.7482458143141641E-2</c:v>
                </c:pt>
                <c:pt idx="241">
                  <c:v>7.6661104328596907E-2</c:v>
                </c:pt>
                <c:pt idx="242">
                  <c:v>7.5848457285943957E-2</c:v>
                </c:pt>
                <c:pt idx="243">
                  <c:v>7.5044424718933106E-2</c:v>
                </c:pt>
                <c:pt idx="244">
                  <c:v>7.4248915309702179E-2</c:v>
                </c:pt>
                <c:pt idx="245">
                  <c:v>7.346183870840535E-2</c:v>
                </c:pt>
                <c:pt idx="246">
                  <c:v>7.2683105522951305E-2</c:v>
                </c:pt>
                <c:pt idx="247">
                  <c:v>7.1912627308850952E-2</c:v>
                </c:pt>
                <c:pt idx="248">
                  <c:v>7.115031655917213E-2</c:v>
                </c:pt>
                <c:pt idx="249">
                  <c:v>7.0396086694600984E-2</c:v>
                </c:pt>
                <c:pt idx="250">
                  <c:v>6.9649852053608893E-2</c:v>
                </c:pt>
                <c:pt idx="251">
                  <c:v>6.8911527882723381E-2</c:v>
                </c:pt>
                <c:pt idx="252">
                  <c:v>6.8181030326902217E-2</c:v>
                </c:pt>
                <c:pt idx="253">
                  <c:v>6.7458276420009705E-2</c:v>
                </c:pt>
                <c:pt idx="254">
                  <c:v>6.6743184075393799E-2</c:v>
                </c:pt>
                <c:pt idx="255">
                  <c:v>6.6035672076562899E-2</c:v>
                </c:pt>
                <c:pt idx="256">
                  <c:v>6.533566006796207E-2</c:v>
                </c:pt>
                <c:pt idx="257">
                  <c:v>6.4643068545846463E-2</c:v>
                </c:pt>
                <c:pt idx="258">
                  <c:v>6.3957818849251669E-2</c:v>
                </c:pt>
                <c:pt idx="259">
                  <c:v>6.327983315105988E-2</c:v>
                </c:pt>
                <c:pt idx="260">
                  <c:v>6.2609034449160716E-2</c:v>
                </c:pt>
                <c:pt idx="261">
                  <c:v>6.1945346557705602E-2</c:v>
                </c:pt>
                <c:pt idx="262">
                  <c:v>6.1288694098455117E-2</c:v>
                </c:pt>
                <c:pt idx="263">
                  <c:v>6.0639002492217875E-2</c:v>
                </c:pt>
                <c:pt idx="264">
                  <c:v>5.9996197950380054E-2</c:v>
                </c:pt>
                <c:pt idx="265">
                  <c:v>5.9360207466525129E-2</c:v>
                </c:pt>
                <c:pt idx="266">
                  <c:v>5.8730958808142046E-2</c:v>
                </c:pt>
                <c:pt idx="267">
                  <c:v>5.8108380508421348E-2</c:v>
                </c:pt>
                <c:pt idx="268">
                  <c:v>5.749240185813851E-2</c:v>
                </c:pt>
                <c:pt idx="269">
                  <c:v>5.6882952897623074E-2</c:v>
                </c:pt>
                <c:pt idx="270">
                  <c:v>5.6279964408812888E-2</c:v>
                </c:pt>
                <c:pt idx="271">
                  <c:v>5.5683367907392887E-2</c:v>
                </c:pt>
                <c:pt idx="272">
                  <c:v>5.5093095635016881E-2</c:v>
                </c:pt>
                <c:pt idx="273">
                  <c:v>5.4509080551611779E-2</c:v>
                </c:pt>
                <c:pt idx="274">
                  <c:v>5.3931256327763848E-2</c:v>
                </c:pt>
                <c:pt idx="275">
                  <c:v>5.3359557337185046E-2</c:v>
                </c:pt>
                <c:pt idx="276">
                  <c:v>5.2793918649259718E-2</c:v>
                </c:pt>
                <c:pt idx="277">
                  <c:v>5.2234276021670079E-2</c:v>
                </c:pt>
                <c:pt idx="278">
                  <c:v>5.1680565893099786E-2</c:v>
                </c:pt>
                <c:pt idx="279">
                  <c:v>5.1132725376015147E-2</c:v>
                </c:pt>
                <c:pt idx="280">
                  <c:v>5.0590692249522576E-2</c:v>
                </c:pt>
                <c:pt idx="281">
                  <c:v>5.0054404952301866E-2</c:v>
                </c:pt>
                <c:pt idx="282">
                  <c:v>4.9523802575614374E-2</c:v>
                </c:pt>
                <c:pt idx="283">
                  <c:v>4.8998824856385424E-2</c:v>
                </c:pt>
                <c:pt idx="284">
                  <c:v>4.847941217035974E-2</c:v>
                </c:pt>
                <c:pt idx="285">
                  <c:v>4.7965505525329848E-2</c:v>
                </c:pt>
                <c:pt idx="286">
                  <c:v>4.7457046554435903E-2</c:v>
                </c:pt>
                <c:pt idx="287">
                  <c:v>4.6953977509536698E-2</c:v>
                </c:pt>
                <c:pt idx="288">
                  <c:v>4.6456241254650997E-2</c:v>
                </c:pt>
                <c:pt idx="289">
                  <c:v>4.5963781259468282E-2</c:v>
                </c:pt>
                <c:pt idx="290">
                  <c:v>4.5476541592928299E-2</c:v>
                </c:pt>
                <c:pt idx="291">
                  <c:v>4.4994466916868751E-2</c:v>
                </c:pt>
                <c:pt idx="292">
                  <c:v>4.4517502479740241E-2</c:v>
                </c:pt>
                <c:pt idx="293">
                  <c:v>4.4045594110387921E-2</c:v>
                </c:pt>
                <c:pt idx="294">
                  <c:v>4.3578688211898989E-2</c:v>
                </c:pt>
                <c:pt idx="295">
                  <c:v>4.3116731755515357E-2</c:v>
                </c:pt>
                <c:pt idx="296">
                  <c:v>4.2659672274611045E-2</c:v>
                </c:pt>
                <c:pt idx="297">
                  <c:v>4.220745785873322E-2</c:v>
                </c:pt>
                <c:pt idx="298">
                  <c:v>4.1760037147706451E-2</c:v>
                </c:pt>
                <c:pt idx="299">
                  <c:v>4.1317359325799566E-2</c:v>
                </c:pt>
                <c:pt idx="300">
                  <c:v>4.0879374115954194E-2</c:v>
                </c:pt>
                <c:pt idx="301">
                  <c:v>4.0446031774074555E-2</c:v>
                </c:pt>
                <c:pt idx="302">
                  <c:v>4.0017283083377854E-2</c:v>
                </c:pt>
                <c:pt idx="303">
                  <c:v>3.9593079348804461E-2</c:v>
                </c:pt>
                <c:pt idx="304">
                  <c:v>3.9173372391487292E-2</c:v>
                </c:pt>
                <c:pt idx="305">
                  <c:v>3.8758114543280042E-2</c:v>
                </c:pt>
                <c:pt idx="306">
                  <c:v>3.8347258641343203E-2</c:v>
                </c:pt>
                <c:pt idx="307">
                  <c:v>3.7940758022787541E-2</c:v>
                </c:pt>
                <c:pt idx="308">
                  <c:v>3.7538566519374421E-2</c:v>
                </c:pt>
                <c:pt idx="309">
                  <c:v>3.7140638452272216E-2</c:v>
                </c:pt>
                <c:pt idx="310">
                  <c:v>3.6746928626868319E-2</c:v>
                </c:pt>
                <c:pt idx="311">
                  <c:v>3.6357392327636275E-2</c:v>
                </c:pt>
                <c:pt idx="312">
                  <c:v>3.5971985313057127E-2</c:v>
                </c:pt>
                <c:pt idx="313">
                  <c:v>3.5590663810594676E-2</c:v>
                </c:pt>
                <c:pt idx="314">
                  <c:v>3.5213384511724129E-2</c:v>
                </c:pt>
                <c:pt idx="315">
                  <c:v>3.4840104567013259E-2</c:v>
                </c:pt>
                <c:pt idx="316">
                  <c:v>3.4470781581255786E-2</c:v>
                </c:pt>
                <c:pt idx="317">
                  <c:v>3.4105373608656418E-2</c:v>
                </c:pt>
                <c:pt idx="318">
                  <c:v>3.3743839148066744E-2</c:v>
                </c:pt>
                <c:pt idx="319">
                  <c:v>3.3386137138271869E-2</c:v>
                </c:pt>
                <c:pt idx="320">
                  <c:v>3.3032226953326881E-2</c:v>
                </c:pt>
                <c:pt idx="321">
                  <c:v>3.2682068397942639E-2</c:v>
                </c:pt>
                <c:pt idx="322">
                  <c:v>3.2335621702920765E-2</c:v>
                </c:pt>
                <c:pt idx="323">
                  <c:v>3.1992847520636782E-2</c:v>
                </c:pt>
                <c:pt idx="324">
                  <c:v>3.1653706920571179E-2</c:v>
                </c:pt>
                <c:pt idx="325">
                  <c:v>3.1318161384887973E-2</c:v>
                </c:pt>
                <c:pt idx="326">
                  <c:v>3.0986172804060012E-2</c:v>
                </c:pt>
                <c:pt idx="327">
                  <c:v>3.0657703472540623E-2</c:v>
                </c:pt>
                <c:pt idx="328">
                  <c:v>3.0332716084481334E-2</c:v>
                </c:pt>
                <c:pt idx="329">
                  <c:v>3.0011173729494817E-2</c:v>
                </c:pt>
                <c:pt idx="330">
                  <c:v>2.9693039888462735E-2</c:v>
                </c:pt>
                <c:pt idx="331">
                  <c:v>2.9378278429388185E-2</c:v>
                </c:pt>
                <c:pt idx="332">
                  <c:v>2.9066853603291982E-2</c:v>
                </c:pt>
                <c:pt idx="333">
                  <c:v>2.8758730040152416E-2</c:v>
                </c:pt>
                <c:pt idx="334">
                  <c:v>2.8453872744888219E-2</c:v>
                </c:pt>
                <c:pt idx="335">
                  <c:v>2.8152247093383861E-2</c:v>
                </c:pt>
                <c:pt idx="336">
                  <c:v>2.785381882855727E-2</c:v>
                </c:pt>
                <c:pt idx="337">
                  <c:v>2.7558554056469012E-2</c:v>
                </c:pt>
                <c:pt idx="338">
                  <c:v>2.7266419242472775E-2</c:v>
                </c:pt>
                <c:pt idx="339">
                  <c:v>2.6977381207406729E-2</c:v>
                </c:pt>
                <c:pt idx="340">
                  <c:v>2.6691407123825187E-2</c:v>
                </c:pt>
                <c:pt idx="341">
                  <c:v>2.6408464512270202E-2</c:v>
                </c:pt>
                <c:pt idx="342">
                  <c:v>2.6128521237582778E-2</c:v>
                </c:pt>
                <c:pt idx="343">
                  <c:v>2.5851545505253103E-2</c:v>
                </c:pt>
                <c:pt idx="344">
                  <c:v>2.5577505857809421E-2</c:v>
                </c:pt>
                <c:pt idx="345">
                  <c:v>2.5306371171245384E-2</c:v>
                </c:pt>
                <c:pt idx="346">
                  <c:v>2.5038110651485063E-2</c:v>
                </c:pt>
                <c:pt idx="347">
                  <c:v>2.4772693830885512E-2</c:v>
                </c:pt>
                <c:pt idx="348">
                  <c:v>2.4510090564776463E-2</c:v>
                </c:pt>
                <c:pt idx="349">
                  <c:v>2.4250271028036622E-2</c:v>
                </c:pt>
                <c:pt idx="350">
                  <c:v>2.399320571170625E-2</c:v>
                </c:pt>
                <c:pt idx="351">
                  <c:v>2.3738865419635758E-2</c:v>
                </c:pt>
                <c:pt idx="352">
                  <c:v>2.3487221265169729E-2</c:v>
                </c:pt>
                <c:pt idx="353">
                  <c:v>2.3238244667866063E-2</c:v>
                </c:pt>
                <c:pt idx="354">
                  <c:v>2.2991907350250071E-2</c:v>
                </c:pt>
                <c:pt idx="355">
                  <c:v>2.2748181334602765E-2</c:v>
                </c:pt>
                <c:pt idx="356">
                  <c:v>2.2507038939783362E-2</c:v>
                </c:pt>
                <c:pt idx="357">
                  <c:v>2.2268452778085375E-2</c:v>
                </c:pt>
                <c:pt idx="358">
                  <c:v>2.2032395752126028E-2</c:v>
                </c:pt>
                <c:pt idx="359">
                  <c:v>2.1798841051768734E-2</c:v>
                </c:pt>
                <c:pt idx="360">
                  <c:v>2.156776215107812E-2</c:v>
                </c:pt>
              </c:numCache>
            </c:numRef>
          </c:yVal>
          <c:smooth val="1"/>
          <c:extLst>
            <c:ext xmlns:c16="http://schemas.microsoft.com/office/drawing/2014/chart" uri="{C3380CC4-5D6E-409C-BE32-E72D297353CC}">
              <c16:uniqueId val="{00000000-5D99-644D-BE4C-80F89EDCD014}"/>
            </c:ext>
          </c:extLst>
        </c:ser>
        <c:ser>
          <c:idx val="1"/>
          <c:order val="1"/>
          <c:tx>
            <c:strRef>
              <c:f>Raum2_Kipplüftung!$E$58</c:f>
              <c:strCache>
                <c:ptCount val="1"/>
                <c:pt idx="0">
                  <c:v>Kipplüften+Exp</c:v>
                </c:pt>
              </c:strCache>
            </c:strRef>
          </c:tx>
          <c:spPr>
            <a:ln w="19050" cap="rnd">
              <a:solidFill>
                <a:srgbClr val="00B050"/>
              </a:solidFill>
              <a:round/>
            </a:ln>
            <a:effectLst/>
          </c:spPr>
          <c:marker>
            <c:symbol val="none"/>
          </c:marker>
          <c:xVal>
            <c:numRef>
              <c:f>Raum2_Kipplüftung!$A$59:$A$419</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Raum2_Kipplüftung!$E$59:$E$419</c:f>
              <c:numCache>
                <c:formatCode>0.0%</c:formatCode>
                <c:ptCount val="361"/>
                <c:pt idx="0" formatCode="0%">
                  <c:v>0</c:v>
                </c:pt>
                <c:pt idx="1">
                  <c:v>1.1111111111111111E-3</c:v>
                </c:pt>
                <c:pt idx="2">
                  <c:v>2.2104438743049664E-3</c:v>
                </c:pt>
                <c:pt idx="3">
                  <c:v>3.2981231461132595E-3</c:v>
                </c:pt>
                <c:pt idx="4">
                  <c:v>4.3742724595243823E-3</c:v>
                </c:pt>
                <c:pt idx="5">
                  <c:v>5.4390140380136598E-3</c:v>
                </c:pt>
                <c:pt idx="6">
                  <c:v>6.4924688094248643E-3</c:v>
                </c:pt>
                <c:pt idx="7">
                  <c:v>7.5347564197045715E-3</c:v>
                </c:pt>
                <c:pt idx="8">
                  <c:v>8.5659952464909317E-3</c:v>
                </c:pt>
                <c:pt idx="9">
                  <c:v>9.5863024125583864E-3</c:v>
                </c:pt>
                <c:pt idx="10">
                  <c:v>1.059579379911987E-2</c:v>
                </c:pt>
                <c:pt idx="11">
                  <c:v>1.1594584058988E-2</c:v>
                </c:pt>
                <c:pt idx="12">
                  <c:v>1.2582786629596745E-2</c:v>
                </c:pt>
                <c:pt idx="13">
                  <c:v>1.3560513745885069E-2</c:v>
                </c:pt>
                <c:pt idx="14">
                  <c:v>1.4527876453043992E-2</c:v>
                </c:pt>
                <c:pt idx="15">
                  <c:v>1.5484984619128528E-2</c:v>
                </c:pt>
                <c:pt idx="16">
                  <c:v>1.6431946947535934E-2</c:v>
                </c:pt>
                <c:pt idx="17">
                  <c:v>1.7368870989351675E-2</c:v>
                </c:pt>
                <c:pt idx="18">
                  <c:v>1.8295863155564522E-2</c:v>
                </c:pt>
                <c:pt idx="19">
                  <c:v>1.9213028729152166E-2</c:v>
                </c:pt>
                <c:pt idx="20">
                  <c:v>2.012047187703871E-2</c:v>
                </c:pt>
                <c:pt idx="21">
                  <c:v>2.101829566192541E-2</c:v>
                </c:pt>
                <c:pt idx="22">
                  <c:v>2.1906602053996006E-2</c:v>
                </c:pt>
                <c:pt idx="23">
                  <c:v>2.2785491942497967E-2</c:v>
                </c:pt>
                <c:pt idx="24">
                  <c:v>2.3655065147200966E-2</c:v>
                </c:pt>
                <c:pt idx="25">
                  <c:v>2.4515420429733901E-2</c:v>
                </c:pt>
                <c:pt idx="26">
                  <c:v>2.5366655504801727E-2</c:v>
                </c:pt>
                <c:pt idx="27">
                  <c:v>2.6208867051283384E-2</c:v>
                </c:pt>
                <c:pt idx="28">
                  <c:v>2.7042150723212088E-2</c:v>
                </c:pt>
                <c:pt idx="29">
                  <c:v>2.7866601160639222E-2</c:v>
                </c:pt>
                <c:pt idx="30">
                  <c:v>2.868231200038306E-2</c:v>
                </c:pt>
                <c:pt idx="31">
                  <c:v>2.9489375886663557E-2</c:v>
                </c:pt>
                <c:pt idx="32">
                  <c:v>3.0287884481624398E-2</c:v>
                </c:pt>
                <c:pt idx="33">
                  <c:v>3.1077928475743505E-2</c:v>
                </c:pt>
                <c:pt idx="34">
                  <c:v>3.1859597598133206E-2</c:v>
                </c:pt>
                <c:pt idx="35">
                  <c:v>3.2632980626731194E-2</c:v>
                </c:pt>
                <c:pt idx="36">
                  <c:v>3.3398165398383466E-2</c:v>
                </c:pt>
                <c:pt idx="37">
                  <c:v>3.4155238818820384E-2</c:v>
                </c:pt>
                <c:pt idx="38">
                  <c:v>3.4904286872526967E-2</c:v>
                </c:pt>
                <c:pt idx="39">
                  <c:v>3.5645394632508584E-2</c:v>
                </c:pt>
                <c:pt idx="40">
                  <c:v>3.6378646269953081E-2</c:v>
                </c:pt>
                <c:pt idx="41">
                  <c:v>3.7104125063790537E-2</c:v>
                </c:pt>
                <c:pt idx="42">
                  <c:v>3.782191341015162E-2</c:v>
                </c:pt>
                <c:pt idx="43">
                  <c:v>3.8532092831725748E-2</c:v>
                </c:pt>
                <c:pt idx="44">
                  <c:v>3.9234743987020003E-2</c:v>
                </c:pt>
                <c:pt idx="45">
                  <c:v>3.9929946679519893E-2</c:v>
                </c:pt>
                <c:pt idx="46">
                  <c:v>4.061777986675303E-2</c:v>
                </c:pt>
                <c:pt idx="47">
                  <c:v>4.1298321669256725E-2</c:v>
                </c:pt>
                <c:pt idx="48">
                  <c:v>4.1971649379450512E-2</c:v>
                </c:pt>
                <c:pt idx="49">
                  <c:v>4.2637839470414607E-2</c:v>
                </c:pt>
                <c:pt idx="50">
                  <c:v>4.329696760457534E-2</c:v>
                </c:pt>
                <c:pt idx="51">
                  <c:v>4.3949108642298493E-2</c:v>
                </c:pt>
                <c:pt idx="52">
                  <c:v>4.4594336650391565E-2</c:v>
                </c:pt>
                <c:pt idx="53">
                  <c:v>4.5232724910515887E-2</c:v>
                </c:pt>
                <c:pt idx="54">
                  <c:v>4.5864345927509577E-2</c:v>
                </c:pt>
                <c:pt idx="55">
                  <c:v>4.6489271437622263E-2</c:v>
                </c:pt>
                <c:pt idx="56">
                  <c:v>4.7107572416662524E-2</c:v>
                </c:pt>
                <c:pt idx="57">
                  <c:v>4.7719319088058938E-2</c:v>
                </c:pt>
                <c:pt idx="58">
                  <c:v>4.8324580930835713E-2</c:v>
                </c:pt>
                <c:pt idx="59">
                  <c:v>4.8923426687503754E-2</c:v>
                </c:pt>
                <c:pt idx="60">
                  <c:v>4.9515924371868067E-2</c:v>
                </c:pt>
                <c:pt idx="61">
                  <c:v>5.0102141276752429E-2</c:v>
                </c:pt>
                <c:pt idx="62">
                  <c:v>5.0682143981642155E-2</c:v>
                </c:pt>
                <c:pt idx="63">
                  <c:v>5.1255998360245858E-2</c:v>
                </c:pt>
                <c:pt idx="64">
                  <c:v>5.1823769587977027E-2</c:v>
                </c:pt>
                <c:pt idx="65">
                  <c:v>5.2385522149356337E-2</c:v>
                </c:pt>
                <c:pt idx="66">
                  <c:v>5.2941319845335441E-2</c:v>
                </c:pt>
                <c:pt idx="67">
                  <c:v>5.3491225800543177E-2</c:v>
                </c:pt>
                <c:pt idx="68">
                  <c:v>5.4035302470454925E-2</c:v>
                </c:pt>
                <c:pt idx="69">
                  <c:v>5.4573611648485981E-2</c:v>
                </c:pt>
                <c:pt idx="70">
                  <c:v>5.5106214473009729E-2</c:v>
                </c:pt>
                <c:pt idx="71">
                  <c:v>5.5633171434301416E-2</c:v>
                </c:pt>
                <c:pt idx="72">
                  <c:v>5.6154542381408344E-2</c:v>
                </c:pt>
                <c:pt idx="73">
                  <c:v>5.6670386528947195E-2</c:v>
                </c:pt>
                <c:pt idx="74">
                  <c:v>5.7180762463829332E-2</c:v>
                </c:pt>
                <c:pt idx="75">
                  <c:v>5.7685728151914792E-2</c:v>
                </c:pt>
                <c:pt idx="76">
                  <c:v>5.8185340944595765E-2</c:v>
                </c:pt>
                <c:pt idx="77">
                  <c:v>5.8679657585310234E-2</c:v>
                </c:pt>
                <c:pt idx="78">
                  <c:v>5.9168734215986646E-2</c:v>
                </c:pt>
                <c:pt idx="79">
                  <c:v>5.9652626383420178E-2</c:v>
                </c:pt>
                <c:pt idx="80">
                  <c:v>6.013138904558149E-2</c:v>
                </c:pt>
                <c:pt idx="81">
                  <c:v>6.0605076577858553E-2</c:v>
                </c:pt>
                <c:pt idx="82">
                  <c:v>6.1073742779232311E-2</c:v>
                </c:pt>
                <c:pt idx="83">
                  <c:v>6.1537440878386911E-2</c:v>
                </c:pt>
                <c:pt idx="84">
                  <c:v>6.1996223539755139E-2</c:v>
                </c:pt>
                <c:pt idx="85">
                  <c:v>6.2450142869499771E-2</c:v>
                </c:pt>
                <c:pt idx="86">
                  <c:v>6.2899250421431505E-2</c:v>
                </c:pt>
                <c:pt idx="87">
                  <c:v>6.3343597202864213E-2</c:v>
                </c:pt>
                <c:pt idx="88">
                  <c:v>6.3783233680408058E-2</c:v>
                </c:pt>
                <c:pt idx="89">
                  <c:v>6.4218209785701239E-2</c:v>
                </c:pt>
                <c:pt idx="90">
                  <c:v>6.4648574921080962E-2</c:v>
                </c:pt>
                <c:pt idx="91">
                  <c:v>6.5074377965194316E-2</c:v>
                </c:pt>
                <c:pt idx="92">
                  <c:v>6.5495667278549663E-2</c:v>
                </c:pt>
                <c:pt idx="93">
                  <c:v>6.5912490709009147E-2</c:v>
                </c:pt>
                <c:pt idx="94">
                  <c:v>6.6324895597223016E-2</c:v>
                </c:pt>
                <c:pt idx="95">
                  <c:v>6.6732928782006332E-2</c:v>
                </c:pt>
                <c:pt idx="96">
                  <c:v>6.7136636605658703E-2</c:v>
                </c:pt>
                <c:pt idx="97">
                  <c:v>6.7536064919227576E-2</c:v>
                </c:pt>
                <c:pt idx="98">
                  <c:v>6.7931259087715745E-2</c:v>
                </c:pt>
                <c:pt idx="99">
                  <c:v>6.8322263995233723E-2</c:v>
                </c:pt>
                <c:pt idx="100">
                  <c:v>6.8709124050097409E-2</c:v>
                </c:pt>
                <c:pt idx="101">
                  <c:v>6.9091883189871764E-2</c:v>
                </c:pt>
                <c:pt idx="102">
                  <c:v>6.9470584886361028E-2</c:v>
                </c:pt>
                <c:pt idx="103">
                  <c:v>6.9845272150546006E-2</c:v>
                </c:pt>
                <c:pt idx="104">
                  <c:v>7.0215987537469021E-2</c:v>
                </c:pt>
                <c:pt idx="105">
                  <c:v>7.0582773151067119E-2</c:v>
                </c:pt>
                <c:pt idx="106">
                  <c:v>7.0945670648954018E-2</c:v>
                </c:pt>
                <c:pt idx="107">
                  <c:v>7.1304721247151343E-2</c:v>
                </c:pt>
                <c:pt idx="108">
                  <c:v>7.165996572476975E-2</c:v>
                </c:pt>
                <c:pt idx="109">
                  <c:v>7.2011444428640381E-2</c:v>
                </c:pt>
                <c:pt idx="110">
                  <c:v>7.2359197277897289E-2</c:v>
                </c:pt>
                <c:pt idx="111">
                  <c:v>7.2703263768511217E-2</c:v>
                </c:pt>
                <c:pt idx="112">
                  <c:v>7.3043682977775332E-2</c:v>
                </c:pt>
                <c:pt idx="113">
                  <c:v>7.338049356874346E-2</c:v>
                </c:pt>
                <c:pt idx="114">
                  <c:v>7.371373379462122E-2</c:v>
                </c:pt>
                <c:pt idx="115">
                  <c:v>7.4043441503110596E-2</c:v>
                </c:pt>
                <c:pt idx="116">
                  <c:v>7.4369654140708549E-2</c:v>
                </c:pt>
                <c:pt idx="117">
                  <c:v>7.4692408756959927E-2</c:v>
                </c:pt>
                <c:pt idx="118">
                  <c:v>7.5011742008665408E-2</c:v>
                </c:pt>
                <c:pt idx="119">
                  <c:v>7.5327690164044767E-2</c:v>
                </c:pt>
                <c:pt idx="120">
                  <c:v>7.5640289106856037E-2</c:v>
                </c:pt>
                <c:pt idx="121">
                  <c:v>7.5949574340471018E-2</c:v>
                </c:pt>
                <c:pt idx="122">
                  <c:v>7.6255580991907532E-2</c:v>
                </c:pt>
                <c:pt idx="123">
                  <c:v>7.6558343815818983E-2</c:v>
                </c:pt>
                <c:pt idx="124">
                  <c:v>7.6857897198441646E-2</c:v>
                </c:pt>
                <c:pt idx="125">
                  <c:v>7.7154275161500016E-2</c:v>
                </c:pt>
                <c:pt idx="126">
                  <c:v>7.7447511366070865E-2</c:v>
                </c:pt>
                <c:pt idx="127">
                  <c:v>7.7737639116406285E-2</c:v>
                </c:pt>
                <c:pt idx="128">
                  <c:v>7.8024691363716189E-2</c:v>
                </c:pt>
                <c:pt idx="129">
                  <c:v>7.8308700709910778E-2</c:v>
                </c:pt>
                <c:pt idx="130">
                  <c:v>7.8589699411303254E-2</c:v>
                </c:pt>
                <c:pt idx="131">
                  <c:v>7.8867719382273369E-2</c:v>
                </c:pt>
                <c:pt idx="132">
                  <c:v>7.9142792198892045E-2</c:v>
                </c:pt>
                <c:pt idx="133">
                  <c:v>7.9414949102507681E-2</c:v>
                </c:pt>
                <c:pt idx="134">
                  <c:v>7.9684221003294337E-2</c:v>
                </c:pt>
                <c:pt idx="135">
                  <c:v>7.9950638483762368E-2</c:v>
                </c:pt>
                <c:pt idx="136">
                  <c:v>8.0214231802231833E-2</c:v>
                </c:pt>
                <c:pt idx="137">
                  <c:v>8.0475030896269048E-2</c:v>
                </c:pt>
                <c:pt idx="138">
                  <c:v>8.0733065386086808E-2</c:v>
                </c:pt>
                <c:pt idx="139">
                  <c:v>8.0988364577908409E-2</c:v>
                </c:pt>
                <c:pt idx="140">
                  <c:v>8.1240957467296163E-2</c:v>
                </c:pt>
                <c:pt idx="141">
                  <c:v>8.1490872742444556E-2</c:v>
                </c:pt>
                <c:pt idx="142">
                  <c:v>8.1738138787438464E-2</c:v>
                </c:pt>
                <c:pt idx="143">
                  <c:v>8.1982783685476915E-2</c:v>
                </c:pt>
                <c:pt idx="144">
                  <c:v>8.2224835222062614E-2</c:v>
                </c:pt>
                <c:pt idx="145">
                  <c:v>8.246432088815768E-2</c:v>
                </c:pt>
                <c:pt idx="146">
                  <c:v>8.2701267883305937E-2</c:v>
                </c:pt>
                <c:pt idx="147">
                  <c:v>8.2935703118722059E-2</c:v>
                </c:pt>
                <c:pt idx="148">
                  <c:v>8.3167653220348067E-2</c:v>
                </c:pt>
                <c:pt idx="149">
                  <c:v>8.3397144531877326E-2</c:v>
                </c:pt>
                <c:pt idx="150">
                  <c:v>8.3624203117746529E-2</c:v>
                </c:pt>
                <c:pt idx="151">
                  <c:v>8.3848854766095951E-2</c:v>
                </c:pt>
                <c:pt idx="152">
                  <c:v>8.4071124991698373E-2</c:v>
                </c:pt>
                <c:pt idx="153">
                  <c:v>8.4291039038856888E-2</c:v>
                </c:pt>
                <c:pt idx="154">
                  <c:v>8.4508621884272009E-2</c:v>
                </c:pt>
                <c:pt idx="155">
                  <c:v>8.4723898239878415E-2</c:v>
                </c:pt>
                <c:pt idx="156">
                  <c:v>8.4936892555651594E-2</c:v>
                </c:pt>
                <c:pt idx="157">
                  <c:v>8.5147629022384763E-2</c:v>
                </c:pt>
                <c:pt idx="158">
                  <c:v>8.5356131574436306E-2</c:v>
                </c:pt>
                <c:pt idx="159">
                  <c:v>8.5562423892448114E-2</c:v>
                </c:pt>
                <c:pt idx="160">
                  <c:v>8.5766529406035144E-2</c:v>
                </c:pt>
                <c:pt idx="161">
                  <c:v>8.59684712964464E-2</c:v>
                </c:pt>
                <c:pt idx="162">
                  <c:v>8.6168272499197757E-2</c:v>
                </c:pt>
                <c:pt idx="163">
                  <c:v>8.636595570667685E-2</c:v>
                </c:pt>
                <c:pt idx="164">
                  <c:v>8.6561543370720362E-2</c:v>
                </c:pt>
                <c:pt idx="165">
                  <c:v>8.6755057705163993E-2</c:v>
                </c:pt>
                <c:pt idx="166">
                  <c:v>8.6946520688365378E-2</c:v>
                </c:pt>
                <c:pt idx="167">
                  <c:v>8.713595406570028E-2</c:v>
                </c:pt>
                <c:pt idx="168">
                  <c:v>8.7323379352032326E-2</c:v>
                </c:pt>
                <c:pt idx="169">
                  <c:v>8.7508817834156552E-2</c:v>
                </c:pt>
                <c:pt idx="170">
                  <c:v>8.7692290573217049E-2</c:v>
                </c:pt>
                <c:pt idx="171">
                  <c:v>8.7873818407098958E-2</c:v>
                </c:pt>
                <c:pt idx="172">
                  <c:v>8.8053421952795155E-2</c:v>
                </c:pt>
                <c:pt idx="173">
                  <c:v>8.8231121608747798E-2</c:v>
                </c:pt>
                <c:pt idx="174">
                  <c:v>8.8406937557165111E-2</c:v>
                </c:pt>
                <c:pt idx="175">
                  <c:v>8.858088976631355E-2</c:v>
                </c:pt>
                <c:pt idx="176">
                  <c:v>8.8752997992785701E-2</c:v>
                </c:pt>
                <c:pt idx="177">
                  <c:v>8.8923281783744118E-2</c:v>
                </c:pt>
                <c:pt idx="178">
                  <c:v>8.9091760479141413E-2</c:v>
                </c:pt>
                <c:pt idx="179">
                  <c:v>8.9258453213916789E-2</c:v>
                </c:pt>
                <c:pt idx="180">
                  <c:v>8.9423378920169244E-2</c:v>
                </c:pt>
                <c:pt idx="181">
                  <c:v>8.9586556329307829E-2</c:v>
                </c:pt>
                <c:pt idx="182">
                  <c:v>8.974800397417905E-2</c:v>
                </c:pt>
                <c:pt idx="183">
                  <c:v>8.9907740191171731E-2</c:v>
                </c:pt>
                <c:pt idx="184">
                  <c:v>9.0065783122299556E-2</c:v>
                </c:pt>
                <c:pt idx="185">
                  <c:v>9.0222150717261571E-2</c:v>
                </c:pt>
                <c:pt idx="186">
                  <c:v>9.0376860735480777E-2</c:v>
                </c:pt>
                <c:pt idx="187">
                  <c:v>9.0529930748121198E-2</c:v>
                </c:pt>
                <c:pt idx="188">
                  <c:v>9.0681378140083507E-2</c:v>
                </c:pt>
                <c:pt idx="189">
                  <c:v>9.0831220111979485E-2</c:v>
                </c:pt>
                <c:pt idx="190">
                  <c:v>9.0979473682085629E-2</c:v>
                </c:pt>
                <c:pt idx="191">
                  <c:v>9.112615568827595E-2</c:v>
                </c:pt>
                <c:pt idx="192">
                  <c:v>9.1271282789934377E-2</c:v>
                </c:pt>
                <c:pt idx="193">
                  <c:v>9.1414871469846795E-2</c:v>
                </c:pt>
                <c:pt idx="194">
                  <c:v>9.1556938036073135E-2</c:v>
                </c:pt>
                <c:pt idx="195">
                  <c:v>9.1697498623799487E-2</c:v>
                </c:pt>
                <c:pt idx="196">
                  <c:v>9.1836569197170717E-2</c:v>
                </c:pt>
                <c:pt idx="197">
                  <c:v>9.1974165551103548E-2</c:v>
                </c:pt>
                <c:pt idx="198">
                  <c:v>9.2110303313080483E-2</c:v>
                </c:pt>
                <c:pt idx="199">
                  <c:v>9.2244997944924703E-2</c:v>
                </c:pt>
                <c:pt idx="200">
                  <c:v>9.2378264744556127E-2</c:v>
                </c:pt>
                <c:pt idx="201">
                  <c:v>9.2510118847728862E-2</c:v>
                </c:pt>
                <c:pt idx="202">
                  <c:v>9.2640575229750249E-2</c:v>
                </c:pt>
                <c:pt idx="203">
                  <c:v>9.2769648707181712E-2</c:v>
                </c:pt>
                <c:pt idx="204">
                  <c:v>9.2897353939521504E-2</c:v>
                </c:pt>
                <c:pt idx="205">
                  <c:v>9.3023705430869685E-2</c:v>
                </c:pt>
                <c:pt idx="206">
                  <c:v>9.3148717531575401E-2</c:v>
                </c:pt>
                <c:pt idx="207">
                  <c:v>9.327240443986673E-2</c:v>
                </c:pt>
                <c:pt idx="208">
                  <c:v>9.3394780203463257E-2</c:v>
                </c:pt>
                <c:pt idx="209">
                  <c:v>9.3515858721171533E-2</c:v>
                </c:pt>
                <c:pt idx="210">
                  <c:v>9.3635653744463629E-2</c:v>
                </c:pt>
                <c:pt idx="211">
                  <c:v>9.3754178879038946E-2</c:v>
                </c:pt>
                <c:pt idx="212">
                  <c:v>9.3871447586369491E-2</c:v>
                </c:pt>
                <c:pt idx="213">
                  <c:v>9.3987473185228765E-2</c:v>
                </c:pt>
                <c:pt idx="214">
                  <c:v>9.4102268853204427E-2</c:v>
                </c:pt>
                <c:pt idx="215">
                  <c:v>9.421584762819496E-2</c:v>
                </c:pt>
                <c:pt idx="216">
                  <c:v>9.432822240989043E-2</c:v>
                </c:pt>
                <c:pt idx="217">
                  <c:v>9.4439405961237552E-2</c:v>
                </c:pt>
                <c:pt idx="218">
                  <c:v>9.4549410909889275E-2</c:v>
                </c:pt>
                <c:pt idx="219">
                  <c:v>9.4658249749638948E-2</c:v>
                </c:pt>
                <c:pt idx="220">
                  <c:v>9.4765934841839289E-2</c:v>
                </c:pt>
                <c:pt idx="221">
                  <c:v>9.4872478416806336E-2</c:v>
                </c:pt>
                <c:pt idx="222">
                  <c:v>9.49778925752085E-2</c:v>
                </c:pt>
                <c:pt idx="223">
                  <c:v>9.5082189289440913E-2</c:v>
                </c:pt>
                <c:pt idx="224">
                  <c:v>9.5185380404985143E-2</c:v>
                </c:pt>
                <c:pt idx="225">
                  <c:v>9.5287477641754617E-2</c:v>
                </c:pt>
                <c:pt idx="226">
                  <c:v>9.5388492595425631E-2</c:v>
                </c:pt>
                <c:pt idx="227">
                  <c:v>9.5488436738754387E-2</c:v>
                </c:pt>
                <c:pt idx="228">
                  <c:v>9.5587321422879956E-2</c:v>
                </c:pt>
                <c:pt idx="229">
                  <c:v>9.568515787861355E-2</c:v>
                </c:pt>
                <c:pt idx="230">
                  <c:v>9.5781957217713973E-2</c:v>
                </c:pt>
                <c:pt idx="231">
                  <c:v>9.5877730434149724E-2</c:v>
                </c:pt>
                <c:pt idx="232">
                  <c:v>9.597248840534757E-2</c:v>
                </c:pt>
                <c:pt idx="233">
                  <c:v>9.6066241893427995E-2</c:v>
                </c:pt>
                <c:pt idx="234">
                  <c:v>9.6159001546427453E-2</c:v>
                </c:pt>
                <c:pt idx="235">
                  <c:v>9.625077789950777E-2</c:v>
                </c:pt>
                <c:pt idx="236">
                  <c:v>9.6341581376152646E-2</c:v>
                </c:pt>
                <c:pt idx="237">
                  <c:v>9.6431422289351504E-2</c:v>
                </c:pt>
                <c:pt idx="238">
                  <c:v>9.6520310842770796E-2</c:v>
                </c:pt>
                <c:pt idx="239">
                  <c:v>9.6608257131912845E-2</c:v>
                </c:pt>
                <c:pt idx="240">
                  <c:v>9.669527114526251E-2</c:v>
                </c:pt>
                <c:pt idx="241">
                  <c:v>9.6781362765421555E-2</c:v>
                </c:pt>
                <c:pt idx="242">
                  <c:v>9.6866541770231102E-2</c:v>
                </c:pt>
                <c:pt idx="243">
                  <c:v>9.6950817833882152E-2</c:v>
                </c:pt>
                <c:pt idx="244">
                  <c:v>9.70342005280143E-2</c:v>
                </c:pt>
                <c:pt idx="245">
                  <c:v>9.7116699322802855E-2</c:v>
                </c:pt>
                <c:pt idx="246">
                  <c:v>9.7198323588034416E-2</c:v>
                </c:pt>
                <c:pt idx="247">
                  <c:v>9.7279082594171021E-2</c:v>
                </c:pt>
                <c:pt idx="248">
                  <c:v>9.7358985513403079E-2</c:v>
                </c:pt>
                <c:pt idx="249">
                  <c:v>9.7438041420691041E-2</c:v>
                </c:pt>
                <c:pt idx="250">
                  <c:v>9.7516259294796154E-2</c:v>
                </c:pt>
                <c:pt idx="251">
                  <c:v>9.7593648019300164E-2</c:v>
                </c:pt>
                <c:pt idx="252">
                  <c:v>9.7670216383614297E-2</c:v>
                </c:pt>
                <c:pt idx="253">
                  <c:v>9.7745973083977519E-2</c:v>
                </c:pt>
                <c:pt idx="254">
                  <c:v>9.7820926724444202E-2</c:v>
                </c:pt>
                <c:pt idx="255">
                  <c:v>9.7895085817861299E-2</c:v>
                </c:pt>
                <c:pt idx="256">
                  <c:v>9.7968458786835258E-2</c:v>
                </c:pt>
                <c:pt idx="257">
                  <c:v>9.8041053964688554E-2</c:v>
                </c:pt>
                <c:pt idx="258">
                  <c:v>9.8112879596406161E-2</c:v>
                </c:pt>
                <c:pt idx="259">
                  <c:v>9.8183943839571991E-2</c:v>
                </c:pt>
                <c:pt idx="260">
                  <c:v>9.8254254765295396E-2</c:v>
                </c:pt>
                <c:pt idx="261">
                  <c:v>9.8323820359127789E-2</c:v>
                </c:pt>
                <c:pt idx="262">
                  <c:v>9.8392648521969689E-2</c:v>
                </c:pt>
                <c:pt idx="263">
                  <c:v>9.8460747070967969E-2</c:v>
                </c:pt>
                <c:pt idx="264">
                  <c:v>9.8528123740403761E-2</c:v>
                </c:pt>
                <c:pt idx="265">
                  <c:v>9.8594786182570851E-2</c:v>
                </c:pt>
                <c:pt idx="266">
                  <c:v>9.8660741968644772E-2</c:v>
                </c:pt>
                <c:pt idx="267">
                  <c:v>9.8725998589542702E-2</c:v>
                </c:pt>
                <c:pt idx="268">
                  <c:v>9.8790563456774283E-2</c:v>
                </c:pt>
                <c:pt idx="269">
                  <c:v>9.8854443903283323E-2</c:v>
                </c:pt>
                <c:pt idx="270">
                  <c:v>9.8917647184280685E-2</c:v>
                </c:pt>
                <c:pt idx="271">
                  <c:v>9.8980180478068253E-2</c:v>
                </c:pt>
                <c:pt idx="272">
                  <c:v>9.9042050886854249E-2</c:v>
                </c:pt>
                <c:pt idx="273">
                  <c:v>9.9103265437559818E-2</c:v>
                </c:pt>
                <c:pt idx="274">
                  <c:v>9.9163831082617157E-2</c:v>
                </c:pt>
                <c:pt idx="275">
                  <c:v>9.9223754700759115E-2</c:v>
                </c:pt>
                <c:pt idx="276">
                  <c:v>9.9283043097800436E-2</c:v>
                </c:pt>
                <c:pt idx="277">
                  <c:v>9.9341703007410728E-2</c:v>
                </c:pt>
                <c:pt idx="278">
                  <c:v>9.9399741091879254E-2</c:v>
                </c:pt>
                <c:pt idx="279">
                  <c:v>9.9457163942871588E-2</c:v>
                </c:pt>
                <c:pt idx="280">
                  <c:v>9.9513978082178267E-2</c:v>
                </c:pt>
                <c:pt idx="281">
                  <c:v>9.9570189962455508E-2</c:v>
                </c:pt>
                <c:pt idx="282">
                  <c:v>9.9625805967958059E-2</c:v>
                </c:pt>
                <c:pt idx="283">
                  <c:v>9.9680832415264292E-2</c:v>
                </c:pt>
                <c:pt idx="284">
                  <c:v>9.9735275553993613E-2</c:v>
                </c:pt>
                <c:pt idx="285">
                  <c:v>9.978914156751624E-2</c:v>
                </c:pt>
                <c:pt idx="286">
                  <c:v>9.9842436573655491E-2</c:v>
                </c:pt>
                <c:pt idx="287">
                  <c:v>9.9895166625382642E-2</c:v>
                </c:pt>
                <c:pt idx="288">
                  <c:v>9.9947337711504353E-2</c:v>
                </c:pt>
                <c:pt idx="289">
                  <c:v>9.9998955757342856E-2</c:v>
                </c:pt>
                <c:pt idx="290">
                  <c:v>0.10005002662540893</c:v>
                </c:pt>
                <c:pt idx="291">
                  <c:v>0.10010055611606775</c:v>
                </c:pt>
                <c:pt idx="292">
                  <c:v>0.1001505499681976</c:v>
                </c:pt>
                <c:pt idx="293">
                  <c:v>0.10020001385984176</c:v>
                </c:pt>
                <c:pt idx="294">
                  <c:v>0.1002489534088533</c:v>
                </c:pt>
                <c:pt idx="295">
                  <c:v>0.10029737417353318</c:v>
                </c:pt>
                <c:pt idx="296">
                  <c:v>0.10034528165326154</c:v>
                </c:pt>
                <c:pt idx="297">
                  <c:v>0.10039268128912221</c:v>
                </c:pt>
                <c:pt idx="298">
                  <c:v>0.1004395784645208</c:v>
                </c:pt>
                <c:pt idx="299">
                  <c:v>0.10048597850579602</c:v>
                </c:pt>
                <c:pt idx="300">
                  <c:v>0.10053188668282469</c:v>
                </c:pt>
                <c:pt idx="301">
                  <c:v>0.10057730820962019</c:v>
                </c:pt>
                <c:pt idx="302">
                  <c:v>0.10062224824492472</c:v>
                </c:pt>
                <c:pt idx="303">
                  <c:v>0.10066671189279514</c:v>
                </c:pt>
                <c:pt idx="304">
                  <c:v>0.10071070420318269</c:v>
                </c:pt>
                <c:pt idx="305">
                  <c:v>0.10075423017250656</c:v>
                </c:pt>
                <c:pt idx="306">
                  <c:v>0.10079729474422132</c:v>
                </c:pt>
                <c:pt idx="307">
                  <c:v>0.10083990280937837</c:v>
                </c:pt>
                <c:pt idx="308">
                  <c:v>0.10088205920718146</c:v>
                </c:pt>
                <c:pt idx="309">
                  <c:v>0.10092376872553632</c:v>
                </c:pt>
                <c:pt idx="310">
                  <c:v>0.10096503610159441</c:v>
                </c:pt>
                <c:pt idx="311">
                  <c:v>0.10100586602229093</c:v>
                </c:pt>
                <c:pt idx="312">
                  <c:v>0.10104626312487719</c:v>
                </c:pt>
                <c:pt idx="313">
                  <c:v>0.10108623199744725</c:v>
                </c:pt>
                <c:pt idx="314">
                  <c:v>0.10112577717945902</c:v>
                </c:pt>
                <c:pt idx="315">
                  <c:v>0.10116490316224983</c:v>
                </c:pt>
                <c:pt idx="316">
                  <c:v>0.1012036143895465</c:v>
                </c:pt>
                <c:pt idx="317">
                  <c:v>0.10124191525797012</c:v>
                </c:pt>
                <c:pt idx="318">
                  <c:v>0.1012798101175353</c:v>
                </c:pt>
                <c:pt idx="319">
                  <c:v>0.10131730327214426</c:v>
                </c:pt>
                <c:pt idx="320">
                  <c:v>0.10135439898007567</c:v>
                </c:pt>
                <c:pt idx="321">
                  <c:v>0.10139110145446825</c:v>
                </c:pt>
                <c:pt idx="322">
                  <c:v>0.1014274148637993</c:v>
                </c:pt>
                <c:pt idx="323">
                  <c:v>0.1014633433323581</c:v>
                </c:pt>
                <c:pt idx="324">
                  <c:v>0.10149889094071436</c:v>
                </c:pt>
                <c:pt idx="325">
                  <c:v>0.10153406172618167</c:v>
                </c:pt>
                <c:pt idx="326">
                  <c:v>0.10156885968327599</c:v>
                </c:pt>
                <c:pt idx="327">
                  <c:v>0.10160328876416939</c:v>
                </c:pt>
                <c:pt idx="328">
                  <c:v>0.10163735287913889</c:v>
                </c:pt>
                <c:pt idx="329">
                  <c:v>0.10167105589701053</c:v>
                </c:pt>
                <c:pt idx="330">
                  <c:v>0.10170440164559885</c:v>
                </c:pt>
                <c:pt idx="331">
                  <c:v>0.10173739391214159</c:v>
                </c:pt>
                <c:pt idx="332">
                  <c:v>0.1017700364437298</c:v>
                </c:pt>
                <c:pt idx="333">
                  <c:v>0.10180233294773346</c:v>
                </c:pt>
                <c:pt idx="334">
                  <c:v>0.10183428709222252</c:v>
                </c:pt>
                <c:pt idx="335">
                  <c:v>0.1018659025063835</c:v>
                </c:pt>
                <c:pt idx="336">
                  <c:v>0.1018971827809317</c:v>
                </c:pt>
                <c:pt idx="337">
                  <c:v>0.10192813146851898</c:v>
                </c:pt>
                <c:pt idx="338">
                  <c:v>0.10195875208413728</c:v>
                </c:pt>
                <c:pt idx="339">
                  <c:v>0.1019890481055178</c:v>
                </c:pt>
                <c:pt idx="340">
                  <c:v>0.10201902297352602</c:v>
                </c:pt>
                <c:pt idx="341">
                  <c:v>0.1020486800925525</c:v>
                </c:pt>
                <c:pt idx="342">
                  <c:v>0.10207802283089946</c:v>
                </c:pt>
                <c:pt idx="343">
                  <c:v>0.10210705452116345</c:v>
                </c:pt>
                <c:pt idx="344">
                  <c:v>0.10213577846061372</c:v>
                </c:pt>
                <c:pt idx="345">
                  <c:v>0.10216419791156685</c:v>
                </c:pt>
                <c:pt idx="346">
                  <c:v>0.10219231610175712</c:v>
                </c:pt>
                <c:pt idx="347">
                  <c:v>0.10222013622470322</c:v>
                </c:pt>
                <c:pt idx="348">
                  <c:v>0.10224766144007087</c:v>
                </c:pt>
                <c:pt idx="349">
                  <c:v>0.10227489487403174</c:v>
                </c:pt>
                <c:pt idx="350">
                  <c:v>0.10230183961961845</c:v>
                </c:pt>
                <c:pt idx="351">
                  <c:v>0.10232849873707589</c:v>
                </c:pt>
                <c:pt idx="352">
                  <c:v>0.10235487525420882</c:v>
                </c:pt>
                <c:pt idx="353">
                  <c:v>0.10238097216672568</c:v>
                </c:pt>
                <c:pt idx="354">
                  <c:v>0.10240679243857886</c:v>
                </c:pt>
                <c:pt idx="355">
                  <c:v>0.10243233900230136</c:v>
                </c:pt>
                <c:pt idx="356">
                  <c:v>0.10245761475933982</c:v>
                </c:pt>
                <c:pt idx="357">
                  <c:v>0.10248262258038401</c:v>
                </c:pt>
                <c:pt idx="358">
                  <c:v>0.102507365305693</c:v>
                </c:pt>
                <c:pt idx="359">
                  <c:v>0.10253184574541759</c:v>
                </c:pt>
                <c:pt idx="360">
                  <c:v>0.10255606667991955</c:v>
                </c:pt>
              </c:numCache>
            </c:numRef>
          </c:yVal>
          <c:smooth val="1"/>
          <c:extLst>
            <c:ext xmlns:c16="http://schemas.microsoft.com/office/drawing/2014/chart" uri="{C3380CC4-5D6E-409C-BE32-E72D297353CC}">
              <c16:uniqueId val="{00000001-5D99-644D-BE4C-80F89EDCD014}"/>
            </c:ext>
          </c:extLst>
        </c:ser>
        <c:ser>
          <c:idx val="2"/>
          <c:order val="2"/>
          <c:tx>
            <c:strRef>
              <c:f>Raum2_Kipplüftung!$F$58</c:f>
              <c:strCache>
                <c:ptCount val="1"/>
                <c:pt idx="0">
                  <c:v>Exp.</c:v>
                </c:pt>
              </c:strCache>
            </c:strRef>
          </c:tx>
          <c:spPr>
            <a:ln w="19050" cap="rnd">
              <a:solidFill>
                <a:schemeClr val="accent3"/>
              </a:solidFill>
              <a:round/>
            </a:ln>
            <a:effectLst/>
          </c:spPr>
          <c:marker>
            <c:symbol val="none"/>
          </c:marker>
          <c:xVal>
            <c:numRef>
              <c:f>Raum2_Kipplüftung!$A$59:$A$419</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Raum2_Kipplüftung!$F$59:$F$419</c:f>
              <c:numCache>
                <c:formatCode>0.00%</c:formatCode>
                <c:ptCount val="361"/>
                <c:pt idx="0">
                  <c:v>0</c:v>
                </c:pt>
                <c:pt idx="1">
                  <c:v>1.1111111111111111E-3</c:v>
                </c:pt>
                <c:pt idx="2">
                  <c:v>2.2222222222222222E-3</c:v>
                </c:pt>
                <c:pt idx="3">
                  <c:v>3.3333333333333331E-3</c:v>
                </c:pt>
                <c:pt idx="4">
                  <c:v>4.4444444444444444E-3</c:v>
                </c:pt>
                <c:pt idx="5">
                  <c:v>5.5555555555555558E-3</c:v>
                </c:pt>
                <c:pt idx="6">
                  <c:v>6.6666666666666671E-3</c:v>
                </c:pt>
                <c:pt idx="7">
                  <c:v>7.7777777777777784E-3</c:v>
                </c:pt>
                <c:pt idx="8">
                  <c:v>8.8888888888888889E-3</c:v>
                </c:pt>
                <c:pt idx="9">
                  <c:v>0.01</c:v>
                </c:pt>
                <c:pt idx="10">
                  <c:v>1.1111111111111112E-2</c:v>
                </c:pt>
                <c:pt idx="11">
                  <c:v>1.2222222222222223E-2</c:v>
                </c:pt>
                <c:pt idx="12">
                  <c:v>1.3333333333333334E-2</c:v>
                </c:pt>
                <c:pt idx="13">
                  <c:v>1.4444444444444446E-2</c:v>
                </c:pt>
                <c:pt idx="14">
                  <c:v>1.5555555555555557E-2</c:v>
                </c:pt>
                <c:pt idx="15">
                  <c:v>1.6666666666666666E-2</c:v>
                </c:pt>
                <c:pt idx="16">
                  <c:v>1.7777777777777778E-2</c:v>
                </c:pt>
                <c:pt idx="17">
                  <c:v>1.8888888888888889E-2</c:v>
                </c:pt>
                <c:pt idx="18">
                  <c:v>0.02</c:v>
                </c:pt>
                <c:pt idx="19">
                  <c:v>2.1111111111111112E-2</c:v>
                </c:pt>
                <c:pt idx="20">
                  <c:v>2.2222222222222223E-2</c:v>
                </c:pt>
                <c:pt idx="21">
                  <c:v>2.3333333333333334E-2</c:v>
                </c:pt>
                <c:pt idx="22">
                  <c:v>2.4444444444444446E-2</c:v>
                </c:pt>
                <c:pt idx="23">
                  <c:v>2.5555555555555557E-2</c:v>
                </c:pt>
                <c:pt idx="24">
                  <c:v>2.6666666666666668E-2</c:v>
                </c:pt>
                <c:pt idx="25">
                  <c:v>2.777777777777778E-2</c:v>
                </c:pt>
                <c:pt idx="26">
                  <c:v>2.8888888888888891E-2</c:v>
                </c:pt>
                <c:pt idx="27">
                  <c:v>3.0000000000000002E-2</c:v>
                </c:pt>
                <c:pt idx="28">
                  <c:v>3.1111111111111114E-2</c:v>
                </c:pt>
                <c:pt idx="29">
                  <c:v>3.2222222222222222E-2</c:v>
                </c:pt>
                <c:pt idx="30">
                  <c:v>3.3333333333333333E-2</c:v>
                </c:pt>
                <c:pt idx="31">
                  <c:v>3.4444444444444444E-2</c:v>
                </c:pt>
                <c:pt idx="32">
                  <c:v>3.5555555555555556E-2</c:v>
                </c:pt>
                <c:pt idx="33">
                  <c:v>3.6666666666666667E-2</c:v>
                </c:pt>
                <c:pt idx="34">
                  <c:v>3.7777777777777778E-2</c:v>
                </c:pt>
                <c:pt idx="35">
                  <c:v>3.888888888888889E-2</c:v>
                </c:pt>
                <c:pt idx="36">
                  <c:v>0.04</c:v>
                </c:pt>
                <c:pt idx="37">
                  <c:v>4.1111111111111112E-2</c:v>
                </c:pt>
                <c:pt idx="38">
                  <c:v>4.2222222222222223E-2</c:v>
                </c:pt>
                <c:pt idx="39">
                  <c:v>4.3333333333333335E-2</c:v>
                </c:pt>
                <c:pt idx="40">
                  <c:v>4.4444444444444446E-2</c:v>
                </c:pt>
                <c:pt idx="41">
                  <c:v>4.5555555555555557E-2</c:v>
                </c:pt>
                <c:pt idx="42">
                  <c:v>4.6666666666666669E-2</c:v>
                </c:pt>
                <c:pt idx="43">
                  <c:v>4.777777777777778E-2</c:v>
                </c:pt>
                <c:pt idx="44">
                  <c:v>4.8888888888888891E-2</c:v>
                </c:pt>
                <c:pt idx="45">
                  <c:v>0.05</c:v>
                </c:pt>
                <c:pt idx="46">
                  <c:v>5.1111111111111114E-2</c:v>
                </c:pt>
                <c:pt idx="47">
                  <c:v>5.2222222222222225E-2</c:v>
                </c:pt>
                <c:pt idx="48">
                  <c:v>5.3333333333333337E-2</c:v>
                </c:pt>
                <c:pt idx="49">
                  <c:v>5.4444444444444448E-2</c:v>
                </c:pt>
                <c:pt idx="50">
                  <c:v>5.5555555555555559E-2</c:v>
                </c:pt>
                <c:pt idx="51">
                  <c:v>5.6666666666666671E-2</c:v>
                </c:pt>
                <c:pt idx="52">
                  <c:v>5.7777777777777782E-2</c:v>
                </c:pt>
                <c:pt idx="53">
                  <c:v>5.8888888888888893E-2</c:v>
                </c:pt>
                <c:pt idx="54">
                  <c:v>6.0000000000000005E-2</c:v>
                </c:pt>
                <c:pt idx="55">
                  <c:v>6.1111111111111116E-2</c:v>
                </c:pt>
                <c:pt idx="56">
                  <c:v>6.2222222222222227E-2</c:v>
                </c:pt>
                <c:pt idx="57">
                  <c:v>6.3333333333333339E-2</c:v>
                </c:pt>
                <c:pt idx="58">
                  <c:v>6.4444444444444443E-2</c:v>
                </c:pt>
                <c:pt idx="59">
                  <c:v>6.5555555555555547E-2</c:v>
                </c:pt>
                <c:pt idx="60">
                  <c:v>6.6666666666666652E-2</c:v>
                </c:pt>
                <c:pt idx="61">
                  <c:v>6.7777777777777756E-2</c:v>
                </c:pt>
                <c:pt idx="62">
                  <c:v>6.8888888888888861E-2</c:v>
                </c:pt>
                <c:pt idx="63">
                  <c:v>6.9999999999999965E-2</c:v>
                </c:pt>
                <c:pt idx="64">
                  <c:v>7.1111111111111069E-2</c:v>
                </c:pt>
                <c:pt idx="65">
                  <c:v>7.2222222222222174E-2</c:v>
                </c:pt>
                <c:pt idx="66">
                  <c:v>7.3333333333333278E-2</c:v>
                </c:pt>
                <c:pt idx="67">
                  <c:v>7.4444444444444383E-2</c:v>
                </c:pt>
                <c:pt idx="68">
                  <c:v>7.5555555555555487E-2</c:v>
                </c:pt>
                <c:pt idx="69">
                  <c:v>7.6666666666666591E-2</c:v>
                </c:pt>
                <c:pt idx="70">
                  <c:v>7.7777777777777696E-2</c:v>
                </c:pt>
                <c:pt idx="71">
                  <c:v>7.88888888888888E-2</c:v>
                </c:pt>
                <c:pt idx="72">
                  <c:v>7.9999999999999905E-2</c:v>
                </c:pt>
                <c:pt idx="73">
                  <c:v>8.1111111111111009E-2</c:v>
                </c:pt>
                <c:pt idx="74">
                  <c:v>8.2222222222222113E-2</c:v>
                </c:pt>
                <c:pt idx="75">
                  <c:v>8.3333333333333218E-2</c:v>
                </c:pt>
                <c:pt idx="76">
                  <c:v>8.4444444444444322E-2</c:v>
                </c:pt>
                <c:pt idx="77">
                  <c:v>8.5555555555555426E-2</c:v>
                </c:pt>
                <c:pt idx="78">
                  <c:v>8.6666666666666531E-2</c:v>
                </c:pt>
                <c:pt idx="79">
                  <c:v>8.7777777777777635E-2</c:v>
                </c:pt>
                <c:pt idx="80">
                  <c:v>8.888888888888874E-2</c:v>
                </c:pt>
                <c:pt idx="81">
                  <c:v>8.9999999999999844E-2</c:v>
                </c:pt>
                <c:pt idx="82">
                  <c:v>9.1111111111110948E-2</c:v>
                </c:pt>
                <c:pt idx="83">
                  <c:v>9.2222222222222053E-2</c:v>
                </c:pt>
                <c:pt idx="84">
                  <c:v>9.3333333333333157E-2</c:v>
                </c:pt>
                <c:pt idx="85">
                  <c:v>9.4444444444444262E-2</c:v>
                </c:pt>
                <c:pt idx="86">
                  <c:v>9.5555555555555366E-2</c:v>
                </c:pt>
                <c:pt idx="87">
                  <c:v>9.666666666666647E-2</c:v>
                </c:pt>
                <c:pt idx="88">
                  <c:v>9.7777777777777575E-2</c:v>
                </c:pt>
                <c:pt idx="89">
                  <c:v>9.8888888888888679E-2</c:v>
                </c:pt>
                <c:pt idx="90">
                  <c:v>9.9999999999999784E-2</c:v>
                </c:pt>
                <c:pt idx="91">
                  <c:v>0.10111111111111089</c:v>
                </c:pt>
                <c:pt idx="92">
                  <c:v>0.10222222222222199</c:v>
                </c:pt>
                <c:pt idx="93">
                  <c:v>0.1033333333333331</c:v>
                </c:pt>
                <c:pt idx="94">
                  <c:v>0.1044444444444442</c:v>
                </c:pt>
                <c:pt idx="95">
                  <c:v>0.10555555555555531</c:v>
                </c:pt>
                <c:pt idx="96">
                  <c:v>0.10666666666666641</c:v>
                </c:pt>
                <c:pt idx="97">
                  <c:v>0.10777777777777751</c:v>
                </c:pt>
                <c:pt idx="98">
                  <c:v>0.10888888888888862</c:v>
                </c:pt>
                <c:pt idx="99">
                  <c:v>0.10999999999999972</c:v>
                </c:pt>
                <c:pt idx="100">
                  <c:v>0.11111111111111083</c:v>
                </c:pt>
                <c:pt idx="101">
                  <c:v>0.11222222222222193</c:v>
                </c:pt>
                <c:pt idx="102">
                  <c:v>0.11333333333333304</c:v>
                </c:pt>
                <c:pt idx="103">
                  <c:v>0.11444444444444414</c:v>
                </c:pt>
                <c:pt idx="104">
                  <c:v>0.11555555555555524</c:v>
                </c:pt>
                <c:pt idx="105">
                  <c:v>0.11666666666666635</c:v>
                </c:pt>
                <c:pt idx="106">
                  <c:v>0.11777777777777745</c:v>
                </c:pt>
                <c:pt idx="107">
                  <c:v>0.11888888888888856</c:v>
                </c:pt>
                <c:pt idx="108">
                  <c:v>0.11999999999999966</c:v>
                </c:pt>
                <c:pt idx="109">
                  <c:v>0.12111111111111077</c:v>
                </c:pt>
                <c:pt idx="110">
                  <c:v>0.12222222222222187</c:v>
                </c:pt>
                <c:pt idx="111">
                  <c:v>0.12333333333333298</c:v>
                </c:pt>
                <c:pt idx="112">
                  <c:v>0.12444444444444408</c:v>
                </c:pt>
                <c:pt idx="113">
                  <c:v>0.1255555555555552</c:v>
                </c:pt>
                <c:pt idx="114">
                  <c:v>0.12666666666666632</c:v>
                </c:pt>
                <c:pt idx="115">
                  <c:v>0.12777777777777743</c:v>
                </c:pt>
                <c:pt idx="116">
                  <c:v>0.12888888888888855</c:v>
                </c:pt>
                <c:pt idx="117">
                  <c:v>0.12999999999999967</c:v>
                </c:pt>
                <c:pt idx="118">
                  <c:v>0.13111111111111079</c:v>
                </c:pt>
                <c:pt idx="119">
                  <c:v>0.13222222222222191</c:v>
                </c:pt>
                <c:pt idx="120">
                  <c:v>0.13333333333333303</c:v>
                </c:pt>
                <c:pt idx="121">
                  <c:v>0.13444444444444414</c:v>
                </c:pt>
                <c:pt idx="122">
                  <c:v>0.13555555555555526</c:v>
                </c:pt>
                <c:pt idx="123">
                  <c:v>0.13666666666666638</c:v>
                </c:pt>
                <c:pt idx="124">
                  <c:v>0.1377777777777775</c:v>
                </c:pt>
                <c:pt idx="125">
                  <c:v>0.13888888888888862</c:v>
                </c:pt>
                <c:pt idx="126">
                  <c:v>0.13999999999999974</c:v>
                </c:pt>
                <c:pt idx="127">
                  <c:v>0.14111111111111085</c:v>
                </c:pt>
                <c:pt idx="128">
                  <c:v>0.14222222222222197</c:v>
                </c:pt>
                <c:pt idx="129">
                  <c:v>0.14333333333333309</c:v>
                </c:pt>
                <c:pt idx="130">
                  <c:v>0.14444444444444421</c:v>
                </c:pt>
                <c:pt idx="131">
                  <c:v>0.14555555555555533</c:v>
                </c:pt>
                <c:pt idx="132">
                  <c:v>0.14666666666666645</c:v>
                </c:pt>
                <c:pt idx="133">
                  <c:v>0.14777777777777756</c:v>
                </c:pt>
                <c:pt idx="134">
                  <c:v>0.14888888888888868</c:v>
                </c:pt>
                <c:pt idx="135">
                  <c:v>0.1499999999999998</c:v>
                </c:pt>
                <c:pt idx="136">
                  <c:v>0.15111111111111092</c:v>
                </c:pt>
                <c:pt idx="137">
                  <c:v>0.15222222222222204</c:v>
                </c:pt>
                <c:pt idx="138">
                  <c:v>0.15333333333333315</c:v>
                </c:pt>
                <c:pt idx="139">
                  <c:v>0.15444444444444427</c:v>
                </c:pt>
                <c:pt idx="140">
                  <c:v>0.15555555555555539</c:v>
                </c:pt>
                <c:pt idx="141">
                  <c:v>0.15666666666666651</c:v>
                </c:pt>
                <c:pt idx="142">
                  <c:v>0.15777777777777763</c:v>
                </c:pt>
                <c:pt idx="143">
                  <c:v>0.15888888888888875</c:v>
                </c:pt>
                <c:pt idx="144">
                  <c:v>0.15999999999999986</c:v>
                </c:pt>
                <c:pt idx="145">
                  <c:v>0.16111111111111098</c:v>
                </c:pt>
                <c:pt idx="146">
                  <c:v>0.1622222222222221</c:v>
                </c:pt>
                <c:pt idx="147">
                  <c:v>0.16333333333333322</c:v>
                </c:pt>
                <c:pt idx="148">
                  <c:v>0.16444444444444434</c:v>
                </c:pt>
                <c:pt idx="149">
                  <c:v>0.16555555555555546</c:v>
                </c:pt>
                <c:pt idx="150">
                  <c:v>0.16666666666666657</c:v>
                </c:pt>
                <c:pt idx="151">
                  <c:v>0.16777777777777769</c:v>
                </c:pt>
                <c:pt idx="152">
                  <c:v>0.16888888888888881</c:v>
                </c:pt>
                <c:pt idx="153">
                  <c:v>0.16999999999999993</c:v>
                </c:pt>
                <c:pt idx="154">
                  <c:v>0.17111111111111105</c:v>
                </c:pt>
                <c:pt idx="155">
                  <c:v>0.17222222222222217</c:v>
                </c:pt>
                <c:pt idx="156">
                  <c:v>0.17333333333333328</c:v>
                </c:pt>
                <c:pt idx="157">
                  <c:v>0.1744444444444444</c:v>
                </c:pt>
                <c:pt idx="158">
                  <c:v>0.17555555555555552</c:v>
                </c:pt>
                <c:pt idx="159">
                  <c:v>0.17666666666666664</c:v>
                </c:pt>
                <c:pt idx="160">
                  <c:v>0.17777777777777776</c:v>
                </c:pt>
                <c:pt idx="161">
                  <c:v>0.17888888888888888</c:v>
                </c:pt>
                <c:pt idx="162">
                  <c:v>0.18</c:v>
                </c:pt>
                <c:pt idx="163">
                  <c:v>0.18111111111111111</c:v>
                </c:pt>
                <c:pt idx="164">
                  <c:v>0.18222222222222223</c:v>
                </c:pt>
                <c:pt idx="165">
                  <c:v>0.18333333333333335</c:v>
                </c:pt>
                <c:pt idx="166">
                  <c:v>0.18444444444444447</c:v>
                </c:pt>
                <c:pt idx="167">
                  <c:v>0.18555555555555558</c:v>
                </c:pt>
                <c:pt idx="168">
                  <c:v>0.1866666666666667</c:v>
                </c:pt>
                <c:pt idx="169">
                  <c:v>0.18777777777777782</c:v>
                </c:pt>
                <c:pt idx="170">
                  <c:v>0.18888888888888894</c:v>
                </c:pt>
                <c:pt idx="171">
                  <c:v>0.19000000000000006</c:v>
                </c:pt>
                <c:pt idx="172">
                  <c:v>0.19111111111111118</c:v>
                </c:pt>
                <c:pt idx="173">
                  <c:v>0.19222222222222229</c:v>
                </c:pt>
                <c:pt idx="174">
                  <c:v>0.19333333333333341</c:v>
                </c:pt>
                <c:pt idx="175">
                  <c:v>0.19444444444444453</c:v>
                </c:pt>
                <c:pt idx="176">
                  <c:v>0.19555555555555565</c:v>
                </c:pt>
                <c:pt idx="177">
                  <c:v>0.19666666666666677</c:v>
                </c:pt>
                <c:pt idx="178">
                  <c:v>0.19777777777777789</c:v>
                </c:pt>
                <c:pt idx="179">
                  <c:v>0.198888888888889</c:v>
                </c:pt>
                <c:pt idx="180">
                  <c:v>0.20000000000000012</c:v>
                </c:pt>
                <c:pt idx="181">
                  <c:v>0.20111111111111124</c:v>
                </c:pt>
                <c:pt idx="182">
                  <c:v>0.20222222222222236</c:v>
                </c:pt>
                <c:pt idx="183">
                  <c:v>0.20333333333333348</c:v>
                </c:pt>
                <c:pt idx="184">
                  <c:v>0.2044444444444446</c:v>
                </c:pt>
                <c:pt idx="185">
                  <c:v>0.20555555555555571</c:v>
                </c:pt>
                <c:pt idx="186">
                  <c:v>0.20666666666666683</c:v>
                </c:pt>
                <c:pt idx="187">
                  <c:v>0.20777777777777795</c:v>
                </c:pt>
                <c:pt idx="188">
                  <c:v>0.20888888888888907</c:v>
                </c:pt>
                <c:pt idx="189">
                  <c:v>0.21000000000000019</c:v>
                </c:pt>
                <c:pt idx="190">
                  <c:v>0.2111111111111113</c:v>
                </c:pt>
                <c:pt idx="191">
                  <c:v>0.21222222222222242</c:v>
                </c:pt>
                <c:pt idx="192">
                  <c:v>0.21333333333333354</c:v>
                </c:pt>
                <c:pt idx="193">
                  <c:v>0.21444444444444466</c:v>
                </c:pt>
                <c:pt idx="194">
                  <c:v>0.21555555555555578</c:v>
                </c:pt>
                <c:pt idx="195">
                  <c:v>0.2166666666666669</c:v>
                </c:pt>
                <c:pt idx="196">
                  <c:v>0.21777777777777801</c:v>
                </c:pt>
                <c:pt idx="197">
                  <c:v>0.21888888888888913</c:v>
                </c:pt>
                <c:pt idx="198">
                  <c:v>0.22000000000000025</c:v>
                </c:pt>
                <c:pt idx="199">
                  <c:v>0.22111111111111137</c:v>
                </c:pt>
                <c:pt idx="200">
                  <c:v>0.22222222222222249</c:v>
                </c:pt>
                <c:pt idx="201">
                  <c:v>0.22333333333333361</c:v>
                </c:pt>
                <c:pt idx="202">
                  <c:v>0.22444444444444472</c:v>
                </c:pt>
                <c:pt idx="203">
                  <c:v>0.22555555555555584</c:v>
                </c:pt>
                <c:pt idx="204">
                  <c:v>0.22666666666666696</c:v>
                </c:pt>
                <c:pt idx="205">
                  <c:v>0.22777777777777808</c:v>
                </c:pt>
                <c:pt idx="206">
                  <c:v>0.2288888888888892</c:v>
                </c:pt>
                <c:pt idx="207">
                  <c:v>0.23000000000000032</c:v>
                </c:pt>
                <c:pt idx="208">
                  <c:v>0.23111111111111143</c:v>
                </c:pt>
                <c:pt idx="209">
                  <c:v>0.23222222222222255</c:v>
                </c:pt>
                <c:pt idx="210">
                  <c:v>0.23333333333333367</c:v>
                </c:pt>
                <c:pt idx="211">
                  <c:v>0.23444444444444479</c:v>
                </c:pt>
                <c:pt idx="212">
                  <c:v>0.23555555555555591</c:v>
                </c:pt>
                <c:pt idx="213">
                  <c:v>0.23666666666666702</c:v>
                </c:pt>
                <c:pt idx="214">
                  <c:v>0.23777777777777814</c:v>
                </c:pt>
                <c:pt idx="215">
                  <c:v>0.23888888888888926</c:v>
                </c:pt>
                <c:pt idx="216">
                  <c:v>0.24000000000000038</c:v>
                </c:pt>
                <c:pt idx="217">
                  <c:v>0.2411111111111115</c:v>
                </c:pt>
                <c:pt idx="218">
                  <c:v>0.24222222222222262</c:v>
                </c:pt>
                <c:pt idx="219">
                  <c:v>0.24333333333333373</c:v>
                </c:pt>
                <c:pt idx="220">
                  <c:v>0.24444444444444485</c:v>
                </c:pt>
                <c:pt idx="221">
                  <c:v>0.24555555555555597</c:v>
                </c:pt>
                <c:pt idx="222">
                  <c:v>0.24666666666666709</c:v>
                </c:pt>
                <c:pt idx="223">
                  <c:v>0.24777777777777821</c:v>
                </c:pt>
                <c:pt idx="224">
                  <c:v>0.24888888888888933</c:v>
                </c:pt>
                <c:pt idx="225">
                  <c:v>0.25000000000000044</c:v>
                </c:pt>
                <c:pt idx="226">
                  <c:v>0.25111111111111156</c:v>
                </c:pt>
                <c:pt idx="227">
                  <c:v>0.25222222222222268</c:v>
                </c:pt>
                <c:pt idx="228">
                  <c:v>0.2533333333333338</c:v>
                </c:pt>
                <c:pt idx="229">
                  <c:v>0.25444444444444492</c:v>
                </c:pt>
                <c:pt idx="230">
                  <c:v>0.25555555555555604</c:v>
                </c:pt>
                <c:pt idx="231">
                  <c:v>0.25666666666666715</c:v>
                </c:pt>
                <c:pt idx="232">
                  <c:v>0.25777777777777827</c:v>
                </c:pt>
                <c:pt idx="233">
                  <c:v>0.25888888888888939</c:v>
                </c:pt>
                <c:pt idx="234">
                  <c:v>0.26000000000000051</c:v>
                </c:pt>
                <c:pt idx="235">
                  <c:v>0.26111111111111163</c:v>
                </c:pt>
                <c:pt idx="236">
                  <c:v>0.26222222222222275</c:v>
                </c:pt>
                <c:pt idx="237">
                  <c:v>0.26333333333333386</c:v>
                </c:pt>
                <c:pt idx="238">
                  <c:v>0.26444444444444498</c:v>
                </c:pt>
                <c:pt idx="239">
                  <c:v>0.2655555555555561</c:v>
                </c:pt>
                <c:pt idx="240">
                  <c:v>0.26666666666666722</c:v>
                </c:pt>
                <c:pt idx="241">
                  <c:v>0.26777777777777834</c:v>
                </c:pt>
                <c:pt idx="242">
                  <c:v>0.26888888888888945</c:v>
                </c:pt>
                <c:pt idx="243">
                  <c:v>0.27000000000000057</c:v>
                </c:pt>
                <c:pt idx="244">
                  <c:v>0.27111111111111169</c:v>
                </c:pt>
                <c:pt idx="245">
                  <c:v>0.27222222222222281</c:v>
                </c:pt>
                <c:pt idx="246">
                  <c:v>0.27333333333333393</c:v>
                </c:pt>
                <c:pt idx="247">
                  <c:v>0.27444444444444505</c:v>
                </c:pt>
                <c:pt idx="248">
                  <c:v>0.27555555555555616</c:v>
                </c:pt>
                <c:pt idx="249">
                  <c:v>0.27666666666666728</c:v>
                </c:pt>
                <c:pt idx="250">
                  <c:v>0.2777777777777784</c:v>
                </c:pt>
                <c:pt idx="251">
                  <c:v>0.27888888888888952</c:v>
                </c:pt>
                <c:pt idx="252">
                  <c:v>0.28000000000000064</c:v>
                </c:pt>
                <c:pt idx="253">
                  <c:v>0.28111111111111176</c:v>
                </c:pt>
                <c:pt idx="254">
                  <c:v>0.28222222222222287</c:v>
                </c:pt>
                <c:pt idx="255">
                  <c:v>0.28333333333333399</c:v>
                </c:pt>
                <c:pt idx="256">
                  <c:v>0.28444444444444511</c:v>
                </c:pt>
                <c:pt idx="257">
                  <c:v>0.28555555555555623</c:v>
                </c:pt>
                <c:pt idx="258">
                  <c:v>0.28666666666666735</c:v>
                </c:pt>
                <c:pt idx="259">
                  <c:v>0.28777777777777847</c:v>
                </c:pt>
                <c:pt idx="260">
                  <c:v>0.28888888888888958</c:v>
                </c:pt>
                <c:pt idx="261">
                  <c:v>0.2900000000000007</c:v>
                </c:pt>
                <c:pt idx="262">
                  <c:v>0.29111111111111182</c:v>
                </c:pt>
                <c:pt idx="263">
                  <c:v>0.29222222222222294</c:v>
                </c:pt>
                <c:pt idx="264">
                  <c:v>0.29333333333333406</c:v>
                </c:pt>
                <c:pt idx="265">
                  <c:v>0.29444444444444517</c:v>
                </c:pt>
                <c:pt idx="266">
                  <c:v>0.29555555555555629</c:v>
                </c:pt>
                <c:pt idx="267">
                  <c:v>0.29666666666666741</c:v>
                </c:pt>
                <c:pt idx="268">
                  <c:v>0.29777777777777853</c:v>
                </c:pt>
                <c:pt idx="269">
                  <c:v>0.29888888888888965</c:v>
                </c:pt>
                <c:pt idx="270">
                  <c:v>0.30000000000000077</c:v>
                </c:pt>
                <c:pt idx="271">
                  <c:v>0.30111111111111188</c:v>
                </c:pt>
                <c:pt idx="272">
                  <c:v>0.302222222222223</c:v>
                </c:pt>
                <c:pt idx="273">
                  <c:v>0.30333333333333412</c:v>
                </c:pt>
                <c:pt idx="274">
                  <c:v>0.30444444444444524</c:v>
                </c:pt>
                <c:pt idx="275">
                  <c:v>0.30555555555555636</c:v>
                </c:pt>
                <c:pt idx="276">
                  <c:v>0.30666666666666748</c:v>
                </c:pt>
                <c:pt idx="277">
                  <c:v>0.30777777777777859</c:v>
                </c:pt>
                <c:pt idx="278">
                  <c:v>0.30888888888888971</c:v>
                </c:pt>
                <c:pt idx="279">
                  <c:v>0.31000000000000083</c:v>
                </c:pt>
                <c:pt idx="280">
                  <c:v>0.31111111111111195</c:v>
                </c:pt>
                <c:pt idx="281">
                  <c:v>0.31222222222222307</c:v>
                </c:pt>
                <c:pt idx="282">
                  <c:v>0.31333333333333419</c:v>
                </c:pt>
                <c:pt idx="283">
                  <c:v>0.3144444444444453</c:v>
                </c:pt>
                <c:pt idx="284">
                  <c:v>0.31555555555555642</c:v>
                </c:pt>
                <c:pt idx="285">
                  <c:v>0.31666666666666754</c:v>
                </c:pt>
                <c:pt idx="286">
                  <c:v>0.31777777777777866</c:v>
                </c:pt>
                <c:pt idx="287">
                  <c:v>0.31888888888888978</c:v>
                </c:pt>
                <c:pt idx="288">
                  <c:v>0.32000000000000089</c:v>
                </c:pt>
                <c:pt idx="289">
                  <c:v>0.32111111111111201</c:v>
                </c:pt>
                <c:pt idx="290">
                  <c:v>0.32222222222222313</c:v>
                </c:pt>
                <c:pt idx="291">
                  <c:v>0.32333333333333425</c:v>
                </c:pt>
                <c:pt idx="292">
                  <c:v>0.32444444444444537</c:v>
                </c:pt>
                <c:pt idx="293">
                  <c:v>0.32555555555555649</c:v>
                </c:pt>
                <c:pt idx="294">
                  <c:v>0.3266666666666676</c:v>
                </c:pt>
                <c:pt idx="295">
                  <c:v>0.32777777777777872</c:v>
                </c:pt>
                <c:pt idx="296">
                  <c:v>0.32888888888888984</c:v>
                </c:pt>
                <c:pt idx="297">
                  <c:v>0.33000000000000096</c:v>
                </c:pt>
                <c:pt idx="298">
                  <c:v>0.33111111111111208</c:v>
                </c:pt>
                <c:pt idx="299">
                  <c:v>0.3322222222222232</c:v>
                </c:pt>
                <c:pt idx="300">
                  <c:v>0.33333333333333431</c:v>
                </c:pt>
                <c:pt idx="301">
                  <c:v>0.33444444444444543</c:v>
                </c:pt>
                <c:pt idx="302">
                  <c:v>0.33555555555555655</c:v>
                </c:pt>
                <c:pt idx="303">
                  <c:v>0.33666666666666767</c:v>
                </c:pt>
                <c:pt idx="304">
                  <c:v>0.33777777777777879</c:v>
                </c:pt>
                <c:pt idx="305">
                  <c:v>0.33888888888888991</c:v>
                </c:pt>
                <c:pt idx="306">
                  <c:v>0.34000000000000102</c:v>
                </c:pt>
                <c:pt idx="307">
                  <c:v>0.34111111111111214</c:v>
                </c:pt>
                <c:pt idx="308">
                  <c:v>0.34222222222222326</c:v>
                </c:pt>
                <c:pt idx="309">
                  <c:v>0.34333333333333438</c:v>
                </c:pt>
                <c:pt idx="310">
                  <c:v>0.3444444444444455</c:v>
                </c:pt>
                <c:pt idx="311">
                  <c:v>0.34555555555555661</c:v>
                </c:pt>
                <c:pt idx="312">
                  <c:v>0.34666666666666773</c:v>
                </c:pt>
                <c:pt idx="313">
                  <c:v>0.34777777777777885</c:v>
                </c:pt>
                <c:pt idx="314">
                  <c:v>0.34888888888888997</c:v>
                </c:pt>
                <c:pt idx="315">
                  <c:v>0.35000000000000109</c:v>
                </c:pt>
                <c:pt idx="316">
                  <c:v>0.35111111111111221</c:v>
                </c:pt>
                <c:pt idx="317">
                  <c:v>0.35222222222222332</c:v>
                </c:pt>
                <c:pt idx="318">
                  <c:v>0.35333333333333444</c:v>
                </c:pt>
                <c:pt idx="319">
                  <c:v>0.35444444444444556</c:v>
                </c:pt>
                <c:pt idx="320">
                  <c:v>0.35555555555555668</c:v>
                </c:pt>
                <c:pt idx="321">
                  <c:v>0.3566666666666678</c:v>
                </c:pt>
                <c:pt idx="322">
                  <c:v>0.35777777777777892</c:v>
                </c:pt>
                <c:pt idx="323">
                  <c:v>0.35888888888889003</c:v>
                </c:pt>
                <c:pt idx="324">
                  <c:v>0.36000000000000115</c:v>
                </c:pt>
                <c:pt idx="325">
                  <c:v>0.36111111111111227</c:v>
                </c:pt>
                <c:pt idx="326">
                  <c:v>0.36222222222222339</c:v>
                </c:pt>
                <c:pt idx="327">
                  <c:v>0.36333333333333451</c:v>
                </c:pt>
                <c:pt idx="328">
                  <c:v>0.36444444444444563</c:v>
                </c:pt>
                <c:pt idx="329">
                  <c:v>0.36555555555555674</c:v>
                </c:pt>
                <c:pt idx="330">
                  <c:v>0.36666666666666786</c:v>
                </c:pt>
                <c:pt idx="331">
                  <c:v>0.36777777777777898</c:v>
                </c:pt>
                <c:pt idx="332">
                  <c:v>0.3688888888888901</c:v>
                </c:pt>
                <c:pt idx="333">
                  <c:v>0.37000000000000122</c:v>
                </c:pt>
                <c:pt idx="334">
                  <c:v>0.37111111111111234</c:v>
                </c:pt>
                <c:pt idx="335">
                  <c:v>0.37222222222222345</c:v>
                </c:pt>
                <c:pt idx="336">
                  <c:v>0.37333333333333457</c:v>
                </c:pt>
                <c:pt idx="337">
                  <c:v>0.37444444444444569</c:v>
                </c:pt>
                <c:pt idx="338">
                  <c:v>0.37555555555555681</c:v>
                </c:pt>
                <c:pt idx="339">
                  <c:v>0.37666666666666793</c:v>
                </c:pt>
                <c:pt idx="340">
                  <c:v>0.37777777777777904</c:v>
                </c:pt>
                <c:pt idx="341">
                  <c:v>0.37888888888889016</c:v>
                </c:pt>
                <c:pt idx="342">
                  <c:v>0.38000000000000128</c:v>
                </c:pt>
                <c:pt idx="343">
                  <c:v>0.3811111111111124</c:v>
                </c:pt>
                <c:pt idx="344">
                  <c:v>0.38222222222222352</c:v>
                </c:pt>
                <c:pt idx="345">
                  <c:v>0.38333333333333464</c:v>
                </c:pt>
                <c:pt idx="346">
                  <c:v>0.38444444444444575</c:v>
                </c:pt>
                <c:pt idx="347">
                  <c:v>0.38555555555555687</c:v>
                </c:pt>
                <c:pt idx="348">
                  <c:v>0.38666666666666799</c:v>
                </c:pt>
                <c:pt idx="349">
                  <c:v>0.38777777777777911</c:v>
                </c:pt>
                <c:pt idx="350">
                  <c:v>0.38888888888889023</c:v>
                </c:pt>
                <c:pt idx="351">
                  <c:v>0.39000000000000135</c:v>
                </c:pt>
                <c:pt idx="352">
                  <c:v>0.39111111111111246</c:v>
                </c:pt>
                <c:pt idx="353">
                  <c:v>0.39222222222222358</c:v>
                </c:pt>
                <c:pt idx="354">
                  <c:v>0.3933333333333347</c:v>
                </c:pt>
                <c:pt idx="355">
                  <c:v>0.39444444444444582</c:v>
                </c:pt>
                <c:pt idx="356">
                  <c:v>0.39555555555555694</c:v>
                </c:pt>
                <c:pt idx="357">
                  <c:v>0.39666666666666806</c:v>
                </c:pt>
                <c:pt idx="358">
                  <c:v>0.39777777777777917</c:v>
                </c:pt>
                <c:pt idx="359">
                  <c:v>0.39888888888889029</c:v>
                </c:pt>
                <c:pt idx="360">
                  <c:v>0.40000000000000141</c:v>
                </c:pt>
              </c:numCache>
            </c:numRef>
          </c:yVal>
          <c:smooth val="1"/>
          <c:extLst>
            <c:ext xmlns:c16="http://schemas.microsoft.com/office/drawing/2014/chart" uri="{C3380CC4-5D6E-409C-BE32-E72D297353CC}">
              <c16:uniqueId val="{00000002-5D99-644D-BE4C-80F89EDCD014}"/>
            </c:ext>
          </c:extLst>
        </c:ser>
        <c:dLbls>
          <c:showLegendKey val="0"/>
          <c:showVal val="0"/>
          <c:showCatName val="0"/>
          <c:showSerName val="0"/>
          <c:showPercent val="0"/>
          <c:showBubbleSize val="0"/>
        </c:dLbls>
        <c:axId val="1315903536"/>
        <c:axId val="1315905184"/>
      </c:scatterChart>
      <c:valAx>
        <c:axId val="1315903536"/>
        <c:scaling>
          <c:orientation val="minMax"/>
          <c:max val="6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5905184"/>
        <c:crosses val="autoZero"/>
        <c:crossBetween val="midCat"/>
      </c:valAx>
      <c:valAx>
        <c:axId val="13159051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590353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Filter1+Exp.</c:v>
          </c:tx>
          <c:spPr>
            <a:ln>
              <a:solidFill>
                <a:schemeClr val="accent2">
                  <a:lumMod val="60000"/>
                  <a:lumOff val="40000"/>
                </a:schemeClr>
              </a:solidFill>
            </a:ln>
          </c:spPr>
          <c:marker>
            <c:symbol val="none"/>
          </c:marker>
          <c:xVal>
            <c:numRef>
              <c:f>'Raum2_technische Lüftung'!$A$58:$A$418</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'Raum2_technische Lüftung'!$E$58:$E$418</c:f>
              <c:numCache>
                <c:formatCode>0.0%</c:formatCode>
                <c:ptCount val="361"/>
                <c:pt idx="0" formatCode="0.00%">
                  <c:v>0</c:v>
                </c:pt>
                <c:pt idx="1">
                  <c:v>1.1111111111111111E-3</c:v>
                </c:pt>
                <c:pt idx="2">
                  <c:v>2.2065862435472318E-3</c:v>
                </c:pt>
                <c:pt idx="3">
                  <c:v>3.2866454327545739E-3</c:v>
                </c:pt>
                <c:pt idx="4">
                  <c:v>4.3515056177567601E-3</c:v>
                </c:pt>
                <c:pt idx="5">
                  <c:v>5.4013806847288594E-3</c:v>
                </c:pt>
                <c:pt idx="6">
                  <c:v>6.4364815099582371E-3</c:v>
                </c:pt>
                <c:pt idx="7">
                  <c:v>7.4570160022008379E-3</c:v>
                </c:pt>
                <c:pt idx="8">
                  <c:v>8.4631891444414201E-3</c:v>
                </c:pt>
                <c:pt idx="9">
                  <c:v>9.4552030350661242E-3</c:v>
                </c:pt>
                <c:pt idx="10">
                  <c:v>1.0433256928455635E-2</c:v>
                </c:pt>
                <c:pt idx="11">
                  <c:v>1.139754727500712E-2</c:v>
                </c:pt>
                <c:pt idx="12">
                  <c:v>1.2348267760592944E-2</c:v>
                </c:pt>
                <c:pt idx="13">
                  <c:v>1.3285609345464121E-2</c:v>
                </c:pt>
                <c:pt idx="14">
                  <c:v>1.4209760302606293E-2</c:v>
                </c:pt>
                <c:pt idx="15">
                  <c:v>1.5120906255555953E-2</c:v>
                </c:pt>
                <c:pt idx="16">
                  <c:v>1.60192302156845E-2</c:v>
                </c:pt>
                <c:pt idx="17">
                  <c:v>1.6904912618957626E-2</c:v>
                </c:pt>
                <c:pt idx="18">
                  <c:v>1.7778131362177398E-2</c:v>
                </c:pt>
                <c:pt idx="19">
                  <c:v>1.8639061838714343E-2</c:v>
                </c:pt>
                <c:pt idx="20">
                  <c:v>1.9487876973736683E-2</c:v>
                </c:pt>
                <c:pt idx="21">
                  <c:v>2.0324747258943825E-2</c:v>
                </c:pt>
                <c:pt idx="22">
                  <c:v>2.114984078681106E-2</c:v>
                </c:pt>
                <c:pt idx="23">
                  <c:v>2.1963323284352351E-2</c:v>
                </c:pt>
                <c:pt idx="24">
                  <c:v>2.276535814640801E-2</c:v>
                </c:pt>
                <c:pt idx="25">
                  <c:v>2.3556106468463938E-2</c:v>
                </c:pt>
                <c:pt idx="26">
                  <c:v>2.4335727079009009E-2</c:v>
                </c:pt>
                <c:pt idx="27">
                  <c:v>2.5104376571437121E-2</c:v>
                </c:pt>
                <c:pt idx="28">
                  <c:v>2.5862209335500302E-2</c:v>
                </c:pt>
                <c:pt idx="29">
                  <c:v>2.6609377588319192E-2</c:v>
                </c:pt>
                <c:pt idx="30">
                  <c:v>2.7346031404957144E-2</c:v>
                </c:pt>
                <c:pt idx="31">
                  <c:v>2.8072318748564078E-2</c:v>
                </c:pt>
                <c:pt idx="32">
                  <c:v>2.878838550009611E-2</c:v>
                </c:pt>
                <c:pt idx="33">
                  <c:v>2.9494375487617002E-2</c:v>
                </c:pt>
                <c:pt idx="34">
                  <c:v>3.0190430515187223E-2</c:v>
                </c:pt>
                <c:pt idx="35">
                  <c:v>3.0876690391346509E-2</c:v>
                </c:pt>
                <c:pt idx="36">
                  <c:v>3.1553292957195576E-2</c:v>
                </c:pt>
                <c:pt idx="37">
                  <c:v>3.2220374114082691E-2</c:v>
                </c:pt>
                <c:pt idx="38">
                  <c:v>3.287806785090059E-2</c:v>
                </c:pt>
                <c:pt idx="39">
                  <c:v>3.3526506270999283E-2</c:v>
                </c:pt>
                <c:pt idx="40">
                  <c:v>3.4165819618720138E-2</c:v>
                </c:pt>
                <c:pt idx="41">
                  <c:v>3.4796136305556558E-2</c:v>
                </c:pt>
                <c:pt idx="42">
                  <c:v>3.5417582935946497E-2</c:v>
                </c:pt>
                <c:pt idx="43">
                  <c:v>3.6030284332702056E-2</c:v>
                </c:pt>
                <c:pt idx="44">
                  <c:v>3.663436356208119E-2</c:v>
                </c:pt>
                <c:pt idx="45">
                  <c:v>3.7229941958506603E-2</c:v>
                </c:pt>
                <c:pt idx="46">
                  <c:v>3.78171391489368E-2</c:v>
                </c:pt>
                <c:pt idx="47">
                  <c:v>3.8396073076894174E-2</c:v>
                </c:pt>
                <c:pt idx="48">
                  <c:v>3.8966860026154959E-2</c:v>
                </c:pt>
                <c:pt idx="49">
                  <c:v>3.9529614644105801E-2</c:v>
                </c:pt>
                <c:pt idx="50">
                  <c:v>4.008444996477166E-2</c:v>
                </c:pt>
                <c:pt idx="51">
                  <c:v>4.0631477431519666E-2</c:v>
                </c:pt>
                <c:pt idx="52">
                  <c:v>4.1170806919443435E-2</c:v>
                </c:pt>
                <c:pt idx="53">
                  <c:v>4.1702546757432429E-2</c:v>
                </c:pt>
                <c:pt idx="54">
                  <c:v>4.2226803749930729E-2</c:v>
                </c:pt>
                <c:pt idx="55">
                  <c:v>4.2743683198389601E-2</c:v>
                </c:pt>
                <c:pt idx="56">
                  <c:v>4.3253288922418198E-2</c:v>
                </c:pt>
                <c:pt idx="57">
                  <c:v>4.3755723280636587E-2</c:v>
                </c:pt>
                <c:pt idx="58">
                  <c:v>4.4251087191235355E-2</c:v>
                </c:pt>
                <c:pt idx="59">
                  <c:v>4.4739480152245895E-2</c:v>
                </c:pt>
                <c:pt idx="60">
                  <c:v>4.5221000261525396E-2</c:v>
                </c:pt>
                <c:pt idx="61">
                  <c:v>4.5695744236460646E-2</c:v>
                </c:pt>
                <c:pt idx="62">
                  <c:v>4.6163807433394551E-2</c:v>
                </c:pt>
                <c:pt idx="63">
                  <c:v>4.6625283866779228E-2</c:v>
                </c:pt>
                <c:pt idx="64">
                  <c:v>4.7080266228059629E-2</c:v>
                </c:pt>
                <c:pt idx="65">
                  <c:v>4.7528845904291406E-2</c:v>
                </c:pt>
                <c:pt idx="66">
                  <c:v>4.7971112996496743E-2</c:v>
                </c:pt>
                <c:pt idx="67">
                  <c:v>4.8407156337761943E-2</c:v>
                </c:pt>
                <c:pt idx="68">
                  <c:v>4.8837063511080289E-2</c:v>
                </c:pt>
                <c:pt idx="69">
                  <c:v>4.9260920866943829E-2</c:v>
                </c:pt>
                <c:pt idx="70">
                  <c:v>4.9678813540687601E-2</c:v>
                </c:pt>
                <c:pt idx="71">
                  <c:v>5.0090825469589789E-2</c:v>
                </c:pt>
                <c:pt idx="72">
                  <c:v>5.0497039409731236E-2</c:v>
                </c:pt>
                <c:pt idx="73">
                  <c:v>5.08975369526177E-2</c:v>
                </c:pt>
                <c:pt idx="74">
                  <c:v>5.1292398541568203E-2</c:v>
                </c:pt>
                <c:pt idx="75">
                  <c:v>5.1681703487872745E-2</c:v>
                </c:pt>
                <c:pt idx="76">
                  <c:v>5.2065529986722647E-2</c:v>
                </c:pt>
                <c:pt idx="77">
                  <c:v>5.2443955132916727E-2</c:v>
                </c:pt>
                <c:pt idx="78">
                  <c:v>5.2817054936346433E-2</c:v>
                </c:pt>
                <c:pt idx="79">
                  <c:v>5.3184904337263077E-2</c:v>
                </c:pt>
                <c:pt idx="80">
                  <c:v>5.3547577221330217E-2</c:v>
                </c:pt>
                <c:pt idx="81">
                  <c:v>5.3905146434464209E-2</c:v>
                </c:pt>
                <c:pt idx="82">
                  <c:v>5.4257683797465948E-2</c:v>
                </c:pt>
                <c:pt idx="83">
                  <c:v>5.4605260120446655E-2</c:v>
                </c:pt>
                <c:pt idx="84">
                  <c:v>5.4947945217050709E-2</c:v>
                </c:pt>
                <c:pt idx="85">
                  <c:v>5.52858079184783E-2</c:v>
                </c:pt>
                <c:pt idx="86">
                  <c:v>5.5618916087310753E-2</c:v>
                </c:pt>
                <c:pt idx="87">
                  <c:v>5.5947336631141313E-2</c:v>
                </c:pt>
                <c:pt idx="88">
                  <c:v>5.6271135516014086E-2</c:v>
                </c:pt>
                <c:pt idx="89">
                  <c:v>5.6590377779673885E-2</c:v>
                </c:pt>
                <c:pt idx="90">
                  <c:v>5.6905127544629619E-2</c:v>
                </c:pt>
                <c:pt idx="91">
                  <c:v>5.721544803103383E-2</c:v>
                </c:pt>
                <c:pt idx="92">
                  <c:v>5.7521401569380994E-2</c:v>
                </c:pt>
                <c:pt idx="93">
                  <c:v>5.7823049613027137E-2</c:v>
                </c:pt>
                <c:pt idx="94">
                  <c:v>5.8120452750533257E-2</c:v>
                </c:pt>
                <c:pt idx="95">
                  <c:v>5.8413670717835049E-2</c:v>
                </c:pt>
                <c:pt idx="96">
                  <c:v>5.8702762410241367E-2</c:v>
                </c:pt>
                <c:pt idx="97">
                  <c:v>5.8987785894263865E-2</c:v>
                </c:pt>
                <c:pt idx="98">
                  <c:v>5.9268798419280122E-2</c:v>
                </c:pt>
                <c:pt idx="99">
                  <c:v>5.9545856429032672E-2</c:v>
                </c:pt>
                <c:pt idx="100">
                  <c:v>5.9819015572966219E-2</c:v>
                </c:pt>
                <c:pt idx="101">
                  <c:v>6.0088330717405283E-2</c:v>
                </c:pt>
                <c:pt idx="102">
                  <c:v>6.0353855956574574E-2</c:v>
                </c:pt>
                <c:pt idx="103">
                  <c:v>6.0615644623464277E-2</c:v>
                </c:pt>
                <c:pt idx="104">
                  <c:v>6.0873749300542422E-2</c:v>
                </c:pt>
                <c:pt idx="105">
                  <c:v>6.1128221830316527E-2</c:v>
                </c:pt>
                <c:pt idx="106">
                  <c:v>6.1379113325746609E-2</c:v>
                </c:pt>
                <c:pt idx="107">
                  <c:v>6.1626474180511634E-2</c:v>
                </c:pt>
                <c:pt idx="108">
                  <c:v>6.1870354079131544E-2</c:v>
                </c:pt>
                <c:pt idx="109">
                  <c:v>6.2110802006946783E-2</c:v>
                </c:pt>
                <c:pt idx="110">
                  <c:v>6.2347866259957432E-2</c:v>
                </c:pt>
                <c:pt idx="111">
                  <c:v>6.2581594454523867E-2</c:v>
                </c:pt>
                <c:pt idx="112">
                  <c:v>6.281203353693092E-2</c:v>
                </c:pt>
                <c:pt idx="113">
                  <c:v>6.3039229792817411E-2</c:v>
                </c:pt>
                <c:pt idx="114">
                  <c:v>6.3263228856473022E-2</c:v>
                </c:pt>
                <c:pt idx="115">
                  <c:v>6.3484075720004363E-2</c:v>
                </c:pt>
                <c:pt idx="116">
                  <c:v>6.3701814742371937E-2</c:v>
                </c:pt>
                <c:pt idx="117">
                  <c:v>6.3916489658300102E-2</c:v>
                </c:pt>
                <c:pt idx="118">
                  <c:v>6.4128143587061509E-2</c:v>
                </c:pt>
                <c:pt idx="119">
                  <c:v>6.4336819041137985E-2</c:v>
                </c:pt>
                <c:pt idx="120">
                  <c:v>6.454255793475952E-2</c:v>
                </c:pt>
                <c:pt idx="121">
                  <c:v>6.4745401592323101E-2</c:v>
                </c:pt>
                <c:pt idx="122">
                  <c:v>6.4945390756693061E-2</c:v>
                </c:pt>
                <c:pt idx="123">
                  <c:v>6.5142565597384641E-2</c:v>
                </c:pt>
                <c:pt idx="124">
                  <c:v>6.5336965718632359E-2</c:v>
                </c:pt>
                <c:pt idx="125">
                  <c:v>6.5528630167344851E-2</c:v>
                </c:pt>
                <c:pt idx="126">
                  <c:v>6.5717597440947809E-2</c:v>
                </c:pt>
                <c:pt idx="127">
                  <c:v>6.590390549511646E-2</c:v>
                </c:pt>
                <c:pt idx="128">
                  <c:v>6.6087591751399347E-2</c:v>
                </c:pt>
                <c:pt idx="129">
                  <c:v>6.6268693104734724E-2</c:v>
                </c:pt>
                <c:pt idx="130">
                  <c:v>6.644724593086121E-2</c:v>
                </c:pt>
                <c:pt idx="131">
                  <c:v>6.6623286093624196E-2</c:v>
                </c:pt>
                <c:pt idx="132">
                  <c:v>6.6796848952179369E-2</c:v>
                </c:pt>
                <c:pt idx="133">
                  <c:v>6.6967969368094918E-2</c:v>
                </c:pt>
                <c:pt idx="134">
                  <c:v>6.7136681712353763E-2</c:v>
                </c:pt>
                <c:pt idx="135">
                  <c:v>6.7303019872257272E-2</c:v>
                </c:pt>
                <c:pt idx="136">
                  <c:v>6.7467017258231801E-2</c:v>
                </c:pt>
                <c:pt idx="137">
                  <c:v>6.7628706810539466E-2</c:v>
                </c:pt>
                <c:pt idx="138">
                  <c:v>6.7788121005894458E-2</c:v>
                </c:pt>
                <c:pt idx="139">
                  <c:v>6.7945291863986304E-2</c:v>
                </c:pt>
                <c:pt idx="140">
                  <c:v>6.8100250953911243E-2</c:v>
                </c:pt>
                <c:pt idx="141">
                  <c:v>6.8253029400513171E-2</c:v>
                </c:pt>
                <c:pt idx="142">
                  <c:v>6.8403657890635336E-2</c:v>
                </c:pt>
                <c:pt idx="143">
                  <c:v>6.8552166679284043E-2</c:v>
                </c:pt>
                <c:pt idx="144">
                  <c:v>6.869858559570563E-2</c:v>
                </c:pt>
                <c:pt idx="145">
                  <c:v>6.8842944049377908E-2</c:v>
                </c:pt>
                <c:pt idx="146">
                  <c:v>6.8985271035917339E-2</c:v>
                </c:pt>
                <c:pt idx="147">
                  <c:v>6.9125595142903007E-2</c:v>
                </c:pt>
                <c:pt idx="148">
                  <c:v>6.9263944555618698E-2</c:v>
                </c:pt>
                <c:pt idx="149">
                  <c:v>6.9400347062714154E-2</c:v>
                </c:pt>
                <c:pt idx="150">
                  <c:v>6.9534830061786665E-2</c:v>
                </c:pt>
                <c:pt idx="151">
                  <c:v>6.9667420564884106E-2</c:v>
                </c:pt>
                <c:pt idx="152">
                  <c:v>6.9798145203930489E-2</c:v>
                </c:pt>
                <c:pt idx="153">
                  <c:v>6.9927030236075299E-2</c:v>
                </c:pt>
                <c:pt idx="154">
                  <c:v>7.0054101548967379E-2</c:v>
                </c:pt>
                <c:pt idx="155">
                  <c:v>7.0179384665954733E-2</c:v>
                </c:pt>
                <c:pt idx="156">
                  <c:v>7.0302904751211093E-2</c:v>
                </c:pt>
                <c:pt idx="157">
                  <c:v>7.0424686614790344E-2</c:v>
                </c:pt>
                <c:pt idx="158">
                  <c:v>7.0544754717609862E-2</c:v>
                </c:pt>
                <c:pt idx="159">
                  <c:v>7.0663133176363677E-2</c:v>
                </c:pt>
                <c:pt idx="160">
                  <c:v>7.0779845768366503E-2</c:v>
                </c:pt>
                <c:pt idx="161">
                  <c:v>7.0894915936329642E-2</c:v>
                </c:pt>
                <c:pt idx="162">
                  <c:v>7.1008366793069613E-2</c:v>
                </c:pt>
                <c:pt idx="163">
                  <c:v>7.1120221126150601E-2</c:v>
                </c:pt>
                <c:pt idx="164">
                  <c:v>7.123050140246151E-2</c:v>
                </c:pt>
                <c:pt idx="165">
                  <c:v>7.1339229772728621E-2</c:v>
                </c:pt>
                <c:pt idx="166">
                  <c:v>7.1446428075964755E-2</c:v>
                </c:pt>
                <c:pt idx="167">
                  <c:v>7.1552117843855831E-2</c:v>
                </c:pt>
                <c:pt idx="168">
                  <c:v>7.1656320305085688E-2</c:v>
                </c:pt>
                <c:pt idx="169">
                  <c:v>7.1759056389600034E-2</c:v>
                </c:pt>
                <c:pt idx="170">
                  <c:v>7.1860346732810429E-2</c:v>
                </c:pt>
                <c:pt idx="171">
                  <c:v>7.1960211679739053E-2</c:v>
                </c:pt>
                <c:pt idx="172">
                  <c:v>7.2058671289105175E-2</c:v>
                </c:pt>
                <c:pt idx="173">
                  <c:v>7.2155745337354138E-2</c:v>
                </c:pt>
                <c:pt idx="174">
                  <c:v>7.2251453322629611E-2</c:v>
                </c:pt>
                <c:pt idx="175">
                  <c:v>7.234581446868997E-2</c:v>
                </c:pt>
                <c:pt idx="176">
                  <c:v>7.2438847728769545E-2</c:v>
                </c:pt>
                <c:pt idx="177">
                  <c:v>7.2530571789385517E-2</c:v>
                </c:pt>
                <c:pt idx="178">
                  <c:v>7.2621005074091291E-2</c:v>
                </c:pt>
                <c:pt idx="179">
                  <c:v>7.2710165747177008E-2</c:v>
                </c:pt>
                <c:pt idx="180">
                  <c:v>7.2798071717318016E-2</c:v>
                </c:pt>
                <c:pt idx="181">
                  <c:v>7.2884740641171938E-2</c:v>
                </c:pt>
                <c:pt idx="182">
                  <c:v>7.2970189926925222E-2</c:v>
                </c:pt>
                <c:pt idx="183">
                  <c:v>7.3054436737789649E-2</c:v>
                </c:pt>
                <c:pt idx="184">
                  <c:v>7.3137497995449774E-2</c:v>
                </c:pt>
                <c:pt idx="185">
                  <c:v>7.3219390383461758E-2</c:v>
                </c:pt>
                <c:pt idx="186">
                  <c:v>7.3300130350604412E-2</c:v>
                </c:pt>
                <c:pt idx="187">
                  <c:v>7.337973411418304E-2</c:v>
                </c:pt>
                <c:pt idx="188">
                  <c:v>7.345821766328689E-2</c:v>
                </c:pt>
                <c:pt idx="189">
                  <c:v>7.3535596762000624E-2</c:v>
                </c:pt>
                <c:pt idx="190">
                  <c:v>7.3611886952570718E-2</c:v>
                </c:pt>
                <c:pt idx="191">
                  <c:v>7.3687103558527228E-2</c:v>
                </c:pt>
                <c:pt idx="192">
                  <c:v>7.3761261687761676E-2</c:v>
                </c:pt>
                <c:pt idx="193">
                  <c:v>7.3834376235561563E-2</c:v>
                </c:pt>
                <c:pt idx="194">
                  <c:v>7.3906461887602248E-2</c:v>
                </c:pt>
                <c:pt idx="195">
                  <c:v>7.3977533122896649E-2</c:v>
                </c:pt>
                <c:pt idx="196">
                  <c:v>7.4047604216703533E-2</c:v>
                </c:pt>
                <c:pt idx="197">
                  <c:v>7.4116689243394776E-2</c:v>
                </c:pt>
                <c:pt idx="198">
                  <c:v>7.4184802079282325E-2</c:v>
                </c:pt>
                <c:pt idx="199">
                  <c:v>7.4251956405405384E-2</c:v>
                </c:pt>
                <c:pt idx="200">
                  <c:v>7.4318165710278369E-2</c:v>
                </c:pt>
                <c:pt idx="201">
                  <c:v>7.4383443292600174E-2</c:v>
                </c:pt>
                <c:pt idx="202">
                  <c:v>7.4447802263925361E-2</c:v>
                </c:pt>
                <c:pt idx="203">
                  <c:v>7.4511255551297673E-2</c:v>
                </c:pt>
                <c:pt idx="204">
                  <c:v>7.4573815899846602E-2</c:v>
                </c:pt>
                <c:pt idx="205">
                  <c:v>7.4635495875347305E-2</c:v>
                </c:pt>
                <c:pt idx="206">
                  <c:v>7.4696307866744555E-2</c:v>
                </c:pt>
                <c:pt idx="207">
                  <c:v>7.4756264088641208E-2</c:v>
                </c:pt>
                <c:pt idx="208">
                  <c:v>7.481537658375155E-2</c:v>
                </c:pt>
                <c:pt idx="209">
                  <c:v>7.4873657225320217E-2</c:v>
                </c:pt>
                <c:pt idx="210">
                  <c:v>7.4931117719507029E-2</c:v>
                </c:pt>
                <c:pt idx="211">
                  <c:v>7.4987769607738258E-2</c:v>
                </c:pt>
                <c:pt idx="212">
                  <c:v>7.5043624269024833E-2</c:v>
                </c:pt>
                <c:pt idx="213">
                  <c:v>7.5098692922247912E-2</c:v>
                </c:pt>
                <c:pt idx="214">
                  <c:v>7.5152986628412272E-2</c:v>
                </c:pt>
                <c:pt idx="215">
                  <c:v>7.5206516292868036E-2</c:v>
                </c:pt>
                <c:pt idx="216">
                  <c:v>7.5259292667501088E-2</c:v>
                </c:pt>
                <c:pt idx="217">
                  <c:v>7.5311326352892657E-2</c:v>
                </c:pt>
                <c:pt idx="218">
                  <c:v>7.5362627800448584E-2</c:v>
                </c:pt>
                <c:pt idx="219">
                  <c:v>7.5413207314498534E-2</c:v>
                </c:pt>
                <c:pt idx="220">
                  <c:v>7.5463075054365711E-2</c:v>
                </c:pt>
                <c:pt idx="221">
                  <c:v>7.5512241036407468E-2</c:v>
                </c:pt>
                <c:pt idx="222">
                  <c:v>7.5560715136027162E-2</c:v>
                </c:pt>
                <c:pt idx="223">
                  <c:v>7.5608507089657703E-2</c:v>
                </c:pt>
                <c:pt idx="224">
                  <c:v>7.5655626496717227E-2</c:v>
                </c:pt>
                <c:pt idx="225">
                  <c:v>7.5702082821537175E-2</c:v>
                </c:pt>
                <c:pt idx="226">
                  <c:v>7.5747885395263351E-2</c:v>
                </c:pt>
                <c:pt idx="227">
                  <c:v>7.5793043417730091E-2</c:v>
                </c:pt>
                <c:pt idx="228">
                  <c:v>7.5837565959308156E-2</c:v>
                </c:pt>
                <c:pt idx="229">
                  <c:v>7.5881461962726618E-2</c:v>
                </c:pt>
                <c:pt idx="230">
                  <c:v>7.5924740244869046E-2</c:v>
                </c:pt>
                <c:pt idx="231">
                  <c:v>7.5967409498544483E-2</c:v>
                </c:pt>
                <c:pt idx="232">
                  <c:v>7.6009478294233421E-2</c:v>
                </c:pt>
                <c:pt idx="233">
                  <c:v>7.6050955081809313E-2</c:v>
                </c:pt>
                <c:pt idx="234">
                  <c:v>7.6091848192235759E-2</c:v>
                </c:pt>
                <c:pt idx="235">
                  <c:v>7.6132165839239888E-2</c:v>
                </c:pt>
                <c:pt idx="236">
                  <c:v>7.6171916120962108E-2</c:v>
                </c:pt>
                <c:pt idx="237">
                  <c:v>7.6211107021582736E-2</c:v>
                </c:pt>
                <c:pt idx="238">
                  <c:v>7.6249746412925631E-2</c:v>
                </c:pt>
                <c:pt idx="239">
                  <c:v>7.628784205603939E-2</c:v>
                </c:pt>
                <c:pt idx="240">
                  <c:v>7.6325401602756138E-2</c:v>
                </c:pt>
                <c:pt idx="241">
                  <c:v>7.6362432597228538E-2</c:v>
                </c:pt>
                <c:pt idx="242">
                  <c:v>7.6398942477445039E-2</c:v>
                </c:pt>
                <c:pt idx="243">
                  <c:v>7.6434938576723899E-2</c:v>
                </c:pt>
                <c:pt idx="244">
                  <c:v>7.6470428125186118E-2</c:v>
                </c:pt>
                <c:pt idx="245">
                  <c:v>7.6505418251207699E-2</c:v>
                </c:pt>
                <c:pt idx="246">
                  <c:v>7.6539915982851398E-2</c:v>
                </c:pt>
                <c:pt idx="247">
                  <c:v>7.6573928249278417E-2</c:v>
                </c:pt>
                <c:pt idx="248">
                  <c:v>7.660746188214014E-2</c:v>
                </c:pt>
                <c:pt idx="249">
                  <c:v>7.6640523616950382E-2</c:v>
                </c:pt>
                <c:pt idx="250">
                  <c:v>7.6673120094438219E-2</c:v>
                </c:pt>
                <c:pt idx="251">
                  <c:v>7.6705257861881856E-2</c:v>
                </c:pt>
                <c:pt idx="252">
                  <c:v>7.673694337442373E-2</c:v>
                </c:pt>
                <c:pt idx="253">
                  <c:v>7.6768182996367035E-2</c:v>
                </c:pt>
                <c:pt idx="254">
                  <c:v>7.6798983002454066E-2</c:v>
                </c:pt>
                <c:pt idx="255">
                  <c:v>7.6829349579126571E-2</c:v>
                </c:pt>
                <c:pt idx="256">
                  <c:v>7.6859288825768313E-2</c:v>
                </c:pt>
                <c:pt idx="257">
                  <c:v>7.6888806755930225E-2</c:v>
                </c:pt>
                <c:pt idx="258">
                  <c:v>7.6917909298538256E-2</c:v>
                </c:pt>
                <c:pt idx="259">
                  <c:v>7.6946602299084232E-2</c:v>
                </c:pt>
                <c:pt idx="260">
                  <c:v>7.6974891520800018E-2</c:v>
                </c:pt>
                <c:pt idx="261">
                  <c:v>7.7002782645815074E-2</c:v>
                </c:pt>
                <c:pt idx="262">
                  <c:v>7.7030281276297768E-2</c:v>
                </c:pt>
                <c:pt idx="263">
                  <c:v>7.7057392935580629E-2</c:v>
                </c:pt>
                <c:pt idx="264">
                  <c:v>7.7084123069269733E-2</c:v>
                </c:pt>
                <c:pt idx="265">
                  <c:v>7.7110477046338527E-2</c:v>
                </c:pt>
                <c:pt idx="266">
                  <c:v>7.7136460160206227E-2</c:v>
                </c:pt>
                <c:pt idx="267">
                  <c:v>7.7162077629801012E-2</c:v>
                </c:pt>
                <c:pt idx="268">
                  <c:v>7.7187334600608337E-2</c:v>
                </c:pt>
                <c:pt idx="269">
                  <c:v>7.721223614570441E-2</c:v>
                </c:pt>
                <c:pt idx="270">
                  <c:v>7.72367872667752E-2</c:v>
                </c:pt>
                <c:pt idx="271">
                  <c:v>7.7260992895121033E-2</c:v>
                </c:pt>
                <c:pt idx="272">
                  <c:v>7.7284857892647094E-2</c:v>
                </c:pt>
                <c:pt idx="273">
                  <c:v>7.7308387052840002E-2</c:v>
                </c:pt>
                <c:pt idx="274">
                  <c:v>7.7331585101730591E-2</c:v>
                </c:pt>
                <c:pt idx="275">
                  <c:v>7.7354456698843208E-2</c:v>
                </c:pt>
                <c:pt idx="276">
                  <c:v>7.7377006438131571E-2</c:v>
                </c:pt>
                <c:pt idx="277">
                  <c:v>7.7399238848901569E-2</c:v>
                </c:pt>
                <c:pt idx="278">
                  <c:v>7.7421158396720938E-2</c:v>
                </c:pt>
                <c:pt idx="279">
                  <c:v>7.7442769484316262E-2</c:v>
                </c:pt>
                <c:pt idx="280">
                  <c:v>7.7464076452457287E-2</c:v>
                </c:pt>
                <c:pt idx="281">
                  <c:v>7.748508358082877E-2</c:v>
                </c:pt>
                <c:pt idx="282">
                  <c:v>7.7505795088890148E-2</c:v>
                </c:pt>
                <c:pt idx="283">
                  <c:v>7.752621513672299E-2</c:v>
                </c:pt>
                <c:pt idx="284">
                  <c:v>7.7546347825866613E-2</c:v>
                </c:pt>
                <c:pt idx="285">
                  <c:v>7.7566197200141934E-2</c:v>
                </c:pt>
                <c:pt idx="286">
                  <c:v>7.7585767246463655E-2</c:v>
                </c:pt>
                <c:pt idx="287">
                  <c:v>7.760506189564112E-2</c:v>
                </c:pt>
                <c:pt idx="288">
                  <c:v>7.762408502316781E-2</c:v>
                </c:pt>
                <c:pt idx="289">
                  <c:v>7.7642840449999792E-2</c:v>
                </c:pt>
                <c:pt idx="290">
                  <c:v>7.7661331943323197E-2</c:v>
                </c:pt>
                <c:pt idx="291">
                  <c:v>7.7679563217310857E-2</c:v>
                </c:pt>
                <c:pt idx="292">
                  <c:v>7.7697537933868355E-2</c:v>
                </c:pt>
                <c:pt idx="293">
                  <c:v>7.7715259703369552E-2</c:v>
                </c:pt>
                <c:pt idx="294">
                  <c:v>7.7732732085381742E-2</c:v>
                </c:pt>
                <c:pt idx="295">
                  <c:v>7.7749958589380636E-2</c:v>
                </c:pt>
                <c:pt idx="296">
                  <c:v>7.7766942675455281E-2</c:v>
                </c:pt>
                <c:pt idx="297">
                  <c:v>7.7783687755003009E-2</c:v>
                </c:pt>
                <c:pt idx="298">
                  <c:v>7.7800197191414691E-2</c:v>
                </c:pt>
                <c:pt idx="299">
                  <c:v>7.7816474300750282E-2</c:v>
                </c:pt>
                <c:pt idx="300">
                  <c:v>7.7832522352404857E-2</c:v>
                </c:pt>
                <c:pt idx="301">
                  <c:v>7.7848344569765318E-2</c:v>
                </c:pt>
                <c:pt idx="302">
                  <c:v>7.7863944130857871E-2</c:v>
                </c:pt>
                <c:pt idx="303">
                  <c:v>7.7879324168986297E-2</c:v>
                </c:pt>
                <c:pt idx="304">
                  <c:v>7.7894487773361346E-2</c:v>
                </c:pt>
                <c:pt idx="305">
                  <c:v>7.790943798972122E-2</c:v>
                </c:pt>
                <c:pt idx="306">
                  <c:v>7.7924177820943324E-2</c:v>
                </c:pt>
                <c:pt idx="307">
                  <c:v>7.7938710227647437E-2</c:v>
                </c:pt>
                <c:pt idx="308">
                  <c:v>7.7953038128790356E-2</c:v>
                </c:pt>
                <c:pt idx="309">
                  <c:v>7.7967164402252223E-2</c:v>
                </c:pt>
                <c:pt idx="310">
                  <c:v>7.7981091885414536E-2</c:v>
                </c:pt>
                <c:pt idx="311">
                  <c:v>7.7994823375730105E-2</c:v>
                </c:pt>
                <c:pt idx="312">
                  <c:v>7.8008361631284898E-2</c:v>
                </c:pt>
                <c:pt idx="313">
                  <c:v>7.8021709371352055E-2</c:v>
                </c:pt>
                <c:pt idx="314">
                  <c:v>7.8034869276938063E-2</c:v>
                </c:pt>
                <c:pt idx="315">
                  <c:v>7.8047843991321281E-2</c:v>
                </c:pt>
                <c:pt idx="316">
                  <c:v>7.8060636120582824E-2</c:v>
                </c:pt>
                <c:pt idx="317">
                  <c:v>7.807324823413006E-2</c:v>
                </c:pt>
                <c:pt idx="318">
                  <c:v>7.8085682865212669E-2</c:v>
                </c:pt>
                <c:pt idx="319">
                  <c:v>7.8097942511431484E-2</c:v>
                </c:pt>
                <c:pt idx="320">
                  <c:v>7.811002963524015E-2</c:v>
                </c:pt>
                <c:pt idx="321">
                  <c:v>7.8121946664439709E-2</c:v>
                </c:pt>
                <c:pt idx="322">
                  <c:v>7.8133695992666272E-2</c:v>
                </c:pt>
                <c:pt idx="323">
                  <c:v>7.8145279979871807E-2</c:v>
                </c:pt>
                <c:pt idx="324">
                  <c:v>7.8156700952798114E-2</c:v>
                </c:pt>
                <c:pt idx="325">
                  <c:v>7.8167961205444211E-2</c:v>
                </c:pt>
                <c:pt idx="326">
                  <c:v>7.817906299952708E-2</c:v>
                </c:pt>
                <c:pt idx="327">
                  <c:v>7.8190008564935964E-2</c:v>
                </c:pt>
                <c:pt idx="328">
                  <c:v>7.8200800100180268E-2</c:v>
                </c:pt>
                <c:pt idx="329">
                  <c:v>7.8211439772831112E-2</c:v>
                </c:pt>
                <c:pt idx="330">
                  <c:v>7.8221929719956756E-2</c:v>
                </c:pt>
                <c:pt idx="331">
                  <c:v>7.8232272048551793E-2</c:v>
                </c:pt>
                <c:pt idx="332">
                  <c:v>7.8242468835960408E-2</c:v>
                </c:pt>
                <c:pt idx="333">
                  <c:v>7.8252522130293586E-2</c:v>
                </c:pt>
                <c:pt idx="334">
                  <c:v>7.8262433950840538E-2</c:v>
                </c:pt>
                <c:pt idx="335">
                  <c:v>7.8272206288474255E-2</c:v>
                </c:pt>
                <c:pt idx="336">
                  <c:v>7.8281841106051422E-2</c:v>
                </c:pt>
                <c:pt idx="337">
                  <c:v>7.8291340338806623E-2</c:v>
                </c:pt>
                <c:pt idx="338">
                  <c:v>7.8300705894741113E-2</c:v>
                </c:pt>
                <c:pt idx="339">
                  <c:v>7.8309939655006031E-2</c:v>
                </c:pt>
                <c:pt idx="340">
                  <c:v>7.8319043474280203E-2</c:v>
                </c:pt>
                <c:pt idx="341">
                  <c:v>7.8328019181142752E-2</c:v>
                </c:pt>
                <c:pt idx="342">
                  <c:v>7.8336868578440313E-2</c:v>
                </c:pt>
                <c:pt idx="343">
                  <c:v>7.8345593443649192E-2</c:v>
                </c:pt>
                <c:pt idx="344">
                  <c:v>7.8354195529232354E-2</c:v>
                </c:pt>
                <c:pt idx="345">
                  <c:v>7.8362676562991451E-2</c:v>
                </c:pt>
                <c:pt idx="346">
                  <c:v>7.8371038248413849E-2</c:v>
                </c:pt>
                <c:pt idx="347">
                  <c:v>7.8379282265014796E-2</c:v>
                </c:pt>
                <c:pt idx="348">
                  <c:v>7.838741026867474E-2</c:v>
                </c:pt>
                <c:pt idx="349">
                  <c:v>7.8395423891971988E-2</c:v>
                </c:pt>
                <c:pt idx="350">
                  <c:v>7.8403324744510547E-2</c:v>
                </c:pt>
                <c:pt idx="351">
                  <c:v>7.8411114413243471E-2</c:v>
                </c:pt>
                <c:pt idx="352">
                  <c:v>7.8418794462791624E-2</c:v>
                </c:pt>
                <c:pt idx="353">
                  <c:v>7.8426366435757913E-2</c:v>
                </c:pt>
                <c:pt idx="354">
                  <c:v>7.8433831853037164E-2</c:v>
                </c:pt>
                <c:pt idx="355">
                  <c:v>7.8441192214121574E-2</c:v>
                </c:pt>
                <c:pt idx="356">
                  <c:v>7.8448448997401915E-2</c:v>
                </c:pt>
                <c:pt idx="357">
                  <c:v>7.8455603660464501E-2</c:v>
                </c:pt>
                <c:pt idx="358">
                  <c:v>7.8462657640383918E-2</c:v>
                </c:pt>
                <c:pt idx="359">
                  <c:v>7.8469612354011703E-2</c:v>
                </c:pt>
                <c:pt idx="360">
                  <c:v>7.8476469198260915E-2</c:v>
                </c:pt>
              </c:numCache>
            </c:numRef>
          </c:yVal>
          <c:smooth val="1"/>
          <c:extLst>
            <c:ext xmlns:c16="http://schemas.microsoft.com/office/drawing/2014/chart" uri="{C3380CC4-5D6E-409C-BE32-E72D297353CC}">
              <c16:uniqueId val="{00000000-C446-134E-B6C9-295317C80340}"/>
            </c:ext>
          </c:extLst>
        </c:ser>
        <c:ser>
          <c:idx val="1"/>
          <c:order val="1"/>
          <c:tx>
            <c:strRef>
              <c:f>'Raum2_technische Lüftung'!$H$57</c:f>
              <c:strCache>
                <c:ptCount val="1"/>
                <c:pt idx="0">
                  <c:v>Filter2+Exp.</c:v>
                </c:pt>
              </c:strCache>
            </c:strRef>
          </c:tx>
          <c:spPr>
            <a:ln>
              <a:solidFill>
                <a:srgbClr val="FFFF00"/>
              </a:solidFill>
            </a:ln>
          </c:spPr>
          <c:marker>
            <c:symbol val="none"/>
          </c:marker>
          <c:xVal>
            <c:numRef>
              <c:f>'Raum2_technische Lüftung'!$A$58:$A$418</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'Raum2_technische Lüftung'!$H$58:$H$418</c:f>
              <c:numCache>
                <c:formatCode>0.0%</c:formatCode>
                <c:ptCount val="361"/>
                <c:pt idx="0" formatCode="0.00%">
                  <c:v>0</c:v>
                </c:pt>
                <c:pt idx="1">
                  <c:v>1.1111111111111111E-3</c:v>
                </c:pt>
                <c:pt idx="2">
                  <c:v>2.1956184537383194E-3</c:v>
                </c:pt>
                <c:pt idx="3">
                  <c:v>3.2541590123294157E-3</c:v>
                </c:pt>
                <c:pt idx="4">
                  <c:v>4.2873545197640904E-3</c:v>
                </c:pt>
                <c:pt idx="5">
                  <c:v>5.2958118225282054E-3</c:v>
                </c:pt>
                <c:pt idx="6">
                  <c:v>6.2801232371445456E-3</c:v>
                </c:pt>
                <c:pt idx="7">
                  <c:v>7.2408668980694221E-3</c:v>
                </c:pt>
                <c:pt idx="8">
                  <c:v>8.1786070972594375E-3</c:v>
                </c:pt>
                <c:pt idx="9">
                  <c:v>9.0938946156078823E-3</c:v>
                </c:pt>
                <c:pt idx="10">
                  <c:v>9.9872670464454145E-3</c:v>
                </c:pt>
                <c:pt idx="11">
                  <c:v>1.0859249111295034E-2</c:v>
                </c:pt>
                <c:pt idx="12">
                  <c:v>1.1710352968066816E-2</c:v>
                </c:pt>
                <c:pt idx="13">
                  <c:v>1.2541078511873416E-2</c:v>
                </c:pt>
                <c:pt idx="14">
                  <c:v>1.335191366864303E-2</c:v>
                </c:pt>
                <c:pt idx="15">
                  <c:v>1.4143334681702266E-2</c:v>
                </c:pt>
                <c:pt idx="16">
                  <c:v>1.4915806391497251E-2</c:v>
                </c:pt>
                <c:pt idx="17">
                  <c:v>1.566978250861726E-2</c:v>
                </c:pt>
                <c:pt idx="18">
                  <c:v>1.640570588028124E-2</c:v>
                </c:pt>
                <c:pt idx="19">
                  <c:v>1.7124008750443745E-2</c:v>
                </c:pt>
                <c:pt idx="20">
                  <c:v>1.7825113013673035E-2</c:v>
                </c:pt>
                <c:pt idx="21">
                  <c:v>1.8509430462950501E-2</c:v>
                </c:pt>
                <c:pt idx="22">
                  <c:v>1.9177363031536901E-2</c:v>
                </c:pt>
                <c:pt idx="23">
                  <c:v>1.9829303029047524E-2</c:v>
                </c:pt>
                <c:pt idx="24">
                  <c:v>2.0465633371874892E-2</c:v>
                </c:pt>
                <c:pt idx="25">
                  <c:v>2.1086727808094386E-2</c:v>
                </c:pt>
                <c:pt idx="26">
                  <c:v>2.1692951136984839E-2</c:v>
                </c:pt>
                <c:pt idx="27">
                  <c:v>2.2284659423293083E-2</c:v>
                </c:pt>
                <c:pt idx="28">
                  <c:v>2.2862200206368272E-2</c:v>
                </c:pt>
                <c:pt idx="29">
                  <c:v>2.3425912704288811E-2</c:v>
                </c:pt>
                <c:pt idx="30">
                  <c:v>2.3976128013101804E-2</c:v>
                </c:pt>
                <c:pt idx="31">
                  <c:v>2.4513169301292034E-2</c:v>
                </c:pt>
                <c:pt idx="32">
                  <c:v>2.5037351999594684E-2</c:v>
                </c:pt>
                <c:pt idx="33">
                  <c:v>2.5548983986263315E-2</c:v>
                </c:pt>
                <c:pt idx="34">
                  <c:v>2.6048365767901885E-2</c:v>
                </c:pt>
                <c:pt idx="35">
                  <c:v>2.6535790655967041E-2</c:v>
                </c:pt>
                <c:pt idx="36">
                  <c:v>2.7011544939044358E-2</c:v>
                </c:pt>
                <c:pt idx="37">
                  <c:v>2.747590805099968E-2</c:v>
                </c:pt>
                <c:pt idx="38">
                  <c:v>2.7929152735104372E-2</c:v>
                </c:pt>
                <c:pt idx="39">
                  <c:v>2.8371545204230832E-2</c:v>
                </c:pt>
                <c:pt idx="40">
                  <c:v>2.8803345297212395E-2</c:v>
                </c:pt>
                <c:pt idx="41">
                  <c:v>2.922480663145945E-2</c:v>
                </c:pt>
                <c:pt idx="42">
                  <c:v>2.96361767519214E-2</c:v>
                </c:pt>
                <c:pt idx="43">
                  <c:v>3.0037697276481982E-2</c:v>
                </c:pt>
                <c:pt idx="44">
                  <c:v>3.0429604037873315E-2</c:v>
                </c:pt>
                <c:pt idx="45">
                  <c:v>3.0812127222192048E-2</c:v>
                </c:pt>
                <c:pt idx="46">
                  <c:v>3.1185491504098974E-2</c:v>
                </c:pt>
                <c:pt idx="47">
                  <c:v>3.1549916178781487E-2</c:v>
                </c:pt>
                <c:pt idx="48">
                  <c:v>3.1905615290756438E-2</c:v>
                </c:pt>
                <c:pt idx="49">
                  <c:v>3.2252797759588968E-2</c:v>
                </c:pt>
                <c:pt idx="50">
                  <c:v>3.2591667502601257E-2</c:v>
                </c:pt>
                <c:pt idx="51">
                  <c:v>3.2922423554643178E-2</c:v>
                </c:pt>
                <c:pt idx="52">
                  <c:v>3.324526018499524E-2</c:v>
                </c:pt>
                <c:pt idx="53">
                  <c:v>3.3560367011472497E-2</c:v>
                </c:pt>
                <c:pt idx="54">
                  <c:v>3.3867929111796383E-2</c:v>
                </c:pt>
                <c:pt idx="55">
                  <c:v>3.4168127132299976E-2</c:v>
                </c:pt>
                <c:pt idx="56">
                  <c:v>3.4461137394030443E-2</c:v>
                </c:pt>
                <c:pt idx="57">
                  <c:v>3.4747131996311076E-2</c:v>
                </c:pt>
                <c:pt idx="58">
                  <c:v>3.5026278917823658E-2</c:v>
                </c:pt>
                <c:pt idx="59">
                  <c:v>3.529874211527062E-2</c:v>
                </c:pt>
                <c:pt idx="60">
                  <c:v>3.5564681619674847E-2</c:v>
                </c:pt>
                <c:pt idx="61">
                  <c:v>3.5824253630373767E-2</c:v>
                </c:pt>
                <c:pt idx="62">
                  <c:v>3.6077610606762907E-2</c:v>
                </c:pt>
                <c:pt idx="63">
                  <c:v>3.6324901357842769E-2</c:v>
                </c:pt>
                <c:pt idx="64">
                  <c:v>3.6566271129621686E-2</c:v>
                </c:pt>
                <c:pt idx="65">
                  <c:v>3.680186169042593E-2</c:v>
                </c:pt>
                <c:pt idx="66">
                  <c:v>3.7031811414167205E-2</c:v>
                </c:pt>
                <c:pt idx="67">
                  <c:v>3.7256255361616468E-2</c:v>
                </c:pt>
                <c:pt idx="68">
                  <c:v>3.7475325359731727E-2</c:v>
                </c:pt>
                <c:pt idx="69">
                  <c:v>3.7689150079086527E-2</c:v>
                </c:pt>
                <c:pt idx="70">
                  <c:v>3.7897855109444455E-2</c:v>
                </c:pt>
                <c:pt idx="71">
                  <c:v>3.8101563033524223E-2</c:v>
                </c:pt>
                <c:pt idx="72">
                  <c:v>3.830039349899849E-2</c:v>
                </c:pt>
                <c:pt idx="73">
                  <c:v>3.8494463288768842E-2</c:v>
                </c:pt>
                <c:pt idx="74">
                  <c:v>3.8683886389558095E-2</c:v>
                </c:pt>
                <c:pt idx="75">
                  <c:v>3.8868774058860342E-2</c:v>
                </c:pt>
                <c:pt idx="76">
                  <c:v>3.9049234890287908E-2</c:v>
                </c:pt>
                <c:pt idx="77">
                  <c:v>3.9225374877353732E-2</c:v>
                </c:pt>
                <c:pt idx="78">
                  <c:v>3.9397297475726567E-2</c:v>
                </c:pt>
                <c:pt idx="79">
                  <c:v>3.9565103663995564E-2</c:v>
                </c:pt>
                <c:pt idx="80">
                  <c:v>3.9728892002979972E-2</c:v>
                </c:pt>
                <c:pt idx="81">
                  <c:v>3.9888758693618749E-2</c:v>
                </c:pt>
                <c:pt idx="82">
                  <c:v>4.0044797633474086E-2</c:v>
                </c:pt>
                <c:pt idx="83">
                  <c:v>4.0197100471882075E-2</c:v>
                </c:pt>
                <c:pt idx="84">
                  <c:v>4.0345756663782865E-2</c:v>
                </c:pt>
                <c:pt idx="85">
                  <c:v>4.0490853522261928E-2</c:v>
                </c:pt>
                <c:pt idx="86">
                  <c:v>4.0632476269833344E-2</c:v>
                </c:pt>
                <c:pt idx="87">
                  <c:v>4.0770708088495165E-2</c:v>
                </c:pt>
                <c:pt idx="88">
                  <c:v>4.0905630168586275E-2</c:v>
                </c:pt>
                <c:pt idx="89">
                  <c:v>4.1037321756473483E-2</c:v>
                </c:pt>
                <c:pt idx="90">
                  <c:v>4.1165860201096804E-2</c:v>
                </c:pt>
                <c:pt idx="91">
                  <c:v>4.1291320999400291E-2</c:v>
                </c:pt>
                <c:pt idx="92">
                  <c:v>4.1413777840675098E-2</c:v>
                </c:pt>
                <c:pt idx="93">
                  <c:v>4.1533302649840814E-2</c:v>
                </c:pt>
                <c:pt idx="94">
                  <c:v>4.1649965629690512E-2</c:v>
                </c:pt>
                <c:pt idx="95">
                  <c:v>4.1763835302124304E-2</c:v>
                </c:pt>
                <c:pt idx="96">
                  <c:v>4.1874978548395607E-2</c:v>
                </c:pt>
                <c:pt idx="97">
                  <c:v>4.198346064839379E-2</c:v>
                </c:pt>
                <c:pt idx="98">
                  <c:v>4.2089345318986275E-2</c:v>
                </c:pt>
                <c:pt idx="99">
                  <c:v>4.2192694751442571E-2</c:v>
                </c:pt>
                <c:pt idx="100">
                  <c:v>4.2293569647962256E-2</c:v>
                </c:pt>
                <c:pt idx="101">
                  <c:v>4.2392029257328379E-2</c:v>
                </c:pt>
                <c:pt idx="102">
                  <c:v>4.2488131409707169E-2</c:v>
                </c:pt>
                <c:pt idx="103">
                  <c:v>4.2581932550614536E-2</c:v>
                </c:pt>
                <c:pt idx="104">
                  <c:v>4.2673487774069298E-2</c:v>
                </c:pt>
                <c:pt idx="105">
                  <c:v>4.2762850854952607E-2</c:v>
                </c:pt>
                <c:pt idx="106">
                  <c:v>4.2850074280592572E-2</c:v>
                </c:pt>
                <c:pt idx="107">
                  <c:v>4.2935209281592647E-2</c:v>
                </c:pt>
                <c:pt idx="108">
                  <c:v>4.3018305861921888E-2</c:v>
                </c:pt>
                <c:pt idx="109">
                  <c:v>4.3099412828284736E-2</c:v>
                </c:pt>
                <c:pt idx="110">
                  <c:v>4.3178577818787589E-2</c:v>
                </c:pt>
                <c:pt idx="111">
                  <c:v>4.3255847330919008E-2</c:v>
                </c:pt>
                <c:pt idx="112">
                  <c:v>4.3331266748859981E-2</c:v>
                </c:pt>
                <c:pt idx="113">
                  <c:v>4.3404880370140272E-2</c:v>
                </c:pt>
                <c:pt idx="114">
                  <c:v>4.3476731431656541E-2</c:v>
                </c:pt>
                <c:pt idx="115">
                  <c:v>4.3546862135067498E-2</c:v>
                </c:pt>
                <c:pt idx="116">
                  <c:v>4.3615313671581016E-2</c:v>
                </c:pt>
                <c:pt idx="117">
                  <c:v>4.3682126246147736E-2</c:v>
                </c:pt>
                <c:pt idx="118">
                  <c:v>4.3747339101075429E-2</c:v>
                </c:pt>
                <c:pt idx="119">
                  <c:v>4.3810990539077915E-2</c:v>
                </c:pt>
                <c:pt idx="120">
                  <c:v>4.3873117945772144E-2</c:v>
                </c:pt>
                <c:pt idx="121">
                  <c:v>4.3933757811636595E-2</c:v>
                </c:pt>
                <c:pt idx="122">
                  <c:v>4.3992945753443931E-2</c:v>
                </c:pt>
                <c:pt idx="123">
                  <c:v>4.4050716535180473E-2</c:v>
                </c:pt>
                <c:pt idx="124">
                  <c:v>4.4107104088464806E-2</c:v>
                </c:pt>
                <c:pt idx="125">
                  <c:v>4.4162141532477488E-2</c:v>
                </c:pt>
                <c:pt idx="126">
                  <c:v>4.4215861193413551E-2</c:v>
                </c:pt>
                <c:pt idx="127">
                  <c:v>4.4268294623469297E-2</c:v>
                </c:pt>
                <c:pt idx="128">
                  <c:v>4.4319472619374425E-2</c:v>
                </c:pt>
                <c:pt idx="129">
                  <c:v>4.436942524048048E-2</c:v>
                </c:pt>
                <c:pt idx="130">
                  <c:v>4.4418181826416166E-2</c:v>
                </c:pt>
                <c:pt idx="131">
                  <c:v>4.4465771014319984E-2</c:v>
                </c:pt>
                <c:pt idx="132">
                  <c:v>4.4512220755660206E-2</c:v>
                </c:pt>
                <c:pt idx="133">
                  <c:v>4.4557558332652153E-2</c:v>
                </c:pt>
                <c:pt idx="134">
                  <c:v>4.4601810374282375E-2</c:v>
                </c:pt>
                <c:pt idx="135">
                  <c:v>4.4645002871949176E-2</c:v>
                </c:pt>
                <c:pt idx="136">
                  <c:v>4.4687161194728625E-2</c:v>
                </c:pt>
                <c:pt idx="137">
                  <c:v>4.4728310104275068E-2</c:v>
                </c:pt>
                <c:pt idx="138">
                  <c:v>4.4768473769364867E-2</c:v>
                </c:pt>
                <c:pt idx="139">
                  <c:v>4.4807675780091899E-2</c:v>
                </c:pt>
                <c:pt idx="140">
                  <c:v>4.4845939161723199E-2</c:v>
                </c:pt>
                <c:pt idx="141">
                  <c:v>4.4883286388222796E-2</c:v>
                </c:pt>
                <c:pt idx="142">
                  <c:v>4.4919739395451817E-2</c:v>
                </c:pt>
                <c:pt idx="143">
                  <c:v>4.4955319594052461E-2</c:v>
                </c:pt>
                <c:pt idx="144">
                  <c:v>4.4990047882023543E-2</c:v>
                </c:pt>
                <c:pt idx="145">
                  <c:v>4.5023944656994899E-2</c:v>
                </c:pt>
                <c:pt idx="146">
                  <c:v>4.5057029828207938E-2</c:v>
                </c:pt>
                <c:pt idx="147">
                  <c:v>4.5089322828209294E-2</c:v>
                </c:pt>
                <c:pt idx="148">
                  <c:v>4.512084262426453E-2</c:v>
                </c:pt>
                <c:pt idx="149">
                  <c:v>4.5151607729498548E-2</c:v>
                </c:pt>
                <c:pt idx="150">
                  <c:v>4.5181636213769236E-2</c:v>
                </c:pt>
                <c:pt idx="151">
                  <c:v>4.521094571428081E-2</c:v>
                </c:pt>
                <c:pt idx="152">
                  <c:v>4.5239553445942993E-2</c:v>
                </c:pt>
                <c:pt idx="153">
                  <c:v>4.5267476211482187E-2</c:v>
                </c:pt>
                <c:pt idx="154">
                  <c:v>4.5294730411310526E-2</c:v>
                </c:pt>
                <c:pt idx="155">
                  <c:v>4.5321332053158664E-2</c:v>
                </c:pt>
                <c:pt idx="156">
                  <c:v>4.5347296761477883E-2</c:v>
                </c:pt>
                <c:pt idx="157">
                  <c:v>4.5372639786617118E-2</c:v>
                </c:pt>
                <c:pt idx="158">
                  <c:v>4.5397376013780216E-2</c:v>
                </c:pt>
                <c:pt idx="159">
                  <c:v>4.5421519971768763E-2</c:v>
                </c:pt>
                <c:pt idx="160">
                  <c:v>4.5445085841515555E-2</c:v>
                </c:pt>
                <c:pt idx="161">
                  <c:v>4.5468087464413769E-2</c:v>
                </c:pt>
                <c:pt idx="162">
                  <c:v>4.5490538350446676E-2</c:v>
                </c:pt>
                <c:pt idx="163">
                  <c:v>4.5512451686122737E-2</c:v>
                </c:pt>
                <c:pt idx="164">
                  <c:v>4.5533840342220668E-2</c:v>
                </c:pt>
                <c:pt idx="165">
                  <c:v>4.5554716881349086E-2</c:v>
                </c:pt>
                <c:pt idx="166">
                  <c:v>4.5575093565325159E-2</c:v>
                </c:pt>
                <c:pt idx="167">
                  <c:v>4.5594982362376558E-2</c:v>
                </c:pt>
                <c:pt idx="168">
                  <c:v>4.5614394954170995E-2</c:v>
                </c:pt>
                <c:pt idx="169">
                  <c:v>4.5633342742677441E-2</c:v>
                </c:pt>
                <c:pt idx="170">
                  <c:v>4.5651836856863047E-2</c:v>
                </c:pt>
                <c:pt idx="171">
                  <c:v>4.566988815922976E-2</c:v>
                </c:pt>
                <c:pt idx="172">
                  <c:v>4.5687507252194372E-2</c:v>
                </c:pt>
                <c:pt idx="173">
                  <c:v>4.5704704484315871E-2</c:v>
                </c:pt>
                <c:pt idx="174">
                  <c:v>4.5721489956373637E-2</c:v>
                </c:pt>
                <c:pt idx="175">
                  <c:v>4.5737873527300139E-2</c:v>
                </c:pt>
                <c:pt idx="176">
                  <c:v>4.5753864819971561E-2</c:v>
                </c:pt>
                <c:pt idx="177">
                  <c:v>4.5769473226859793E-2</c:v>
                </c:pt>
                <c:pt idx="178">
                  <c:v>4.5784707915549089E-2</c:v>
                </c:pt>
                <c:pt idx="179">
                  <c:v>4.5799577834120656E-2</c:v>
                </c:pt>
                <c:pt idx="180">
                  <c:v>4.5814091716408274E-2</c:v>
                </c:pt>
                <c:pt idx="181">
                  <c:v>4.5828258087128128E-2</c:v>
                </c:pt>
                <c:pt idx="182">
                  <c:v>4.5842085266885782E-2</c:v>
                </c:pt>
                <c:pt idx="183">
                  <c:v>4.5855581377063283E-2</c:v>
                </c:pt>
                <c:pt idx="184">
                  <c:v>4.5868754344589251E-2</c:v>
                </c:pt>
                <c:pt idx="185">
                  <c:v>4.5881611906594739E-2</c:v>
                </c:pt>
                <c:pt idx="186">
                  <c:v>4.5894161614957657E-2</c:v>
                </c:pt>
                <c:pt idx="187">
                  <c:v>4.5906410840738328E-2</c:v>
                </c:pt>
                <c:pt idx="188">
                  <c:v>4.5918366778508898E-2</c:v>
                </c:pt>
                <c:pt idx="189">
                  <c:v>4.5930036450579061E-2</c:v>
                </c:pt>
                <c:pt idx="190">
                  <c:v>4.5941426711120587E-2</c:v>
                </c:pt>
                <c:pt idx="191">
                  <c:v>4.5952544250193135E-2</c:v>
                </c:pt>
                <c:pt idx="192">
                  <c:v>4.5963395597673651E-2</c:v>
                </c:pt>
                <c:pt idx="193">
                  <c:v>4.5973987127091664E-2</c:v>
                </c:pt>
                <c:pt idx="194">
                  <c:v>4.5984325059372805E-2</c:v>
                </c:pt>
                <c:pt idx="195">
                  <c:v>4.5994415466492633E-2</c:v>
                </c:pt>
                <c:pt idx="196">
                  <c:v>4.6004264275043033E-2</c:v>
                </c:pt>
                <c:pt idx="197">
                  <c:v>4.601387726971317E-2</c:v>
                </c:pt>
                <c:pt idx="198">
                  <c:v>4.6023260096687127E-2</c:v>
                </c:pt>
                <c:pt idx="199">
                  <c:v>4.6032418266960196E-2</c:v>
                </c:pt>
                <c:pt idx="200">
                  <c:v>4.6041357159575753E-2</c:v>
                </c:pt>
                <c:pt idx="201">
                  <c:v>4.6050082024784632E-2</c:v>
                </c:pt>
                <c:pt idx="202">
                  <c:v>4.6058597987128844E-2</c:v>
                </c:pt>
                <c:pt idx="203">
                  <c:v>4.6066910048451495E-2</c:v>
                </c:pt>
                <c:pt idx="204">
                  <c:v>4.6075023090834603E-2</c:v>
                </c:pt>
                <c:pt idx="205">
                  <c:v>4.6082941879466571E-2</c:v>
                </c:pt>
                <c:pt idx="206">
                  <c:v>4.6090671065441048E-2</c:v>
                </c:pt>
                <c:pt idx="207">
                  <c:v>4.6098215188488716E-2</c:v>
                </c:pt>
                <c:pt idx="208">
                  <c:v>4.6105578679643704E-2</c:v>
                </c:pt>
                <c:pt idx="209">
                  <c:v>4.6112765863846168E-2</c:v>
                </c:pt>
                <c:pt idx="210">
                  <c:v>4.6119780962482516E-2</c:v>
                </c:pt>
                <c:pt idx="211">
                  <c:v>4.6126628095864847E-2</c:v>
                </c:pt>
                <c:pt idx="212">
                  <c:v>4.6133311285651027E-2</c:v>
                </c:pt>
                <c:pt idx="213">
                  <c:v>4.6139834457206784E-2</c:v>
                </c:pt>
                <c:pt idx="214">
                  <c:v>4.6146201441911276E-2</c:v>
                </c:pt>
                <c:pt idx="215">
                  <c:v>4.6152415979407446E-2</c:v>
                </c:pt>
                <c:pt idx="216">
                  <c:v>4.6158481719798514E-2</c:v>
                </c:pt>
                <c:pt idx="217">
                  <c:v>4.6164402225791837E-2</c:v>
                </c:pt>
                <c:pt idx="218">
                  <c:v>4.6170180974791482E-2</c:v>
                </c:pt>
                <c:pt idx="219">
                  <c:v>4.6175821360940665E-2</c:v>
                </c:pt>
                <c:pt idx="220">
                  <c:v>4.6181326697115305E-2</c:v>
                </c:pt>
                <c:pt idx="221">
                  <c:v>4.6186700216869832E-2</c:v>
                </c:pt>
                <c:pt idx="222">
                  <c:v>4.6191945076336414E-2</c:v>
                </c:pt>
                <c:pt idx="223">
                  <c:v>4.6197064356078711E-2</c:v>
                </c:pt>
                <c:pt idx="224">
                  <c:v>4.6202061062901249E-2</c:v>
                </c:pt>
                <c:pt idx="225">
                  <c:v>4.6206938131615451E-2</c:v>
                </c:pt>
                <c:pt idx="226">
                  <c:v>4.6211698426763391E-2</c:v>
                </c:pt>
                <c:pt idx="227">
                  <c:v>4.6216344744300301E-2</c:v>
                </c:pt>
                <c:pt idx="228">
                  <c:v>4.6220879813236762E-2</c:v>
                </c:pt>
                <c:pt idx="229">
                  <c:v>4.6225306297241586E-2</c:v>
                </c:pt>
                <c:pt idx="230">
                  <c:v>4.6229626796206312E-2</c:v>
                </c:pt>
                <c:pt idx="231">
                  <c:v>4.6233843847772266E-2</c:v>
                </c:pt>
                <c:pt idx="232">
                  <c:v>4.6237959928821029E-2</c:v>
                </c:pt>
                <c:pt idx="233">
                  <c:v>4.6241977456929241E-2</c:v>
                </c:pt>
                <c:pt idx="234">
                  <c:v>4.6245898791788552E-2</c:v>
                </c:pt>
                <c:pt idx="235">
                  <c:v>4.6249726236591591E-2</c:v>
                </c:pt>
                <c:pt idx="236">
                  <c:v>4.6253462039384748E-2</c:v>
                </c:pt>
                <c:pt idx="237">
                  <c:v>4.6257108394388555E-2</c:v>
                </c:pt>
                <c:pt idx="238">
                  <c:v>4.6260667443286461E-2</c:v>
                </c:pt>
                <c:pt idx="239">
                  <c:v>4.6264141276482755E-2</c:v>
                </c:pt>
                <c:pt idx="240">
                  <c:v>4.6267531934330357E-2</c:v>
                </c:pt>
                <c:pt idx="241">
                  <c:v>4.6270841408329211E-2</c:v>
                </c:pt>
                <c:pt idx="242">
                  <c:v>4.6274071642296001E-2</c:v>
                </c:pt>
                <c:pt idx="243">
                  <c:v>4.6277224533505849E-2</c:v>
                </c:pt>
                <c:pt idx="244">
                  <c:v>4.6280301933806674E-2</c:v>
                </c:pt>
                <c:pt idx="245">
                  <c:v>4.6283305650706881E-2</c:v>
                </c:pt>
                <c:pt idx="246">
                  <c:v>4.6286237448436983E-2</c:v>
                </c:pt>
                <c:pt idx="247">
                  <c:v>4.6289099048985836E-2</c:v>
                </c:pt>
                <c:pt idx="248">
                  <c:v>4.6291892133112043E-2</c:v>
                </c:pt>
                <c:pt idx="249">
                  <c:v>4.6294618341331147E-2</c:v>
                </c:pt>
                <c:pt idx="250">
                  <c:v>4.6297279274879179E-2</c:v>
                </c:pt>
                <c:pt idx="251">
                  <c:v>4.6299876496653153E-2</c:v>
                </c:pt>
                <c:pt idx="252">
                  <c:v>4.630241153212903E-2</c:v>
                </c:pt>
                <c:pt idx="253">
                  <c:v>4.6304885870257703E-2</c:v>
                </c:pt>
                <c:pt idx="254">
                  <c:v>4.6307300964339521E-2</c:v>
                </c:pt>
                <c:pt idx="255">
                  <c:v>4.6309658232877901E-2</c:v>
                </c:pt>
                <c:pt idx="256">
                  <c:v>4.6311959060412473E-2</c:v>
                </c:pt>
                <c:pt idx="257">
                  <c:v>4.6314204798332301E-2</c:v>
                </c:pt>
                <c:pt idx="258">
                  <c:v>4.6316396765669607E-2</c:v>
                </c:pt>
                <c:pt idx="259">
                  <c:v>4.6318536249874503E-2</c:v>
                </c:pt>
                <c:pt idx="260">
                  <c:v>4.6320624507571184E-2</c:v>
                </c:pt>
                <c:pt idx="261">
                  <c:v>4.6322662765295994E-2</c:v>
                </c:pt>
                <c:pt idx="262">
                  <c:v>4.6324652220217845E-2</c:v>
                </c:pt>
                <c:pt idx="263">
                  <c:v>4.6326594040841364E-2</c:v>
                </c:pt>
                <c:pt idx="264">
                  <c:v>4.6328489367693203E-2</c:v>
                </c:pt>
                <c:pt idx="265">
                  <c:v>4.6330339313991956E-2</c:v>
                </c:pt>
                <c:pt idx="266">
                  <c:v>4.6332144966301968E-2</c:v>
                </c:pt>
                <c:pt idx="267">
                  <c:v>4.6333907385171569E-2</c:v>
                </c:pt>
                <c:pt idx="268">
                  <c:v>4.633562760575595E-2</c:v>
                </c:pt>
                <c:pt idx="269">
                  <c:v>4.6337306638425176E-2</c:v>
                </c:pt>
                <c:pt idx="270">
                  <c:v>4.6338945469357636E-2</c:v>
                </c:pt>
                <c:pt idx="271">
                  <c:v>4.6340545061119252E-2</c:v>
                </c:pt>
                <c:pt idx="272">
                  <c:v>4.6342106353228864E-2</c:v>
                </c:pt>
                <c:pt idx="273">
                  <c:v>4.6343630262710038E-2</c:v>
                </c:pt>
                <c:pt idx="274">
                  <c:v>4.6345117684629691E-2</c:v>
                </c:pt>
                <c:pt idx="275">
                  <c:v>4.6346569492623793E-2</c:v>
                </c:pt>
                <c:pt idx="276">
                  <c:v>4.634798653941051E-2</c:v>
                </c:pt>
                <c:pt idx="277">
                  <c:v>4.6349369657291049E-2</c:v>
                </c:pt>
                <c:pt idx="278">
                  <c:v>4.6350719658638496E-2</c:v>
                </c:pt>
                <c:pt idx="279">
                  <c:v>4.6352037336374975E-2</c:v>
                </c:pt>
                <c:pt idx="280">
                  <c:v>4.6353323464437358E-2</c:v>
                </c:pt>
                <c:pt idx="281">
                  <c:v>4.6354578798231849E-2</c:v>
                </c:pt>
                <c:pt idx="282">
                  <c:v>4.6355804075077667E-2</c:v>
                </c:pt>
                <c:pt idx="283">
                  <c:v>4.6357000014640104E-2</c:v>
                </c:pt>
                <c:pt idx="284">
                  <c:v>4.6358167319353223E-2</c:v>
                </c:pt>
                <c:pt idx="285">
                  <c:v>4.6359306674832436E-2</c:v>
                </c:pt>
                <c:pt idx="286">
                  <c:v>4.6360418750277202E-2</c:v>
                </c:pt>
                <c:pt idx="287">
                  <c:v>4.6361504198864062E-2</c:v>
                </c:pt>
                <c:pt idx="288">
                  <c:v>4.636256365813031E-2</c:v>
                </c:pt>
                <c:pt idx="289">
                  <c:v>4.6363597750348422E-2</c:v>
                </c:pt>
                <c:pt idx="290">
                  <c:v>4.6364607082891571E-2</c:v>
                </c:pt>
                <c:pt idx="291">
                  <c:v>4.6365592248590347E-2</c:v>
                </c:pt>
                <c:pt idx="292">
                  <c:v>4.6366553826080972E-2</c:v>
                </c:pt>
                <c:pt idx="293">
                  <c:v>4.6367492380145148E-2</c:v>
                </c:pt>
                <c:pt idx="294">
                  <c:v>4.6368408462041794E-2</c:v>
                </c:pt>
                <c:pt idx="295">
                  <c:v>4.6369302609830819E-2</c:v>
                </c:pt>
                <c:pt idx="296">
                  <c:v>4.6370175348689154E-2</c:v>
                </c:pt>
                <c:pt idx="297">
                  <c:v>4.6371027191219209E-2</c:v>
                </c:pt>
                <c:pt idx="298">
                  <c:v>4.6371858637749952E-2</c:v>
                </c:pt>
                <c:pt idx="299">
                  <c:v>4.6372670176630784E-2</c:v>
                </c:pt>
                <c:pt idx="300">
                  <c:v>4.6373462284518371E-2</c:v>
                </c:pt>
                <c:pt idx="301">
                  <c:v>4.6374235426656585E-2</c:v>
                </c:pt>
                <c:pt idx="302">
                  <c:v>4.6374990057149797E-2</c:v>
                </c:pt>
                <c:pt idx="303">
                  <c:v>4.6375726619229569E-2</c:v>
                </c:pt>
                <c:pt idx="304">
                  <c:v>4.6376445545514997E-2</c:v>
                </c:pt>
                <c:pt idx="305">
                  <c:v>4.6377147258266818E-2</c:v>
                </c:pt>
                <c:pt idx="306">
                  <c:v>4.6377832169635404E-2</c:v>
                </c:pt>
                <c:pt idx="307">
                  <c:v>4.6378500681902857E-2</c:v>
                </c:pt>
                <c:pt idx="308">
                  <c:v>4.6379153187719277E-2</c:v>
                </c:pt>
                <c:pt idx="309">
                  <c:v>4.6379790070333389E-2</c:v>
                </c:pt>
                <c:pt idx="310">
                  <c:v>4.6380411703817646E-2</c:v>
                </c:pt>
                <c:pt idx="311">
                  <c:v>4.6381018453287938E-2</c:v>
                </c:pt>
                <c:pt idx="312">
                  <c:v>4.6381610675118042E-2</c:v>
                </c:pt>
                <c:pt idx="313">
                  <c:v>4.6382188717148928E-2</c:v>
                </c:pt>
                <c:pt idx="314">
                  <c:v>4.6382752918893086E-2</c:v>
                </c:pt>
                <c:pt idx="315">
                  <c:v>4.6383303611733921E-2</c:v>
                </c:pt>
                <c:pt idx="316">
                  <c:v>4.6383841119120403E-2</c:v>
                </c:pt>
                <c:pt idx="317">
                  <c:v>4.6384365756757022E-2</c:v>
                </c:pt>
                <c:pt idx="318">
                  <c:v>4.6384877832789238E-2</c:v>
                </c:pt>
                <c:pt idx="319">
                  <c:v>4.638537764798447E-2</c:v>
                </c:pt>
                <c:pt idx="320">
                  <c:v>4.6385865495908736E-2</c:v>
                </c:pt>
                <c:pt idx="321">
                  <c:v>4.6386341663099094E-2</c:v>
                </c:pt>
                <c:pt idx="322">
                  <c:v>4.638680642923193E-2</c:v>
                </c:pt>
                <c:pt idx="323">
                  <c:v>4.6387260067287224E-2</c:v>
                </c:pt>
                <c:pt idx="324">
                  <c:v>4.6387702843708904E-2</c:v>
                </c:pt>
                <c:pt idx="325">
                  <c:v>4.6388135018561309E-2</c:v>
                </c:pt>
                <c:pt idx="326">
                  <c:v>4.6388556845681966E-2</c:v>
                </c:pt>
                <c:pt idx="327">
                  <c:v>4.6388968572830674E-2</c:v>
                </c:pt>
                <c:pt idx="328">
                  <c:v>4.6389370441835012E-2</c:v>
                </c:pt>
                <c:pt idx="329">
                  <c:v>4.6389762688732392E-2</c:v>
                </c:pt>
                <c:pt idx="330">
                  <c:v>4.639014554390869E-2</c:v>
                </c:pt>
                <c:pt idx="331">
                  <c:v>4.6390519232233564E-2</c:v>
                </c:pt>
                <c:pt idx="332">
                  <c:v>4.6390883973192527E-2</c:v>
                </c:pt>
                <c:pt idx="333">
                  <c:v>4.6391239981015867E-2</c:v>
                </c:pt>
                <c:pt idx="334">
                  <c:v>4.6391587464804464E-2</c:v>
                </c:pt>
                <c:pt idx="335">
                  <c:v>4.6391926628652623E-2</c:v>
                </c:pt>
                <c:pt idx="336">
                  <c:v>4.6392257671767939E-2</c:v>
                </c:pt>
                <c:pt idx="337">
                  <c:v>4.6392580788588295E-2</c:v>
                </c:pt>
                <c:pt idx="338">
                  <c:v>4.6392896168896081E-2</c:v>
                </c:pt>
                <c:pt idx="339">
                  <c:v>4.6393203997929643E-2</c:v>
                </c:pt>
                <c:pt idx="340">
                  <c:v>4.6393504456492096E-2</c:v>
                </c:pt>
                <c:pt idx="341">
                  <c:v>4.639379772105752E-2</c:v>
                </c:pt>
                <c:pt idx="342">
                  <c:v>4.6394083963874601E-2</c:v>
                </c:pt>
                <c:pt idx="343">
                  <c:v>4.6394363353067805E-2</c:v>
                </c:pt>
                <c:pt idx="344">
                  <c:v>4.6394636052736138E-2</c:v>
                </c:pt>
                <c:pt idx="345">
                  <c:v>4.6394902223049511E-2</c:v>
                </c:pt>
                <c:pt idx="346">
                  <c:v>4.6395162020342835E-2</c:v>
                </c:pt>
                <c:pt idx="347">
                  <c:v>4.639541559720782E-2</c:v>
                </c:pt>
                <c:pt idx="348">
                  <c:v>4.6395663102582613E-2</c:v>
                </c:pt>
                <c:pt idx="349">
                  <c:v>4.6395904681839288E-2</c:v>
                </c:pt>
                <c:pt idx="350">
                  <c:v>4.6396140476869206E-2</c:v>
                </c:pt>
                <c:pt idx="351">
                  <c:v>4.6396370626166382E-2</c:v>
                </c:pt>
                <c:pt idx="352">
                  <c:v>4.6396595264908795E-2</c:v>
                </c:pt>
                <c:pt idx="353">
                  <c:v>4.6396814525037827E-2</c:v>
                </c:pt>
                <c:pt idx="354">
                  <c:v>4.639702853533572E-2</c:v>
                </c:pt>
                <c:pt idx="355">
                  <c:v>4.6397237421501231E-2</c:v>
                </c:pt>
                <c:pt idx="356">
                  <c:v>4.6397441306223475E-2</c:v>
                </c:pt>
                <c:pt idx="357">
                  <c:v>4.6397640309253967E-2</c:v>
                </c:pt>
                <c:pt idx="358">
                  <c:v>4.6397834547476965E-2</c:v>
                </c:pt>
                <c:pt idx="359">
                  <c:v>4.6398024134978115E-2</c:v>
                </c:pt>
                <c:pt idx="360">
                  <c:v>4.639820918311148E-2</c:v>
                </c:pt>
              </c:numCache>
            </c:numRef>
          </c:yVal>
          <c:smooth val="1"/>
          <c:extLst>
            <c:ext xmlns:c16="http://schemas.microsoft.com/office/drawing/2014/chart" uri="{C3380CC4-5D6E-409C-BE32-E72D297353CC}">
              <c16:uniqueId val="{00000001-C446-134E-B6C9-295317C80340}"/>
            </c:ext>
          </c:extLst>
        </c:ser>
        <c:ser>
          <c:idx val="2"/>
          <c:order val="2"/>
          <c:marker>
            <c:symbol val="none"/>
          </c:marker>
          <c:xVal>
            <c:numRef>
              <c:f>'Raum2_technische Lüftung'!$A$58:$A$418</c:f>
              <c:numCache>
                <c:formatCode>0.00</c:formatCode>
                <c:ptCount val="361"/>
                <c:pt idx="0">
                  <c:v>0</c:v>
                </c:pt>
                <c:pt idx="1">
                  <c:v>0.16666666666666666</c:v>
                </c:pt>
                <c:pt idx="2">
                  <c:v>0.33333333333333331</c:v>
                </c:pt>
                <c:pt idx="3">
                  <c:v>0.5</c:v>
                </c:pt>
                <c:pt idx="4">
                  <c:v>0.66666666666666663</c:v>
                </c:pt>
                <c:pt idx="5">
                  <c:v>0.83333333333333337</c:v>
                </c:pt>
                <c:pt idx="6">
                  <c:v>1</c:v>
                </c:pt>
                <c:pt idx="7">
                  <c:v>1.1666666666666667</c:v>
                </c:pt>
                <c:pt idx="8">
                  <c:v>1.3333333333333333</c:v>
                </c:pt>
                <c:pt idx="9">
                  <c:v>1.5</c:v>
                </c:pt>
                <c:pt idx="10">
                  <c:v>1.6666666666666667</c:v>
                </c:pt>
                <c:pt idx="11">
                  <c:v>1.8333333333333333</c:v>
                </c:pt>
                <c:pt idx="12">
                  <c:v>2</c:v>
                </c:pt>
                <c:pt idx="13">
                  <c:v>2.1666666666666665</c:v>
                </c:pt>
                <c:pt idx="14">
                  <c:v>2.3333333333333335</c:v>
                </c:pt>
                <c:pt idx="15">
                  <c:v>2.5</c:v>
                </c:pt>
                <c:pt idx="16">
                  <c:v>2.6666666666666665</c:v>
                </c:pt>
                <c:pt idx="17">
                  <c:v>2.8333333333333335</c:v>
                </c:pt>
                <c:pt idx="18">
                  <c:v>3</c:v>
                </c:pt>
                <c:pt idx="19">
                  <c:v>3.1666666666666665</c:v>
                </c:pt>
                <c:pt idx="20">
                  <c:v>3.3333333333333335</c:v>
                </c:pt>
                <c:pt idx="21">
                  <c:v>3.5</c:v>
                </c:pt>
                <c:pt idx="22">
                  <c:v>3.6666666666666665</c:v>
                </c:pt>
                <c:pt idx="23">
                  <c:v>3.8333333333333335</c:v>
                </c:pt>
                <c:pt idx="24">
                  <c:v>4</c:v>
                </c:pt>
                <c:pt idx="25">
                  <c:v>4.166666666666667</c:v>
                </c:pt>
                <c:pt idx="26">
                  <c:v>4.333333333333333</c:v>
                </c:pt>
                <c:pt idx="27">
                  <c:v>4.5</c:v>
                </c:pt>
                <c:pt idx="28">
                  <c:v>4.666666666666667</c:v>
                </c:pt>
                <c:pt idx="29">
                  <c:v>4.833333333333333</c:v>
                </c:pt>
                <c:pt idx="30">
                  <c:v>5</c:v>
                </c:pt>
                <c:pt idx="31">
                  <c:v>5.166666666666667</c:v>
                </c:pt>
                <c:pt idx="32">
                  <c:v>5.333333333333333</c:v>
                </c:pt>
                <c:pt idx="33">
                  <c:v>5.5</c:v>
                </c:pt>
                <c:pt idx="34">
                  <c:v>5.666666666666667</c:v>
                </c:pt>
                <c:pt idx="35">
                  <c:v>5.833333333333333</c:v>
                </c:pt>
                <c:pt idx="36">
                  <c:v>6</c:v>
                </c:pt>
                <c:pt idx="37">
                  <c:v>6.166666666666667</c:v>
                </c:pt>
                <c:pt idx="38">
                  <c:v>6.333333333333333</c:v>
                </c:pt>
                <c:pt idx="39">
                  <c:v>6.5</c:v>
                </c:pt>
                <c:pt idx="40">
                  <c:v>6.666666666666667</c:v>
                </c:pt>
                <c:pt idx="41">
                  <c:v>6.833333333333333</c:v>
                </c:pt>
                <c:pt idx="42">
                  <c:v>7</c:v>
                </c:pt>
                <c:pt idx="43">
                  <c:v>7.166666666666667</c:v>
                </c:pt>
                <c:pt idx="44">
                  <c:v>7.333333333333333</c:v>
                </c:pt>
                <c:pt idx="45">
                  <c:v>7.5</c:v>
                </c:pt>
                <c:pt idx="46">
                  <c:v>7.666666666666667</c:v>
                </c:pt>
                <c:pt idx="47">
                  <c:v>7.833333333333333</c:v>
                </c:pt>
                <c:pt idx="48">
                  <c:v>8</c:v>
                </c:pt>
                <c:pt idx="49">
                  <c:v>8.1666666666666661</c:v>
                </c:pt>
                <c:pt idx="50">
                  <c:v>8.3333333333333339</c:v>
                </c:pt>
                <c:pt idx="51">
                  <c:v>8.5</c:v>
                </c:pt>
                <c:pt idx="52">
                  <c:v>8.6666666666666661</c:v>
                </c:pt>
                <c:pt idx="53">
                  <c:v>8.8333333333333339</c:v>
                </c:pt>
                <c:pt idx="54">
                  <c:v>9</c:v>
                </c:pt>
                <c:pt idx="55">
                  <c:v>9.1666666666666661</c:v>
                </c:pt>
                <c:pt idx="56">
                  <c:v>9.3333333333333339</c:v>
                </c:pt>
                <c:pt idx="57">
                  <c:v>9.5</c:v>
                </c:pt>
                <c:pt idx="58">
                  <c:v>9.6666666666666661</c:v>
                </c:pt>
                <c:pt idx="59">
                  <c:v>9.8333333333333339</c:v>
                </c:pt>
                <c:pt idx="60">
                  <c:v>10</c:v>
                </c:pt>
                <c:pt idx="61">
                  <c:v>10.166666666666666</c:v>
                </c:pt>
                <c:pt idx="62">
                  <c:v>10.333333333333334</c:v>
                </c:pt>
                <c:pt idx="63">
                  <c:v>10.5</c:v>
                </c:pt>
                <c:pt idx="64">
                  <c:v>10.666666666666666</c:v>
                </c:pt>
                <c:pt idx="65">
                  <c:v>10.833333333333334</c:v>
                </c:pt>
                <c:pt idx="66">
                  <c:v>11</c:v>
                </c:pt>
                <c:pt idx="67">
                  <c:v>11.166666666666666</c:v>
                </c:pt>
                <c:pt idx="68">
                  <c:v>11.333333333333334</c:v>
                </c:pt>
                <c:pt idx="69">
                  <c:v>11.5</c:v>
                </c:pt>
                <c:pt idx="70">
                  <c:v>11.666666666666666</c:v>
                </c:pt>
                <c:pt idx="71">
                  <c:v>11.833333333333334</c:v>
                </c:pt>
                <c:pt idx="72">
                  <c:v>12</c:v>
                </c:pt>
                <c:pt idx="73">
                  <c:v>12.166666666666666</c:v>
                </c:pt>
                <c:pt idx="74">
                  <c:v>12.333333333333334</c:v>
                </c:pt>
                <c:pt idx="75">
                  <c:v>12.5</c:v>
                </c:pt>
                <c:pt idx="76">
                  <c:v>12.666666666666666</c:v>
                </c:pt>
                <c:pt idx="77">
                  <c:v>12.833333333333334</c:v>
                </c:pt>
                <c:pt idx="78">
                  <c:v>13</c:v>
                </c:pt>
                <c:pt idx="79">
                  <c:v>13.166666666666666</c:v>
                </c:pt>
                <c:pt idx="80">
                  <c:v>13.333333333333334</c:v>
                </c:pt>
                <c:pt idx="81">
                  <c:v>13.5</c:v>
                </c:pt>
                <c:pt idx="82">
                  <c:v>13.666666666666666</c:v>
                </c:pt>
                <c:pt idx="83">
                  <c:v>13.833333333333334</c:v>
                </c:pt>
                <c:pt idx="84">
                  <c:v>14</c:v>
                </c:pt>
                <c:pt idx="85">
                  <c:v>14.166666666666666</c:v>
                </c:pt>
                <c:pt idx="86">
                  <c:v>14.333333333333334</c:v>
                </c:pt>
                <c:pt idx="87">
                  <c:v>14.5</c:v>
                </c:pt>
                <c:pt idx="88">
                  <c:v>14.666666666666666</c:v>
                </c:pt>
                <c:pt idx="89">
                  <c:v>14.833333333333334</c:v>
                </c:pt>
                <c:pt idx="90">
                  <c:v>15</c:v>
                </c:pt>
                <c:pt idx="91">
                  <c:v>15.166666666666666</c:v>
                </c:pt>
                <c:pt idx="92">
                  <c:v>15.333333333333334</c:v>
                </c:pt>
                <c:pt idx="93">
                  <c:v>15.5</c:v>
                </c:pt>
                <c:pt idx="94">
                  <c:v>15.666666666666666</c:v>
                </c:pt>
                <c:pt idx="95">
                  <c:v>15.833333333333334</c:v>
                </c:pt>
                <c:pt idx="96">
                  <c:v>16</c:v>
                </c:pt>
                <c:pt idx="97">
                  <c:v>16.166666666666668</c:v>
                </c:pt>
                <c:pt idx="98">
                  <c:v>16.333333333333332</c:v>
                </c:pt>
                <c:pt idx="99">
                  <c:v>16.5</c:v>
                </c:pt>
                <c:pt idx="100">
                  <c:v>16.666666666666668</c:v>
                </c:pt>
                <c:pt idx="101">
                  <c:v>16.833333333333332</c:v>
                </c:pt>
                <c:pt idx="102">
                  <c:v>17</c:v>
                </c:pt>
                <c:pt idx="103">
                  <c:v>17.166666666666668</c:v>
                </c:pt>
                <c:pt idx="104">
                  <c:v>17.333333333333332</c:v>
                </c:pt>
                <c:pt idx="105">
                  <c:v>17.5</c:v>
                </c:pt>
                <c:pt idx="106">
                  <c:v>17.666666666666668</c:v>
                </c:pt>
                <c:pt idx="107">
                  <c:v>17.833333333333332</c:v>
                </c:pt>
                <c:pt idx="108">
                  <c:v>18</c:v>
                </c:pt>
                <c:pt idx="109">
                  <c:v>18.166666666666668</c:v>
                </c:pt>
                <c:pt idx="110">
                  <c:v>18.333333333333332</c:v>
                </c:pt>
                <c:pt idx="111">
                  <c:v>18.5</c:v>
                </c:pt>
                <c:pt idx="112">
                  <c:v>18.666666666666668</c:v>
                </c:pt>
                <c:pt idx="113">
                  <c:v>18.833333333333332</c:v>
                </c:pt>
                <c:pt idx="114">
                  <c:v>19</c:v>
                </c:pt>
                <c:pt idx="115">
                  <c:v>19.166666666666668</c:v>
                </c:pt>
                <c:pt idx="116">
                  <c:v>19.333333333333332</c:v>
                </c:pt>
                <c:pt idx="117">
                  <c:v>19.5</c:v>
                </c:pt>
                <c:pt idx="118">
                  <c:v>19.666666666666668</c:v>
                </c:pt>
                <c:pt idx="119">
                  <c:v>19.833333333333332</c:v>
                </c:pt>
                <c:pt idx="120">
                  <c:v>20</c:v>
                </c:pt>
                <c:pt idx="121">
                  <c:v>20.166666666666668</c:v>
                </c:pt>
                <c:pt idx="122">
                  <c:v>20.333333333333332</c:v>
                </c:pt>
                <c:pt idx="123">
                  <c:v>20.5</c:v>
                </c:pt>
                <c:pt idx="124">
                  <c:v>20.666666666666668</c:v>
                </c:pt>
                <c:pt idx="125">
                  <c:v>20.833333333333332</c:v>
                </c:pt>
                <c:pt idx="126">
                  <c:v>21</c:v>
                </c:pt>
                <c:pt idx="127">
                  <c:v>21.166666666666668</c:v>
                </c:pt>
                <c:pt idx="128">
                  <c:v>21.333333333333332</c:v>
                </c:pt>
                <c:pt idx="129">
                  <c:v>21.5</c:v>
                </c:pt>
                <c:pt idx="130">
                  <c:v>21.666666666666668</c:v>
                </c:pt>
                <c:pt idx="131">
                  <c:v>21.833333333333332</c:v>
                </c:pt>
                <c:pt idx="132">
                  <c:v>22</c:v>
                </c:pt>
                <c:pt idx="133">
                  <c:v>22.166666666666668</c:v>
                </c:pt>
                <c:pt idx="134">
                  <c:v>22.333333333333332</c:v>
                </c:pt>
                <c:pt idx="135">
                  <c:v>22.5</c:v>
                </c:pt>
                <c:pt idx="136">
                  <c:v>22.666666666666668</c:v>
                </c:pt>
                <c:pt idx="137">
                  <c:v>22.833333333333332</c:v>
                </c:pt>
                <c:pt idx="138">
                  <c:v>23</c:v>
                </c:pt>
                <c:pt idx="139">
                  <c:v>23.166666666666668</c:v>
                </c:pt>
                <c:pt idx="140">
                  <c:v>23.333333333333332</c:v>
                </c:pt>
                <c:pt idx="141">
                  <c:v>23.5</c:v>
                </c:pt>
                <c:pt idx="142">
                  <c:v>23.666666666666668</c:v>
                </c:pt>
                <c:pt idx="143">
                  <c:v>23.833333333333332</c:v>
                </c:pt>
                <c:pt idx="144">
                  <c:v>24</c:v>
                </c:pt>
                <c:pt idx="145">
                  <c:v>24.166666666666668</c:v>
                </c:pt>
                <c:pt idx="146">
                  <c:v>24.333333333333332</c:v>
                </c:pt>
                <c:pt idx="147">
                  <c:v>24.5</c:v>
                </c:pt>
                <c:pt idx="148">
                  <c:v>24.666666666666668</c:v>
                </c:pt>
                <c:pt idx="149">
                  <c:v>24.833333333333332</c:v>
                </c:pt>
                <c:pt idx="150">
                  <c:v>25</c:v>
                </c:pt>
                <c:pt idx="151">
                  <c:v>25.166666666666668</c:v>
                </c:pt>
                <c:pt idx="152">
                  <c:v>25.333333333333332</c:v>
                </c:pt>
                <c:pt idx="153">
                  <c:v>25.5</c:v>
                </c:pt>
                <c:pt idx="154">
                  <c:v>25.666666666666668</c:v>
                </c:pt>
                <c:pt idx="155">
                  <c:v>25.833333333333332</c:v>
                </c:pt>
                <c:pt idx="156">
                  <c:v>26</c:v>
                </c:pt>
                <c:pt idx="157">
                  <c:v>26.166666666666668</c:v>
                </c:pt>
                <c:pt idx="158">
                  <c:v>26.333333333333332</c:v>
                </c:pt>
                <c:pt idx="159">
                  <c:v>26.5</c:v>
                </c:pt>
                <c:pt idx="160">
                  <c:v>26.666666666666668</c:v>
                </c:pt>
                <c:pt idx="161">
                  <c:v>26.833333333333332</c:v>
                </c:pt>
                <c:pt idx="162">
                  <c:v>27</c:v>
                </c:pt>
                <c:pt idx="163">
                  <c:v>27.166666666666668</c:v>
                </c:pt>
                <c:pt idx="164">
                  <c:v>27.333333333333332</c:v>
                </c:pt>
                <c:pt idx="165">
                  <c:v>27.5</c:v>
                </c:pt>
                <c:pt idx="166">
                  <c:v>27.666666666666668</c:v>
                </c:pt>
                <c:pt idx="167">
                  <c:v>27.833333333333332</c:v>
                </c:pt>
                <c:pt idx="168">
                  <c:v>28</c:v>
                </c:pt>
                <c:pt idx="169">
                  <c:v>28.166666666666668</c:v>
                </c:pt>
                <c:pt idx="170">
                  <c:v>28.333333333333332</c:v>
                </c:pt>
                <c:pt idx="171">
                  <c:v>28.5</c:v>
                </c:pt>
                <c:pt idx="172">
                  <c:v>28.666666666666668</c:v>
                </c:pt>
                <c:pt idx="173">
                  <c:v>28.833333333333332</c:v>
                </c:pt>
                <c:pt idx="174">
                  <c:v>29</c:v>
                </c:pt>
                <c:pt idx="175">
                  <c:v>29.166666666666668</c:v>
                </c:pt>
                <c:pt idx="176">
                  <c:v>29.333333333333332</c:v>
                </c:pt>
                <c:pt idx="177">
                  <c:v>29.5</c:v>
                </c:pt>
                <c:pt idx="178">
                  <c:v>29.666666666666668</c:v>
                </c:pt>
                <c:pt idx="179">
                  <c:v>29.833333333333332</c:v>
                </c:pt>
                <c:pt idx="180">
                  <c:v>30</c:v>
                </c:pt>
                <c:pt idx="181">
                  <c:v>30.166666666666668</c:v>
                </c:pt>
                <c:pt idx="182">
                  <c:v>30.333333333333332</c:v>
                </c:pt>
                <c:pt idx="183">
                  <c:v>30.5</c:v>
                </c:pt>
                <c:pt idx="184">
                  <c:v>30.666666666666668</c:v>
                </c:pt>
                <c:pt idx="185">
                  <c:v>30.833333333333332</c:v>
                </c:pt>
                <c:pt idx="186">
                  <c:v>31</c:v>
                </c:pt>
                <c:pt idx="187">
                  <c:v>31.166666666666668</c:v>
                </c:pt>
                <c:pt idx="188">
                  <c:v>31.333333333333332</c:v>
                </c:pt>
                <c:pt idx="189">
                  <c:v>31.5</c:v>
                </c:pt>
                <c:pt idx="190">
                  <c:v>31.666666666666668</c:v>
                </c:pt>
                <c:pt idx="191">
                  <c:v>31.833333333333332</c:v>
                </c:pt>
                <c:pt idx="192">
                  <c:v>32</c:v>
                </c:pt>
                <c:pt idx="193">
                  <c:v>32.166666666666664</c:v>
                </c:pt>
                <c:pt idx="194">
                  <c:v>32.333333333333336</c:v>
                </c:pt>
                <c:pt idx="195">
                  <c:v>32.5</c:v>
                </c:pt>
                <c:pt idx="196">
                  <c:v>32.666666666666664</c:v>
                </c:pt>
                <c:pt idx="197">
                  <c:v>32.833333333333336</c:v>
                </c:pt>
                <c:pt idx="198">
                  <c:v>33</c:v>
                </c:pt>
                <c:pt idx="199">
                  <c:v>33.166666666666664</c:v>
                </c:pt>
                <c:pt idx="200">
                  <c:v>33.333333333333336</c:v>
                </c:pt>
                <c:pt idx="201">
                  <c:v>33.5</c:v>
                </c:pt>
                <c:pt idx="202">
                  <c:v>33.666666666666664</c:v>
                </c:pt>
                <c:pt idx="203">
                  <c:v>33.833333333333336</c:v>
                </c:pt>
                <c:pt idx="204">
                  <c:v>34</c:v>
                </c:pt>
                <c:pt idx="205">
                  <c:v>34.166666666666664</c:v>
                </c:pt>
                <c:pt idx="206">
                  <c:v>34.333333333333336</c:v>
                </c:pt>
                <c:pt idx="207">
                  <c:v>34.5</c:v>
                </c:pt>
                <c:pt idx="208">
                  <c:v>34.666666666666664</c:v>
                </c:pt>
                <c:pt idx="209">
                  <c:v>34.833333333333336</c:v>
                </c:pt>
                <c:pt idx="210">
                  <c:v>35</c:v>
                </c:pt>
                <c:pt idx="211">
                  <c:v>35.166666666666664</c:v>
                </c:pt>
                <c:pt idx="212">
                  <c:v>35.333333333333336</c:v>
                </c:pt>
                <c:pt idx="213">
                  <c:v>35.5</c:v>
                </c:pt>
                <c:pt idx="214">
                  <c:v>35.666666666666664</c:v>
                </c:pt>
                <c:pt idx="215">
                  <c:v>35.833333333333336</c:v>
                </c:pt>
                <c:pt idx="216">
                  <c:v>36</c:v>
                </c:pt>
                <c:pt idx="217">
                  <c:v>36.166666666666664</c:v>
                </c:pt>
                <c:pt idx="218">
                  <c:v>36.333333333333336</c:v>
                </c:pt>
                <c:pt idx="219">
                  <c:v>36.5</c:v>
                </c:pt>
                <c:pt idx="220">
                  <c:v>36.666666666666664</c:v>
                </c:pt>
                <c:pt idx="221">
                  <c:v>36.833333333333336</c:v>
                </c:pt>
                <c:pt idx="222">
                  <c:v>37</c:v>
                </c:pt>
                <c:pt idx="223">
                  <c:v>37.166666666666664</c:v>
                </c:pt>
                <c:pt idx="224">
                  <c:v>37.333333333333336</c:v>
                </c:pt>
                <c:pt idx="225">
                  <c:v>37.5</c:v>
                </c:pt>
                <c:pt idx="226">
                  <c:v>37.666666666666664</c:v>
                </c:pt>
                <c:pt idx="227">
                  <c:v>37.833333333333336</c:v>
                </c:pt>
                <c:pt idx="228">
                  <c:v>38</c:v>
                </c:pt>
                <c:pt idx="229">
                  <c:v>38.166666666666664</c:v>
                </c:pt>
                <c:pt idx="230">
                  <c:v>38.333333333333336</c:v>
                </c:pt>
                <c:pt idx="231">
                  <c:v>38.5</c:v>
                </c:pt>
                <c:pt idx="232">
                  <c:v>38.666666666666664</c:v>
                </c:pt>
                <c:pt idx="233">
                  <c:v>38.833333333333336</c:v>
                </c:pt>
                <c:pt idx="234">
                  <c:v>39</c:v>
                </c:pt>
                <c:pt idx="235">
                  <c:v>39.166666666666664</c:v>
                </c:pt>
                <c:pt idx="236">
                  <c:v>39.333333333333336</c:v>
                </c:pt>
                <c:pt idx="237">
                  <c:v>39.5</c:v>
                </c:pt>
                <c:pt idx="238">
                  <c:v>39.666666666666664</c:v>
                </c:pt>
                <c:pt idx="239">
                  <c:v>39.833333333333336</c:v>
                </c:pt>
                <c:pt idx="240">
                  <c:v>40</c:v>
                </c:pt>
                <c:pt idx="241">
                  <c:v>40.166666666666664</c:v>
                </c:pt>
                <c:pt idx="242">
                  <c:v>40.333333333333336</c:v>
                </c:pt>
                <c:pt idx="243">
                  <c:v>40.5</c:v>
                </c:pt>
                <c:pt idx="244">
                  <c:v>40.666666666666664</c:v>
                </c:pt>
                <c:pt idx="245">
                  <c:v>40.833333333333336</c:v>
                </c:pt>
                <c:pt idx="246">
                  <c:v>41</c:v>
                </c:pt>
                <c:pt idx="247">
                  <c:v>41.166666666666664</c:v>
                </c:pt>
                <c:pt idx="248">
                  <c:v>41.333333333333336</c:v>
                </c:pt>
                <c:pt idx="249">
                  <c:v>41.5</c:v>
                </c:pt>
                <c:pt idx="250">
                  <c:v>41.666666666666664</c:v>
                </c:pt>
                <c:pt idx="251">
                  <c:v>41.833333333333336</c:v>
                </c:pt>
                <c:pt idx="252">
                  <c:v>42</c:v>
                </c:pt>
                <c:pt idx="253">
                  <c:v>42.166666666666664</c:v>
                </c:pt>
                <c:pt idx="254">
                  <c:v>42.333333333333336</c:v>
                </c:pt>
                <c:pt idx="255">
                  <c:v>42.5</c:v>
                </c:pt>
                <c:pt idx="256">
                  <c:v>42.666666666666664</c:v>
                </c:pt>
                <c:pt idx="257">
                  <c:v>42.833333333333336</c:v>
                </c:pt>
                <c:pt idx="258">
                  <c:v>43</c:v>
                </c:pt>
                <c:pt idx="259">
                  <c:v>43.166666666666664</c:v>
                </c:pt>
                <c:pt idx="260">
                  <c:v>43.333333333333336</c:v>
                </c:pt>
                <c:pt idx="261">
                  <c:v>43.5</c:v>
                </c:pt>
                <c:pt idx="262">
                  <c:v>43.666666666666664</c:v>
                </c:pt>
                <c:pt idx="263">
                  <c:v>43.833333333333336</c:v>
                </c:pt>
                <c:pt idx="264">
                  <c:v>44</c:v>
                </c:pt>
                <c:pt idx="265">
                  <c:v>44.166666666666664</c:v>
                </c:pt>
                <c:pt idx="266">
                  <c:v>44.333333333333336</c:v>
                </c:pt>
                <c:pt idx="267">
                  <c:v>44.5</c:v>
                </c:pt>
                <c:pt idx="268">
                  <c:v>44.666666666666664</c:v>
                </c:pt>
                <c:pt idx="269">
                  <c:v>44.833333333333336</c:v>
                </c:pt>
                <c:pt idx="270">
                  <c:v>45</c:v>
                </c:pt>
                <c:pt idx="271">
                  <c:v>45.166666666666664</c:v>
                </c:pt>
                <c:pt idx="272">
                  <c:v>45.333333333333336</c:v>
                </c:pt>
                <c:pt idx="273">
                  <c:v>45.5</c:v>
                </c:pt>
                <c:pt idx="274">
                  <c:v>45.666666666666664</c:v>
                </c:pt>
                <c:pt idx="275">
                  <c:v>45.833333333333336</c:v>
                </c:pt>
                <c:pt idx="276">
                  <c:v>46</c:v>
                </c:pt>
                <c:pt idx="277">
                  <c:v>46.166666666666664</c:v>
                </c:pt>
                <c:pt idx="278">
                  <c:v>46.333333333333336</c:v>
                </c:pt>
                <c:pt idx="279">
                  <c:v>46.5</c:v>
                </c:pt>
                <c:pt idx="280">
                  <c:v>46.666666666666664</c:v>
                </c:pt>
                <c:pt idx="281">
                  <c:v>46.833333333333336</c:v>
                </c:pt>
                <c:pt idx="282">
                  <c:v>47</c:v>
                </c:pt>
                <c:pt idx="283">
                  <c:v>47.166666666666664</c:v>
                </c:pt>
                <c:pt idx="284">
                  <c:v>47.333333333333336</c:v>
                </c:pt>
                <c:pt idx="285">
                  <c:v>47.5</c:v>
                </c:pt>
                <c:pt idx="286">
                  <c:v>47.666666666666664</c:v>
                </c:pt>
                <c:pt idx="287">
                  <c:v>47.833333333333336</c:v>
                </c:pt>
                <c:pt idx="288">
                  <c:v>48</c:v>
                </c:pt>
                <c:pt idx="289">
                  <c:v>48.166666666666664</c:v>
                </c:pt>
                <c:pt idx="290">
                  <c:v>48.333333333333336</c:v>
                </c:pt>
                <c:pt idx="291">
                  <c:v>48.5</c:v>
                </c:pt>
                <c:pt idx="292">
                  <c:v>48.666666666666664</c:v>
                </c:pt>
                <c:pt idx="293">
                  <c:v>48.833333333333336</c:v>
                </c:pt>
                <c:pt idx="294">
                  <c:v>49</c:v>
                </c:pt>
                <c:pt idx="295">
                  <c:v>49.166666666666664</c:v>
                </c:pt>
                <c:pt idx="296">
                  <c:v>49.333333333333336</c:v>
                </c:pt>
                <c:pt idx="297">
                  <c:v>49.5</c:v>
                </c:pt>
                <c:pt idx="298">
                  <c:v>49.666666666666664</c:v>
                </c:pt>
                <c:pt idx="299">
                  <c:v>49.833333333333336</c:v>
                </c:pt>
                <c:pt idx="300">
                  <c:v>50</c:v>
                </c:pt>
                <c:pt idx="301">
                  <c:v>50.166666666666664</c:v>
                </c:pt>
                <c:pt idx="302">
                  <c:v>50.333333333333336</c:v>
                </c:pt>
                <c:pt idx="303">
                  <c:v>50.5</c:v>
                </c:pt>
                <c:pt idx="304">
                  <c:v>50.666666666666664</c:v>
                </c:pt>
                <c:pt idx="305">
                  <c:v>50.833333333333336</c:v>
                </c:pt>
                <c:pt idx="306">
                  <c:v>51</c:v>
                </c:pt>
                <c:pt idx="307">
                  <c:v>51.166666666666664</c:v>
                </c:pt>
                <c:pt idx="308">
                  <c:v>51.333333333333336</c:v>
                </c:pt>
                <c:pt idx="309">
                  <c:v>51.5</c:v>
                </c:pt>
                <c:pt idx="310">
                  <c:v>51.666666666666664</c:v>
                </c:pt>
                <c:pt idx="311">
                  <c:v>51.833333333333336</c:v>
                </c:pt>
                <c:pt idx="312">
                  <c:v>52</c:v>
                </c:pt>
                <c:pt idx="313">
                  <c:v>52.166666666666664</c:v>
                </c:pt>
                <c:pt idx="314">
                  <c:v>52.333333333333336</c:v>
                </c:pt>
                <c:pt idx="315">
                  <c:v>52.5</c:v>
                </c:pt>
                <c:pt idx="316">
                  <c:v>52.666666666666664</c:v>
                </c:pt>
                <c:pt idx="317">
                  <c:v>52.833333333333336</c:v>
                </c:pt>
                <c:pt idx="318">
                  <c:v>53</c:v>
                </c:pt>
                <c:pt idx="319">
                  <c:v>53.166666666666664</c:v>
                </c:pt>
                <c:pt idx="320">
                  <c:v>53.333333333333336</c:v>
                </c:pt>
                <c:pt idx="321">
                  <c:v>53.5</c:v>
                </c:pt>
                <c:pt idx="322">
                  <c:v>53.666666666666664</c:v>
                </c:pt>
                <c:pt idx="323">
                  <c:v>53.833333333333336</c:v>
                </c:pt>
                <c:pt idx="324">
                  <c:v>54</c:v>
                </c:pt>
                <c:pt idx="325">
                  <c:v>54.166666666666664</c:v>
                </c:pt>
                <c:pt idx="326">
                  <c:v>54.333333333333336</c:v>
                </c:pt>
                <c:pt idx="327">
                  <c:v>54.5</c:v>
                </c:pt>
                <c:pt idx="328">
                  <c:v>54.666666666666664</c:v>
                </c:pt>
                <c:pt idx="329">
                  <c:v>54.833333333333336</c:v>
                </c:pt>
                <c:pt idx="330">
                  <c:v>55</c:v>
                </c:pt>
                <c:pt idx="331">
                  <c:v>55.166666666666664</c:v>
                </c:pt>
                <c:pt idx="332">
                  <c:v>55.333333333333336</c:v>
                </c:pt>
                <c:pt idx="333">
                  <c:v>55.5</c:v>
                </c:pt>
                <c:pt idx="334">
                  <c:v>55.666666666666664</c:v>
                </c:pt>
                <c:pt idx="335">
                  <c:v>55.833333333333336</c:v>
                </c:pt>
                <c:pt idx="336">
                  <c:v>56</c:v>
                </c:pt>
                <c:pt idx="337">
                  <c:v>56.166666666666664</c:v>
                </c:pt>
                <c:pt idx="338">
                  <c:v>56.333333333333336</c:v>
                </c:pt>
                <c:pt idx="339">
                  <c:v>56.5</c:v>
                </c:pt>
                <c:pt idx="340">
                  <c:v>56.666666666666664</c:v>
                </c:pt>
                <c:pt idx="341">
                  <c:v>56.833333333333336</c:v>
                </c:pt>
                <c:pt idx="342">
                  <c:v>57</c:v>
                </c:pt>
                <c:pt idx="343">
                  <c:v>57.166666666666664</c:v>
                </c:pt>
                <c:pt idx="344">
                  <c:v>57.333333333333336</c:v>
                </c:pt>
                <c:pt idx="345">
                  <c:v>57.5</c:v>
                </c:pt>
                <c:pt idx="346">
                  <c:v>57.666666666666664</c:v>
                </c:pt>
                <c:pt idx="347">
                  <c:v>57.833333333333336</c:v>
                </c:pt>
                <c:pt idx="348">
                  <c:v>58</c:v>
                </c:pt>
                <c:pt idx="349">
                  <c:v>58.166666666666664</c:v>
                </c:pt>
                <c:pt idx="350">
                  <c:v>58.333333333333336</c:v>
                </c:pt>
                <c:pt idx="351">
                  <c:v>58.5</c:v>
                </c:pt>
                <c:pt idx="352">
                  <c:v>58.666666666666664</c:v>
                </c:pt>
                <c:pt idx="353">
                  <c:v>58.833333333333336</c:v>
                </c:pt>
                <c:pt idx="354">
                  <c:v>59</c:v>
                </c:pt>
                <c:pt idx="355">
                  <c:v>59.166666666666664</c:v>
                </c:pt>
                <c:pt idx="356">
                  <c:v>59.333333333333336</c:v>
                </c:pt>
                <c:pt idx="357">
                  <c:v>59.5</c:v>
                </c:pt>
                <c:pt idx="358">
                  <c:v>59.666666666666664</c:v>
                </c:pt>
                <c:pt idx="359">
                  <c:v>59.833333333333336</c:v>
                </c:pt>
                <c:pt idx="360">
                  <c:v>60</c:v>
                </c:pt>
              </c:numCache>
            </c:numRef>
          </c:xVal>
          <c:yVal>
            <c:numRef>
              <c:f>'Raum2_technische Lüftung'!$I$58:$I$418</c:f>
              <c:numCache>
                <c:formatCode>0.00%</c:formatCode>
                <c:ptCount val="361"/>
                <c:pt idx="0">
                  <c:v>0</c:v>
                </c:pt>
                <c:pt idx="1">
                  <c:v>1.1111111111111111E-3</c:v>
                </c:pt>
                <c:pt idx="2">
                  <c:v>2.2222222222222222E-3</c:v>
                </c:pt>
                <c:pt idx="3">
                  <c:v>3.3333333333333331E-3</c:v>
                </c:pt>
                <c:pt idx="4">
                  <c:v>4.4444444444444444E-3</c:v>
                </c:pt>
                <c:pt idx="5">
                  <c:v>5.5555555555555558E-3</c:v>
                </c:pt>
                <c:pt idx="6">
                  <c:v>6.6666666666666671E-3</c:v>
                </c:pt>
                <c:pt idx="7">
                  <c:v>7.7777777777777784E-3</c:v>
                </c:pt>
                <c:pt idx="8">
                  <c:v>8.8888888888888889E-3</c:v>
                </c:pt>
                <c:pt idx="9">
                  <c:v>0.01</c:v>
                </c:pt>
                <c:pt idx="10">
                  <c:v>1.1111111111111112E-2</c:v>
                </c:pt>
                <c:pt idx="11">
                  <c:v>1.2222222222222223E-2</c:v>
                </c:pt>
                <c:pt idx="12">
                  <c:v>1.3333333333333334E-2</c:v>
                </c:pt>
                <c:pt idx="13">
                  <c:v>1.4444444444444446E-2</c:v>
                </c:pt>
                <c:pt idx="14">
                  <c:v>1.5555555555555557E-2</c:v>
                </c:pt>
                <c:pt idx="15">
                  <c:v>1.6666666666666666E-2</c:v>
                </c:pt>
                <c:pt idx="16">
                  <c:v>1.7777777777777778E-2</c:v>
                </c:pt>
                <c:pt idx="17">
                  <c:v>1.8888888888888889E-2</c:v>
                </c:pt>
                <c:pt idx="18">
                  <c:v>0.02</c:v>
                </c:pt>
                <c:pt idx="19">
                  <c:v>2.1111111111111112E-2</c:v>
                </c:pt>
                <c:pt idx="20">
                  <c:v>2.2222222222222223E-2</c:v>
                </c:pt>
                <c:pt idx="21">
                  <c:v>2.3333333333333334E-2</c:v>
                </c:pt>
                <c:pt idx="22">
                  <c:v>2.4444444444444446E-2</c:v>
                </c:pt>
                <c:pt idx="23">
                  <c:v>2.5555555555555557E-2</c:v>
                </c:pt>
                <c:pt idx="24">
                  <c:v>2.6666666666666668E-2</c:v>
                </c:pt>
                <c:pt idx="25">
                  <c:v>2.777777777777778E-2</c:v>
                </c:pt>
                <c:pt idx="26">
                  <c:v>2.8888888888888891E-2</c:v>
                </c:pt>
                <c:pt idx="27">
                  <c:v>3.0000000000000002E-2</c:v>
                </c:pt>
                <c:pt idx="28">
                  <c:v>3.1111111111111114E-2</c:v>
                </c:pt>
                <c:pt idx="29">
                  <c:v>3.2222222222222222E-2</c:v>
                </c:pt>
                <c:pt idx="30">
                  <c:v>3.3333333333333333E-2</c:v>
                </c:pt>
                <c:pt idx="31">
                  <c:v>3.4444444444444444E-2</c:v>
                </c:pt>
                <c:pt idx="32">
                  <c:v>3.5555555555555556E-2</c:v>
                </c:pt>
                <c:pt idx="33">
                  <c:v>3.6666666666666667E-2</c:v>
                </c:pt>
                <c:pt idx="34">
                  <c:v>3.7777777777777778E-2</c:v>
                </c:pt>
                <c:pt idx="35">
                  <c:v>3.888888888888889E-2</c:v>
                </c:pt>
                <c:pt idx="36">
                  <c:v>0.04</c:v>
                </c:pt>
                <c:pt idx="37">
                  <c:v>4.1111111111111112E-2</c:v>
                </c:pt>
                <c:pt idx="38">
                  <c:v>4.2222222222222223E-2</c:v>
                </c:pt>
                <c:pt idx="39">
                  <c:v>4.3333333333333335E-2</c:v>
                </c:pt>
                <c:pt idx="40">
                  <c:v>4.4444444444444446E-2</c:v>
                </c:pt>
                <c:pt idx="41">
                  <c:v>4.5555555555555557E-2</c:v>
                </c:pt>
                <c:pt idx="42">
                  <c:v>4.6666666666666669E-2</c:v>
                </c:pt>
                <c:pt idx="43">
                  <c:v>4.777777777777778E-2</c:v>
                </c:pt>
                <c:pt idx="44">
                  <c:v>4.8888888888888891E-2</c:v>
                </c:pt>
                <c:pt idx="45">
                  <c:v>0.05</c:v>
                </c:pt>
                <c:pt idx="46">
                  <c:v>5.1111111111111114E-2</c:v>
                </c:pt>
                <c:pt idx="47">
                  <c:v>5.2222222222222225E-2</c:v>
                </c:pt>
                <c:pt idx="48">
                  <c:v>5.3333333333333337E-2</c:v>
                </c:pt>
                <c:pt idx="49">
                  <c:v>5.4444444444444448E-2</c:v>
                </c:pt>
                <c:pt idx="50">
                  <c:v>5.5555555555555559E-2</c:v>
                </c:pt>
                <c:pt idx="51">
                  <c:v>5.6666666666666671E-2</c:v>
                </c:pt>
                <c:pt idx="52">
                  <c:v>5.7777777777777782E-2</c:v>
                </c:pt>
                <c:pt idx="53">
                  <c:v>5.8888888888888893E-2</c:v>
                </c:pt>
                <c:pt idx="54">
                  <c:v>6.0000000000000005E-2</c:v>
                </c:pt>
                <c:pt idx="55">
                  <c:v>6.1111111111111116E-2</c:v>
                </c:pt>
                <c:pt idx="56">
                  <c:v>6.2222222222222227E-2</c:v>
                </c:pt>
                <c:pt idx="57">
                  <c:v>6.3333333333333339E-2</c:v>
                </c:pt>
                <c:pt idx="58">
                  <c:v>6.4444444444444443E-2</c:v>
                </c:pt>
                <c:pt idx="59">
                  <c:v>6.5555555555555547E-2</c:v>
                </c:pt>
                <c:pt idx="60">
                  <c:v>6.6666666666666652E-2</c:v>
                </c:pt>
                <c:pt idx="61">
                  <c:v>6.7777777777777756E-2</c:v>
                </c:pt>
                <c:pt idx="62">
                  <c:v>6.8888888888888861E-2</c:v>
                </c:pt>
                <c:pt idx="63">
                  <c:v>6.9999999999999965E-2</c:v>
                </c:pt>
                <c:pt idx="64">
                  <c:v>7.1111111111111069E-2</c:v>
                </c:pt>
                <c:pt idx="65">
                  <c:v>7.2222222222222174E-2</c:v>
                </c:pt>
                <c:pt idx="66">
                  <c:v>7.3333333333333278E-2</c:v>
                </c:pt>
                <c:pt idx="67">
                  <c:v>7.4444444444444383E-2</c:v>
                </c:pt>
                <c:pt idx="68">
                  <c:v>7.5555555555555487E-2</c:v>
                </c:pt>
                <c:pt idx="69">
                  <c:v>7.6666666666666591E-2</c:v>
                </c:pt>
                <c:pt idx="70">
                  <c:v>7.7777777777777696E-2</c:v>
                </c:pt>
                <c:pt idx="71">
                  <c:v>7.88888888888888E-2</c:v>
                </c:pt>
                <c:pt idx="72">
                  <c:v>7.9999999999999905E-2</c:v>
                </c:pt>
                <c:pt idx="73">
                  <c:v>8.1111111111111009E-2</c:v>
                </c:pt>
                <c:pt idx="74">
                  <c:v>8.2222222222222113E-2</c:v>
                </c:pt>
                <c:pt idx="75">
                  <c:v>8.3333333333333218E-2</c:v>
                </c:pt>
                <c:pt idx="76">
                  <c:v>8.4444444444444322E-2</c:v>
                </c:pt>
                <c:pt idx="77">
                  <c:v>8.5555555555555426E-2</c:v>
                </c:pt>
                <c:pt idx="78">
                  <c:v>8.6666666666666531E-2</c:v>
                </c:pt>
                <c:pt idx="79">
                  <c:v>8.7777777777777635E-2</c:v>
                </c:pt>
                <c:pt idx="80">
                  <c:v>8.888888888888874E-2</c:v>
                </c:pt>
                <c:pt idx="81">
                  <c:v>8.9999999999999844E-2</c:v>
                </c:pt>
                <c:pt idx="82">
                  <c:v>9.1111111111110948E-2</c:v>
                </c:pt>
                <c:pt idx="83">
                  <c:v>9.2222222222222053E-2</c:v>
                </c:pt>
                <c:pt idx="84">
                  <c:v>9.3333333333333157E-2</c:v>
                </c:pt>
                <c:pt idx="85">
                  <c:v>9.4444444444444262E-2</c:v>
                </c:pt>
                <c:pt idx="86">
                  <c:v>9.5555555555555366E-2</c:v>
                </c:pt>
                <c:pt idx="87">
                  <c:v>9.666666666666647E-2</c:v>
                </c:pt>
                <c:pt idx="88">
                  <c:v>9.7777777777777575E-2</c:v>
                </c:pt>
                <c:pt idx="89">
                  <c:v>9.8888888888888679E-2</c:v>
                </c:pt>
                <c:pt idx="90">
                  <c:v>9.9999999999999784E-2</c:v>
                </c:pt>
                <c:pt idx="91">
                  <c:v>0.10111111111111089</c:v>
                </c:pt>
                <c:pt idx="92">
                  <c:v>0.10222222222222199</c:v>
                </c:pt>
                <c:pt idx="93">
                  <c:v>0.1033333333333331</c:v>
                </c:pt>
                <c:pt idx="94">
                  <c:v>0.1044444444444442</c:v>
                </c:pt>
                <c:pt idx="95">
                  <c:v>0.10555555555555531</c:v>
                </c:pt>
                <c:pt idx="96">
                  <c:v>0.10666666666666641</c:v>
                </c:pt>
                <c:pt idx="97">
                  <c:v>0.10777777777777751</c:v>
                </c:pt>
                <c:pt idx="98">
                  <c:v>0.10888888888888862</c:v>
                </c:pt>
                <c:pt idx="99">
                  <c:v>0.10999999999999972</c:v>
                </c:pt>
                <c:pt idx="100">
                  <c:v>0.11111111111111083</c:v>
                </c:pt>
                <c:pt idx="101">
                  <c:v>0.11222222222222193</c:v>
                </c:pt>
                <c:pt idx="102">
                  <c:v>0.11333333333333304</c:v>
                </c:pt>
                <c:pt idx="103">
                  <c:v>0.11444444444444414</c:v>
                </c:pt>
                <c:pt idx="104">
                  <c:v>0.11555555555555524</c:v>
                </c:pt>
                <c:pt idx="105">
                  <c:v>0.11666666666666635</c:v>
                </c:pt>
                <c:pt idx="106">
                  <c:v>0.11777777777777745</c:v>
                </c:pt>
                <c:pt idx="107">
                  <c:v>0.11888888888888856</c:v>
                </c:pt>
                <c:pt idx="108">
                  <c:v>0.11999999999999966</c:v>
                </c:pt>
                <c:pt idx="109">
                  <c:v>0.12111111111111077</c:v>
                </c:pt>
                <c:pt idx="110">
                  <c:v>0.12222222222222187</c:v>
                </c:pt>
                <c:pt idx="111">
                  <c:v>0.12333333333333298</c:v>
                </c:pt>
                <c:pt idx="112">
                  <c:v>0.12444444444444408</c:v>
                </c:pt>
                <c:pt idx="113">
                  <c:v>0.1255555555555552</c:v>
                </c:pt>
                <c:pt idx="114">
                  <c:v>0.12666666666666632</c:v>
                </c:pt>
                <c:pt idx="115">
                  <c:v>0.12777777777777743</c:v>
                </c:pt>
                <c:pt idx="116">
                  <c:v>0.12888888888888855</c:v>
                </c:pt>
                <c:pt idx="117">
                  <c:v>0.12999999999999967</c:v>
                </c:pt>
                <c:pt idx="118">
                  <c:v>0.13111111111111079</c:v>
                </c:pt>
                <c:pt idx="119">
                  <c:v>0.13222222222222191</c:v>
                </c:pt>
                <c:pt idx="120">
                  <c:v>0.13333333333333303</c:v>
                </c:pt>
                <c:pt idx="121">
                  <c:v>0.13444444444444414</c:v>
                </c:pt>
                <c:pt idx="122">
                  <c:v>0.13555555555555526</c:v>
                </c:pt>
                <c:pt idx="123">
                  <c:v>0.13666666666666638</c:v>
                </c:pt>
                <c:pt idx="124">
                  <c:v>0.1377777777777775</c:v>
                </c:pt>
                <c:pt idx="125">
                  <c:v>0.13888888888888862</c:v>
                </c:pt>
                <c:pt idx="126">
                  <c:v>0.13999999999999974</c:v>
                </c:pt>
                <c:pt idx="127">
                  <c:v>0.14111111111111085</c:v>
                </c:pt>
                <c:pt idx="128">
                  <c:v>0.14222222222222197</c:v>
                </c:pt>
                <c:pt idx="129">
                  <c:v>0.14333333333333309</c:v>
                </c:pt>
                <c:pt idx="130">
                  <c:v>0.14444444444444421</c:v>
                </c:pt>
                <c:pt idx="131">
                  <c:v>0.14555555555555533</c:v>
                </c:pt>
                <c:pt idx="132">
                  <c:v>0.14666666666666645</c:v>
                </c:pt>
                <c:pt idx="133">
                  <c:v>0.14777777777777756</c:v>
                </c:pt>
                <c:pt idx="134">
                  <c:v>0.14888888888888868</c:v>
                </c:pt>
                <c:pt idx="135">
                  <c:v>0.1499999999999998</c:v>
                </c:pt>
                <c:pt idx="136">
                  <c:v>0.15111111111111092</c:v>
                </c:pt>
                <c:pt idx="137">
                  <c:v>0.15222222222222204</c:v>
                </c:pt>
                <c:pt idx="138">
                  <c:v>0.15333333333333315</c:v>
                </c:pt>
                <c:pt idx="139">
                  <c:v>0.15444444444444427</c:v>
                </c:pt>
                <c:pt idx="140">
                  <c:v>0.15555555555555539</c:v>
                </c:pt>
                <c:pt idx="141">
                  <c:v>0.15666666666666651</c:v>
                </c:pt>
                <c:pt idx="142">
                  <c:v>0.15777777777777763</c:v>
                </c:pt>
                <c:pt idx="143">
                  <c:v>0.15888888888888875</c:v>
                </c:pt>
                <c:pt idx="144">
                  <c:v>0.15999999999999986</c:v>
                </c:pt>
                <c:pt idx="145">
                  <c:v>0.16111111111111098</c:v>
                </c:pt>
                <c:pt idx="146">
                  <c:v>0.1622222222222221</c:v>
                </c:pt>
                <c:pt idx="147">
                  <c:v>0.16333333333333322</c:v>
                </c:pt>
                <c:pt idx="148">
                  <c:v>0.16444444444444434</c:v>
                </c:pt>
                <c:pt idx="149">
                  <c:v>0.16555555555555546</c:v>
                </c:pt>
                <c:pt idx="150">
                  <c:v>0.16666666666666657</c:v>
                </c:pt>
                <c:pt idx="151">
                  <c:v>0.16777777777777769</c:v>
                </c:pt>
                <c:pt idx="152">
                  <c:v>0.16888888888888881</c:v>
                </c:pt>
                <c:pt idx="153">
                  <c:v>0.16999999999999993</c:v>
                </c:pt>
                <c:pt idx="154">
                  <c:v>0.17111111111111105</c:v>
                </c:pt>
                <c:pt idx="155">
                  <c:v>0.17222222222222217</c:v>
                </c:pt>
                <c:pt idx="156">
                  <c:v>0.17333333333333328</c:v>
                </c:pt>
                <c:pt idx="157">
                  <c:v>0.1744444444444444</c:v>
                </c:pt>
                <c:pt idx="158">
                  <c:v>0.17555555555555552</c:v>
                </c:pt>
                <c:pt idx="159">
                  <c:v>0.17666666666666664</c:v>
                </c:pt>
                <c:pt idx="160">
                  <c:v>0.17777777777777776</c:v>
                </c:pt>
                <c:pt idx="161">
                  <c:v>0.17888888888888888</c:v>
                </c:pt>
                <c:pt idx="162">
                  <c:v>0.18</c:v>
                </c:pt>
                <c:pt idx="163">
                  <c:v>0.18111111111111111</c:v>
                </c:pt>
                <c:pt idx="164">
                  <c:v>0.18222222222222223</c:v>
                </c:pt>
                <c:pt idx="165">
                  <c:v>0.18333333333333335</c:v>
                </c:pt>
                <c:pt idx="166">
                  <c:v>0.18444444444444447</c:v>
                </c:pt>
                <c:pt idx="167">
                  <c:v>0.18555555555555558</c:v>
                </c:pt>
                <c:pt idx="168">
                  <c:v>0.1866666666666667</c:v>
                </c:pt>
                <c:pt idx="169">
                  <c:v>0.18777777777777782</c:v>
                </c:pt>
                <c:pt idx="170">
                  <c:v>0.18888888888888894</c:v>
                </c:pt>
                <c:pt idx="171">
                  <c:v>0.19000000000000006</c:v>
                </c:pt>
                <c:pt idx="172">
                  <c:v>0.19111111111111118</c:v>
                </c:pt>
                <c:pt idx="173">
                  <c:v>0.19222222222222229</c:v>
                </c:pt>
                <c:pt idx="174">
                  <c:v>0.19333333333333341</c:v>
                </c:pt>
                <c:pt idx="175">
                  <c:v>0.19444444444444453</c:v>
                </c:pt>
                <c:pt idx="176">
                  <c:v>0.19555555555555565</c:v>
                </c:pt>
                <c:pt idx="177">
                  <c:v>0.19666666666666677</c:v>
                </c:pt>
                <c:pt idx="178">
                  <c:v>0.19777777777777789</c:v>
                </c:pt>
                <c:pt idx="179">
                  <c:v>0.198888888888889</c:v>
                </c:pt>
                <c:pt idx="180">
                  <c:v>0.20000000000000012</c:v>
                </c:pt>
                <c:pt idx="181">
                  <c:v>0.20111111111111124</c:v>
                </c:pt>
                <c:pt idx="182">
                  <c:v>0.20222222222222236</c:v>
                </c:pt>
                <c:pt idx="183">
                  <c:v>0.20333333333333348</c:v>
                </c:pt>
                <c:pt idx="184">
                  <c:v>0.2044444444444446</c:v>
                </c:pt>
                <c:pt idx="185">
                  <c:v>0.20555555555555571</c:v>
                </c:pt>
                <c:pt idx="186">
                  <c:v>0.20666666666666683</c:v>
                </c:pt>
                <c:pt idx="187">
                  <c:v>0.20777777777777795</c:v>
                </c:pt>
                <c:pt idx="188">
                  <c:v>0.20888888888888907</c:v>
                </c:pt>
                <c:pt idx="189">
                  <c:v>0.21000000000000019</c:v>
                </c:pt>
                <c:pt idx="190">
                  <c:v>0.2111111111111113</c:v>
                </c:pt>
                <c:pt idx="191">
                  <c:v>0.21222222222222242</c:v>
                </c:pt>
                <c:pt idx="192">
                  <c:v>0.21333333333333354</c:v>
                </c:pt>
                <c:pt idx="193">
                  <c:v>0.21444444444444466</c:v>
                </c:pt>
                <c:pt idx="194">
                  <c:v>0.21555555555555578</c:v>
                </c:pt>
                <c:pt idx="195">
                  <c:v>0.2166666666666669</c:v>
                </c:pt>
                <c:pt idx="196">
                  <c:v>0.21777777777777801</c:v>
                </c:pt>
                <c:pt idx="197">
                  <c:v>0.21888888888888913</c:v>
                </c:pt>
                <c:pt idx="198">
                  <c:v>0.22000000000000025</c:v>
                </c:pt>
                <c:pt idx="199">
                  <c:v>0.22111111111111137</c:v>
                </c:pt>
                <c:pt idx="200">
                  <c:v>0.22222222222222249</c:v>
                </c:pt>
                <c:pt idx="201">
                  <c:v>0.22333333333333361</c:v>
                </c:pt>
                <c:pt idx="202">
                  <c:v>0.22444444444444472</c:v>
                </c:pt>
                <c:pt idx="203">
                  <c:v>0.22555555555555584</c:v>
                </c:pt>
                <c:pt idx="204">
                  <c:v>0.22666666666666696</c:v>
                </c:pt>
                <c:pt idx="205">
                  <c:v>0.22777777777777808</c:v>
                </c:pt>
                <c:pt idx="206">
                  <c:v>0.2288888888888892</c:v>
                </c:pt>
                <c:pt idx="207">
                  <c:v>0.23000000000000032</c:v>
                </c:pt>
                <c:pt idx="208">
                  <c:v>0.23111111111111143</c:v>
                </c:pt>
                <c:pt idx="209">
                  <c:v>0.23222222222222255</c:v>
                </c:pt>
                <c:pt idx="210">
                  <c:v>0.23333333333333367</c:v>
                </c:pt>
                <c:pt idx="211">
                  <c:v>0.23444444444444479</c:v>
                </c:pt>
                <c:pt idx="212">
                  <c:v>0.23555555555555591</c:v>
                </c:pt>
                <c:pt idx="213">
                  <c:v>0.23666666666666702</c:v>
                </c:pt>
                <c:pt idx="214">
                  <c:v>0.23777777777777814</c:v>
                </c:pt>
                <c:pt idx="215">
                  <c:v>0.23888888888888926</c:v>
                </c:pt>
                <c:pt idx="216">
                  <c:v>0.24000000000000038</c:v>
                </c:pt>
                <c:pt idx="217">
                  <c:v>0.2411111111111115</c:v>
                </c:pt>
                <c:pt idx="218">
                  <c:v>0.24222222222222262</c:v>
                </c:pt>
                <c:pt idx="219">
                  <c:v>0.24333333333333373</c:v>
                </c:pt>
                <c:pt idx="220">
                  <c:v>0.24444444444444485</c:v>
                </c:pt>
                <c:pt idx="221">
                  <c:v>0.24555555555555597</c:v>
                </c:pt>
                <c:pt idx="222">
                  <c:v>0.24666666666666709</c:v>
                </c:pt>
                <c:pt idx="223">
                  <c:v>0.24777777777777821</c:v>
                </c:pt>
                <c:pt idx="224">
                  <c:v>0.24888888888888933</c:v>
                </c:pt>
                <c:pt idx="225">
                  <c:v>0.25000000000000044</c:v>
                </c:pt>
                <c:pt idx="226">
                  <c:v>0.25111111111111156</c:v>
                </c:pt>
                <c:pt idx="227">
                  <c:v>0.25222222222222268</c:v>
                </c:pt>
                <c:pt idx="228">
                  <c:v>0.2533333333333338</c:v>
                </c:pt>
                <c:pt idx="229">
                  <c:v>0.25444444444444492</c:v>
                </c:pt>
                <c:pt idx="230">
                  <c:v>0.25555555555555604</c:v>
                </c:pt>
                <c:pt idx="231">
                  <c:v>0.25666666666666715</c:v>
                </c:pt>
                <c:pt idx="232">
                  <c:v>0.25777777777777827</c:v>
                </c:pt>
                <c:pt idx="233">
                  <c:v>0.25888888888888939</c:v>
                </c:pt>
                <c:pt idx="234">
                  <c:v>0.26000000000000051</c:v>
                </c:pt>
                <c:pt idx="235">
                  <c:v>0.26111111111111163</c:v>
                </c:pt>
                <c:pt idx="236">
                  <c:v>0.26222222222222275</c:v>
                </c:pt>
                <c:pt idx="237">
                  <c:v>0.26333333333333386</c:v>
                </c:pt>
                <c:pt idx="238">
                  <c:v>0.26444444444444498</c:v>
                </c:pt>
                <c:pt idx="239">
                  <c:v>0.2655555555555561</c:v>
                </c:pt>
                <c:pt idx="240">
                  <c:v>0.26666666666666722</c:v>
                </c:pt>
                <c:pt idx="241">
                  <c:v>0.26777777777777834</c:v>
                </c:pt>
                <c:pt idx="242">
                  <c:v>0.26888888888888945</c:v>
                </c:pt>
                <c:pt idx="243">
                  <c:v>0.27000000000000057</c:v>
                </c:pt>
                <c:pt idx="244">
                  <c:v>0.27111111111111169</c:v>
                </c:pt>
                <c:pt idx="245">
                  <c:v>0.27222222222222281</c:v>
                </c:pt>
                <c:pt idx="246">
                  <c:v>0.27333333333333393</c:v>
                </c:pt>
                <c:pt idx="247">
                  <c:v>0.27444444444444505</c:v>
                </c:pt>
                <c:pt idx="248">
                  <c:v>0.27555555555555616</c:v>
                </c:pt>
                <c:pt idx="249">
                  <c:v>0.27666666666666728</c:v>
                </c:pt>
                <c:pt idx="250">
                  <c:v>0.2777777777777784</c:v>
                </c:pt>
                <c:pt idx="251">
                  <c:v>0.27888888888888952</c:v>
                </c:pt>
                <c:pt idx="252">
                  <c:v>0.28000000000000064</c:v>
                </c:pt>
                <c:pt idx="253">
                  <c:v>0.28111111111111176</c:v>
                </c:pt>
                <c:pt idx="254">
                  <c:v>0.28222222222222287</c:v>
                </c:pt>
                <c:pt idx="255">
                  <c:v>0.28333333333333399</c:v>
                </c:pt>
                <c:pt idx="256">
                  <c:v>0.28444444444444511</c:v>
                </c:pt>
                <c:pt idx="257">
                  <c:v>0.28555555555555623</c:v>
                </c:pt>
                <c:pt idx="258">
                  <c:v>0.28666666666666735</c:v>
                </c:pt>
                <c:pt idx="259">
                  <c:v>0.28777777777777847</c:v>
                </c:pt>
                <c:pt idx="260">
                  <c:v>0.28888888888888958</c:v>
                </c:pt>
                <c:pt idx="261">
                  <c:v>0.2900000000000007</c:v>
                </c:pt>
                <c:pt idx="262">
                  <c:v>0.29111111111111182</c:v>
                </c:pt>
                <c:pt idx="263">
                  <c:v>0.29222222222222294</c:v>
                </c:pt>
                <c:pt idx="264">
                  <c:v>0.29333333333333406</c:v>
                </c:pt>
                <c:pt idx="265">
                  <c:v>0.29444444444444517</c:v>
                </c:pt>
                <c:pt idx="266">
                  <c:v>0.29555555555555629</c:v>
                </c:pt>
                <c:pt idx="267">
                  <c:v>0.29666666666666741</c:v>
                </c:pt>
                <c:pt idx="268">
                  <c:v>0.29777777777777853</c:v>
                </c:pt>
                <c:pt idx="269">
                  <c:v>0.29888888888888965</c:v>
                </c:pt>
                <c:pt idx="270">
                  <c:v>0.30000000000000077</c:v>
                </c:pt>
                <c:pt idx="271">
                  <c:v>0.30111111111111188</c:v>
                </c:pt>
                <c:pt idx="272">
                  <c:v>0.302222222222223</c:v>
                </c:pt>
                <c:pt idx="273">
                  <c:v>0.30333333333333412</c:v>
                </c:pt>
                <c:pt idx="274">
                  <c:v>0.30444444444444524</c:v>
                </c:pt>
                <c:pt idx="275">
                  <c:v>0.30555555555555636</c:v>
                </c:pt>
                <c:pt idx="276">
                  <c:v>0.30666666666666748</c:v>
                </c:pt>
                <c:pt idx="277">
                  <c:v>0.30777777777777859</c:v>
                </c:pt>
                <c:pt idx="278">
                  <c:v>0.30888888888888971</c:v>
                </c:pt>
                <c:pt idx="279">
                  <c:v>0.31000000000000083</c:v>
                </c:pt>
                <c:pt idx="280">
                  <c:v>0.31111111111111195</c:v>
                </c:pt>
                <c:pt idx="281">
                  <c:v>0.31222222222222307</c:v>
                </c:pt>
                <c:pt idx="282">
                  <c:v>0.31333333333333419</c:v>
                </c:pt>
                <c:pt idx="283">
                  <c:v>0.3144444444444453</c:v>
                </c:pt>
                <c:pt idx="284">
                  <c:v>0.31555555555555642</c:v>
                </c:pt>
                <c:pt idx="285">
                  <c:v>0.31666666666666754</c:v>
                </c:pt>
                <c:pt idx="286">
                  <c:v>0.31777777777777866</c:v>
                </c:pt>
                <c:pt idx="287">
                  <c:v>0.31888888888888978</c:v>
                </c:pt>
                <c:pt idx="288">
                  <c:v>0.32000000000000089</c:v>
                </c:pt>
                <c:pt idx="289">
                  <c:v>0.32111111111111201</c:v>
                </c:pt>
                <c:pt idx="290">
                  <c:v>0.32222222222222313</c:v>
                </c:pt>
                <c:pt idx="291">
                  <c:v>0.32333333333333425</c:v>
                </c:pt>
                <c:pt idx="292">
                  <c:v>0.32444444444444537</c:v>
                </c:pt>
                <c:pt idx="293">
                  <c:v>0.32555555555555649</c:v>
                </c:pt>
                <c:pt idx="294">
                  <c:v>0.3266666666666676</c:v>
                </c:pt>
                <c:pt idx="295">
                  <c:v>0.32777777777777872</c:v>
                </c:pt>
                <c:pt idx="296">
                  <c:v>0.32888888888888984</c:v>
                </c:pt>
                <c:pt idx="297">
                  <c:v>0.33000000000000096</c:v>
                </c:pt>
                <c:pt idx="298">
                  <c:v>0.33111111111111208</c:v>
                </c:pt>
                <c:pt idx="299">
                  <c:v>0.3322222222222232</c:v>
                </c:pt>
                <c:pt idx="300">
                  <c:v>0.33333333333333431</c:v>
                </c:pt>
                <c:pt idx="301">
                  <c:v>0.33444444444444543</c:v>
                </c:pt>
                <c:pt idx="302">
                  <c:v>0.33555555555555655</c:v>
                </c:pt>
                <c:pt idx="303">
                  <c:v>0.33666666666666767</c:v>
                </c:pt>
                <c:pt idx="304">
                  <c:v>0.33777777777777879</c:v>
                </c:pt>
                <c:pt idx="305">
                  <c:v>0.33888888888888991</c:v>
                </c:pt>
                <c:pt idx="306">
                  <c:v>0.34000000000000102</c:v>
                </c:pt>
                <c:pt idx="307">
                  <c:v>0.34111111111111214</c:v>
                </c:pt>
                <c:pt idx="308">
                  <c:v>0.34222222222222326</c:v>
                </c:pt>
                <c:pt idx="309">
                  <c:v>0.34333333333333438</c:v>
                </c:pt>
                <c:pt idx="310">
                  <c:v>0.3444444444444455</c:v>
                </c:pt>
                <c:pt idx="311">
                  <c:v>0.34555555555555661</c:v>
                </c:pt>
                <c:pt idx="312">
                  <c:v>0.34666666666666773</c:v>
                </c:pt>
                <c:pt idx="313">
                  <c:v>0.34777777777777885</c:v>
                </c:pt>
                <c:pt idx="314">
                  <c:v>0.34888888888888997</c:v>
                </c:pt>
                <c:pt idx="315">
                  <c:v>0.35000000000000109</c:v>
                </c:pt>
                <c:pt idx="316">
                  <c:v>0.35111111111111221</c:v>
                </c:pt>
                <c:pt idx="317">
                  <c:v>0.35222222222222332</c:v>
                </c:pt>
                <c:pt idx="318">
                  <c:v>0.35333333333333444</c:v>
                </c:pt>
                <c:pt idx="319">
                  <c:v>0.35444444444444556</c:v>
                </c:pt>
                <c:pt idx="320">
                  <c:v>0.35555555555555668</c:v>
                </c:pt>
                <c:pt idx="321">
                  <c:v>0.3566666666666678</c:v>
                </c:pt>
                <c:pt idx="322">
                  <c:v>0.35777777777777892</c:v>
                </c:pt>
                <c:pt idx="323">
                  <c:v>0.35888888888889003</c:v>
                </c:pt>
                <c:pt idx="324">
                  <c:v>0.36000000000000115</c:v>
                </c:pt>
                <c:pt idx="325">
                  <c:v>0.36111111111111227</c:v>
                </c:pt>
                <c:pt idx="326">
                  <c:v>0.36222222222222339</c:v>
                </c:pt>
                <c:pt idx="327">
                  <c:v>0.36333333333333451</c:v>
                </c:pt>
                <c:pt idx="328">
                  <c:v>0.36444444444444563</c:v>
                </c:pt>
                <c:pt idx="329">
                  <c:v>0.36555555555555674</c:v>
                </c:pt>
                <c:pt idx="330">
                  <c:v>0.36666666666666786</c:v>
                </c:pt>
                <c:pt idx="331">
                  <c:v>0.36777777777777898</c:v>
                </c:pt>
                <c:pt idx="332">
                  <c:v>0.3688888888888901</c:v>
                </c:pt>
                <c:pt idx="333">
                  <c:v>0.37000000000000122</c:v>
                </c:pt>
                <c:pt idx="334">
                  <c:v>0.37111111111111234</c:v>
                </c:pt>
                <c:pt idx="335">
                  <c:v>0.37222222222222345</c:v>
                </c:pt>
                <c:pt idx="336">
                  <c:v>0.37333333333333457</c:v>
                </c:pt>
                <c:pt idx="337">
                  <c:v>0.37444444444444569</c:v>
                </c:pt>
                <c:pt idx="338">
                  <c:v>0.37555555555555681</c:v>
                </c:pt>
                <c:pt idx="339">
                  <c:v>0.37666666666666793</c:v>
                </c:pt>
                <c:pt idx="340">
                  <c:v>0.37777777777777904</c:v>
                </c:pt>
                <c:pt idx="341">
                  <c:v>0.37888888888889016</c:v>
                </c:pt>
                <c:pt idx="342">
                  <c:v>0.38000000000000128</c:v>
                </c:pt>
                <c:pt idx="343">
                  <c:v>0.3811111111111124</c:v>
                </c:pt>
                <c:pt idx="344">
                  <c:v>0.38222222222222352</c:v>
                </c:pt>
                <c:pt idx="345">
                  <c:v>0.38333333333333464</c:v>
                </c:pt>
                <c:pt idx="346">
                  <c:v>0.38444444444444575</c:v>
                </c:pt>
                <c:pt idx="347">
                  <c:v>0.38555555555555687</c:v>
                </c:pt>
                <c:pt idx="348">
                  <c:v>0.38666666666666799</c:v>
                </c:pt>
                <c:pt idx="349">
                  <c:v>0.38777777777777911</c:v>
                </c:pt>
                <c:pt idx="350">
                  <c:v>0.38888888888889023</c:v>
                </c:pt>
                <c:pt idx="351">
                  <c:v>0.39000000000000135</c:v>
                </c:pt>
                <c:pt idx="352">
                  <c:v>0.39111111111111246</c:v>
                </c:pt>
                <c:pt idx="353">
                  <c:v>0.39222222222222358</c:v>
                </c:pt>
                <c:pt idx="354">
                  <c:v>0.3933333333333347</c:v>
                </c:pt>
                <c:pt idx="355">
                  <c:v>0.39444444444444582</c:v>
                </c:pt>
                <c:pt idx="356">
                  <c:v>0.39555555555555694</c:v>
                </c:pt>
                <c:pt idx="357">
                  <c:v>0.39666666666666806</c:v>
                </c:pt>
                <c:pt idx="358">
                  <c:v>0.39777777777777917</c:v>
                </c:pt>
                <c:pt idx="359">
                  <c:v>0.39888888888889029</c:v>
                </c:pt>
                <c:pt idx="360">
                  <c:v>0.40000000000000141</c:v>
                </c:pt>
              </c:numCache>
            </c:numRef>
          </c:yVal>
          <c:smooth val="1"/>
          <c:extLst>
            <c:ext xmlns:c16="http://schemas.microsoft.com/office/drawing/2014/chart" uri="{C3380CC4-5D6E-409C-BE32-E72D297353CC}">
              <c16:uniqueId val="{00000002-C446-134E-B6C9-295317C80340}"/>
            </c:ext>
          </c:extLst>
        </c:ser>
        <c:dLbls>
          <c:showLegendKey val="0"/>
          <c:showVal val="0"/>
          <c:showCatName val="0"/>
          <c:showSerName val="0"/>
          <c:showPercent val="0"/>
          <c:showBubbleSize val="0"/>
        </c:dLbls>
        <c:axId val="1315903536"/>
        <c:axId val="1315905184"/>
      </c:scatterChart>
      <c:valAx>
        <c:axId val="1315903536"/>
        <c:scaling>
          <c:orientation val="minMax"/>
          <c:max val="6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5905184"/>
        <c:crosses val="autoZero"/>
        <c:crossBetween val="midCat"/>
      </c:valAx>
      <c:valAx>
        <c:axId val="13159051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5903536"/>
        <c:crosses val="autoZero"/>
        <c:crossBetween val="midCat"/>
      </c:valAx>
    </c:plotArea>
    <c:plotVisOnly val="1"/>
    <c:dispBlanksAs val="gap"/>
    <c:showDLblsOverMax val="0"/>
    <c:extLst/>
  </c:chart>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chart" Target="../charts/chart2.xml"/></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3.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4.tiff"/></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6.xml"/><Relationship Id="rId4" Type="http://schemas.openxmlformats.org/officeDocument/2006/relationships/chart" Target="../charts/chart7.xml"/></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8.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image" Target="../media/image4.tiff"/></Relationships>
</file>

<file path=xl/drawings/drawing1.xml><?xml version="1.0" encoding="utf-8"?>
<xdr:wsDr xmlns:xdr="http://schemas.openxmlformats.org/drawingml/2006/spreadsheetDrawing" xmlns:a="http://schemas.openxmlformats.org/drawingml/2006/main">
  <xdr:twoCellAnchor>
    <xdr:from>
      <xdr:col>0</xdr:col>
      <xdr:colOff>9561</xdr:colOff>
      <xdr:row>48</xdr:row>
      <xdr:rowOff>20689</xdr:rowOff>
    </xdr:from>
    <xdr:to>
      <xdr:col>11</xdr:col>
      <xdr:colOff>812800</xdr:colOff>
      <xdr:row>73</xdr:row>
      <xdr:rowOff>142696</xdr:rowOff>
    </xdr:to>
    <xdr:graphicFrame macro="">
      <xdr:nvGraphicFramePr>
        <xdr:cNvPr id="2" name="Diagramm 1">
          <a:extLst>
            <a:ext uri="{FF2B5EF4-FFF2-40B4-BE49-F238E27FC236}">
              <a16:creationId xmlns:a16="http://schemas.microsoft.com/office/drawing/2014/main" id="{9CFE5060-DBC4-164C-A13D-396D23BF4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682920</xdr:colOff>
      <xdr:row>78</xdr:row>
      <xdr:rowOff>60476</xdr:rowOff>
    </xdr:from>
    <xdr:to>
      <xdr:col>18</xdr:col>
      <xdr:colOff>402261</xdr:colOff>
      <xdr:row>105</xdr:row>
      <xdr:rowOff>111277</xdr:rowOff>
    </xdr:to>
    <xdr:pic>
      <xdr:nvPicPr>
        <xdr:cNvPr id="3" name="Grafik 2">
          <a:extLst>
            <a:ext uri="{FF2B5EF4-FFF2-40B4-BE49-F238E27FC236}">
              <a16:creationId xmlns:a16="http://schemas.microsoft.com/office/drawing/2014/main" id="{C1941156-C27C-B740-9081-A9FE568A96D3}"/>
            </a:ext>
          </a:extLst>
        </xdr:cNvPr>
        <xdr:cNvPicPr>
          <a:picLocks noChangeAspect="1"/>
        </xdr:cNvPicPr>
      </xdr:nvPicPr>
      <xdr:blipFill>
        <a:blip xmlns:r="http://schemas.openxmlformats.org/officeDocument/2006/relationships" r:embed="rId2"/>
        <a:stretch>
          <a:fillRect/>
        </a:stretch>
      </xdr:blipFill>
      <xdr:spPr>
        <a:xfrm>
          <a:off x="9890420" y="16214876"/>
          <a:ext cx="6323341" cy="5537201"/>
        </a:xfrm>
        <a:prstGeom prst="rect">
          <a:avLst/>
        </a:prstGeom>
      </xdr:spPr>
    </xdr:pic>
    <xdr:clientData/>
  </xdr:twoCellAnchor>
  <xdr:twoCellAnchor editAs="oneCell">
    <xdr:from>
      <xdr:col>11</xdr:col>
      <xdr:colOff>772098</xdr:colOff>
      <xdr:row>104</xdr:row>
      <xdr:rowOff>34138</xdr:rowOff>
    </xdr:from>
    <xdr:to>
      <xdr:col>19</xdr:col>
      <xdr:colOff>503257</xdr:colOff>
      <xdr:row>113</xdr:row>
      <xdr:rowOff>184415</xdr:rowOff>
    </xdr:to>
    <xdr:pic>
      <xdr:nvPicPr>
        <xdr:cNvPr id="4" name="Grafik 3">
          <a:extLst>
            <a:ext uri="{FF2B5EF4-FFF2-40B4-BE49-F238E27FC236}">
              <a16:creationId xmlns:a16="http://schemas.microsoft.com/office/drawing/2014/main" id="{29CEF009-3C47-6F46-BE9A-5BC543031F28}"/>
            </a:ext>
          </a:extLst>
        </xdr:cNvPr>
        <xdr:cNvPicPr>
          <a:picLocks noChangeAspect="1"/>
        </xdr:cNvPicPr>
      </xdr:nvPicPr>
      <xdr:blipFill>
        <a:blip xmlns:r="http://schemas.openxmlformats.org/officeDocument/2006/relationships" r:embed="rId3"/>
        <a:stretch>
          <a:fillRect/>
        </a:stretch>
      </xdr:blipFill>
      <xdr:spPr>
        <a:xfrm>
          <a:off x="10805098" y="21471738"/>
          <a:ext cx="6335159" cy="1979077"/>
        </a:xfrm>
        <a:prstGeom prst="rect">
          <a:avLst/>
        </a:prstGeom>
      </xdr:spPr>
    </xdr:pic>
    <xdr:clientData/>
  </xdr:twoCellAnchor>
  <xdr:twoCellAnchor>
    <xdr:from>
      <xdr:col>17</xdr:col>
      <xdr:colOff>43936</xdr:colOff>
      <xdr:row>48</xdr:row>
      <xdr:rowOff>43659</xdr:rowOff>
    </xdr:from>
    <xdr:to>
      <xdr:col>26</xdr:col>
      <xdr:colOff>191343</xdr:colOff>
      <xdr:row>73</xdr:row>
      <xdr:rowOff>165666</xdr:rowOff>
    </xdr:to>
    <xdr:graphicFrame macro="">
      <xdr:nvGraphicFramePr>
        <xdr:cNvPr id="5" name="Diagramm 4">
          <a:extLst>
            <a:ext uri="{FF2B5EF4-FFF2-40B4-BE49-F238E27FC236}">
              <a16:creationId xmlns:a16="http://schemas.microsoft.com/office/drawing/2014/main" id="{7EB13875-7AFC-114A-80CC-A00D39BD1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50800</xdr:colOff>
      <xdr:row>38</xdr:row>
      <xdr:rowOff>38100</xdr:rowOff>
    </xdr:from>
    <xdr:to>
      <xdr:col>7</xdr:col>
      <xdr:colOff>38100</xdr:colOff>
      <xdr:row>53</xdr:row>
      <xdr:rowOff>93318</xdr:rowOff>
    </xdr:to>
    <xdr:graphicFrame macro="">
      <xdr:nvGraphicFramePr>
        <xdr:cNvPr id="2" name="Diagramm 1">
          <a:extLst>
            <a:ext uri="{FF2B5EF4-FFF2-40B4-BE49-F238E27FC236}">
              <a16:creationId xmlns:a16="http://schemas.microsoft.com/office/drawing/2014/main" id="{E0A52EE7-BD67-974F-93A0-DECC53557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697618</xdr:colOff>
      <xdr:row>56</xdr:row>
      <xdr:rowOff>152400</xdr:rowOff>
    </xdr:from>
    <xdr:to>
      <xdr:col>15</xdr:col>
      <xdr:colOff>419100</xdr:colOff>
      <xdr:row>84</xdr:row>
      <xdr:rowOff>0</xdr:rowOff>
    </xdr:to>
    <xdr:pic>
      <xdr:nvPicPr>
        <xdr:cNvPr id="3" name="Grafik 2">
          <a:extLst>
            <a:ext uri="{FF2B5EF4-FFF2-40B4-BE49-F238E27FC236}">
              <a16:creationId xmlns:a16="http://schemas.microsoft.com/office/drawing/2014/main" id="{FF101C24-4FE5-A54E-AFE0-801FE9E64F4E}"/>
            </a:ext>
          </a:extLst>
        </xdr:cNvPr>
        <xdr:cNvPicPr>
          <a:picLocks noChangeAspect="1"/>
        </xdr:cNvPicPr>
      </xdr:nvPicPr>
      <xdr:blipFill>
        <a:blip xmlns:r="http://schemas.openxmlformats.org/officeDocument/2006/relationships" r:embed="rId2"/>
        <a:stretch>
          <a:fillRect/>
        </a:stretch>
      </xdr:blipFill>
      <xdr:spPr>
        <a:xfrm>
          <a:off x="7428618" y="11836400"/>
          <a:ext cx="6325482" cy="5537200"/>
        </a:xfrm>
        <a:prstGeom prst="rect">
          <a:avLst/>
        </a:prstGeom>
      </xdr:spPr>
    </xdr:pic>
    <xdr:clientData/>
  </xdr:twoCellAnchor>
  <xdr:twoCellAnchor editAs="oneCell">
    <xdr:from>
      <xdr:col>7</xdr:col>
      <xdr:colOff>533400</xdr:colOff>
      <xdr:row>84</xdr:row>
      <xdr:rowOff>31112</xdr:rowOff>
    </xdr:from>
    <xdr:to>
      <xdr:col>15</xdr:col>
      <xdr:colOff>266700</xdr:colOff>
      <xdr:row>93</xdr:row>
      <xdr:rowOff>188043</xdr:rowOff>
    </xdr:to>
    <xdr:pic>
      <xdr:nvPicPr>
        <xdr:cNvPr id="4" name="Grafik 3">
          <a:extLst>
            <a:ext uri="{FF2B5EF4-FFF2-40B4-BE49-F238E27FC236}">
              <a16:creationId xmlns:a16="http://schemas.microsoft.com/office/drawing/2014/main" id="{186E44A9-4C87-DC4F-AE84-2D1DD4E2030B}"/>
            </a:ext>
          </a:extLst>
        </xdr:cNvPr>
        <xdr:cNvPicPr>
          <a:picLocks noChangeAspect="1"/>
        </xdr:cNvPicPr>
      </xdr:nvPicPr>
      <xdr:blipFill>
        <a:blip xmlns:r="http://schemas.openxmlformats.org/officeDocument/2006/relationships" r:embed="rId3"/>
        <a:stretch>
          <a:fillRect/>
        </a:stretch>
      </xdr:blipFill>
      <xdr:spPr>
        <a:xfrm>
          <a:off x="7264400" y="17404712"/>
          <a:ext cx="6337300" cy="1985731"/>
        </a:xfrm>
        <a:prstGeom prst="rect">
          <a:avLst/>
        </a:prstGeom>
      </xdr:spPr>
    </xdr:pic>
    <xdr:clientData/>
  </xdr:twoCellAnchor>
  <xdr:twoCellAnchor editAs="oneCell">
    <xdr:from>
      <xdr:col>10</xdr:col>
      <xdr:colOff>182252</xdr:colOff>
      <xdr:row>2</xdr:row>
      <xdr:rowOff>63500</xdr:rowOff>
    </xdr:from>
    <xdr:to>
      <xdr:col>14</xdr:col>
      <xdr:colOff>404085</xdr:colOff>
      <xdr:row>24</xdr:row>
      <xdr:rowOff>114300</xdr:rowOff>
    </xdr:to>
    <xdr:pic>
      <xdr:nvPicPr>
        <xdr:cNvPr id="5" name="Grafik 4">
          <a:extLst>
            <a:ext uri="{FF2B5EF4-FFF2-40B4-BE49-F238E27FC236}">
              <a16:creationId xmlns:a16="http://schemas.microsoft.com/office/drawing/2014/main" id="{6E22DE4D-9B0B-9E4F-A2AD-547A9EE81A73}"/>
            </a:ext>
          </a:extLst>
        </xdr:cNvPr>
        <xdr:cNvPicPr>
          <a:picLocks noChangeAspect="1"/>
        </xdr:cNvPicPr>
      </xdr:nvPicPr>
      <xdr:blipFill>
        <a:blip xmlns:r="http://schemas.openxmlformats.org/officeDocument/2006/relationships" r:embed="rId4"/>
        <a:stretch>
          <a:fillRect/>
        </a:stretch>
      </xdr:blipFill>
      <xdr:spPr>
        <a:xfrm>
          <a:off x="9389752" y="596900"/>
          <a:ext cx="3523833" cy="4648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64303</xdr:colOff>
      <xdr:row>9</xdr:row>
      <xdr:rowOff>16076</xdr:rowOff>
    </xdr:from>
    <xdr:to>
      <xdr:col>12</xdr:col>
      <xdr:colOff>530634</xdr:colOff>
      <xdr:row>11</xdr:row>
      <xdr:rowOff>193877</xdr:rowOff>
    </xdr:to>
    <xdr:pic>
      <xdr:nvPicPr>
        <xdr:cNvPr id="2" name="Grafik 1">
          <a:extLst>
            <a:ext uri="{FF2B5EF4-FFF2-40B4-BE49-F238E27FC236}">
              <a16:creationId xmlns:a16="http://schemas.microsoft.com/office/drawing/2014/main" id="{CFAAD426-7400-DF43-8B4A-19B6E5EBC9BE}"/>
            </a:ext>
          </a:extLst>
        </xdr:cNvPr>
        <xdr:cNvPicPr>
          <a:picLocks noChangeAspect="1"/>
        </xdr:cNvPicPr>
      </xdr:nvPicPr>
      <xdr:blipFill rotWithShape="1">
        <a:blip xmlns:r="http://schemas.openxmlformats.org/officeDocument/2006/relationships" r:embed="rId1"/>
        <a:srcRect r="11462"/>
        <a:stretch/>
      </xdr:blipFill>
      <xdr:spPr>
        <a:xfrm>
          <a:off x="10160803" y="1997276"/>
          <a:ext cx="1456931" cy="584201"/>
        </a:xfrm>
        <a:prstGeom prst="rect">
          <a:avLst/>
        </a:prstGeom>
      </xdr:spPr>
    </xdr:pic>
    <xdr:clientData/>
  </xdr:twoCellAnchor>
  <xdr:twoCellAnchor>
    <xdr:from>
      <xdr:col>5</xdr:col>
      <xdr:colOff>590550</xdr:colOff>
      <xdr:row>37</xdr:row>
      <xdr:rowOff>44450</xdr:rowOff>
    </xdr:from>
    <xdr:to>
      <xdr:col>12</xdr:col>
      <xdr:colOff>171450</xdr:colOff>
      <xdr:row>52</xdr:row>
      <xdr:rowOff>76200</xdr:rowOff>
    </xdr:to>
    <xdr:graphicFrame macro="">
      <xdr:nvGraphicFramePr>
        <xdr:cNvPr id="3" name="Diagramm 2">
          <a:extLst>
            <a:ext uri="{FF2B5EF4-FFF2-40B4-BE49-F238E27FC236}">
              <a16:creationId xmlns:a16="http://schemas.microsoft.com/office/drawing/2014/main" id="{A882729C-1ECE-BD44-9D8E-1A544FF83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25400</xdr:colOff>
      <xdr:row>37</xdr:row>
      <xdr:rowOff>50800</xdr:rowOff>
    </xdr:from>
    <xdr:to>
      <xdr:col>5</xdr:col>
      <xdr:colOff>469900</xdr:colOff>
      <xdr:row>52</xdr:row>
      <xdr:rowOff>82550</xdr:rowOff>
    </xdr:to>
    <xdr:graphicFrame macro="">
      <xdr:nvGraphicFramePr>
        <xdr:cNvPr id="4" name="Diagramm 3">
          <a:extLst>
            <a:ext uri="{FF2B5EF4-FFF2-40B4-BE49-F238E27FC236}">
              <a16:creationId xmlns:a16="http://schemas.microsoft.com/office/drawing/2014/main" id="{5D7993B5-D256-7649-8393-70452281A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9561</xdr:colOff>
      <xdr:row>48</xdr:row>
      <xdr:rowOff>20689</xdr:rowOff>
    </xdr:from>
    <xdr:to>
      <xdr:col>11</xdr:col>
      <xdr:colOff>812800</xdr:colOff>
      <xdr:row>73</xdr:row>
      <xdr:rowOff>142696</xdr:rowOff>
    </xdr:to>
    <xdr:graphicFrame macro="">
      <xdr:nvGraphicFramePr>
        <xdr:cNvPr id="2" name="Diagramm 1">
          <a:extLst>
            <a:ext uri="{FF2B5EF4-FFF2-40B4-BE49-F238E27FC236}">
              <a16:creationId xmlns:a16="http://schemas.microsoft.com/office/drawing/2014/main" id="{B72CEC6F-4888-F147-9D5E-885603850B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682920</xdr:colOff>
      <xdr:row>78</xdr:row>
      <xdr:rowOff>60476</xdr:rowOff>
    </xdr:from>
    <xdr:to>
      <xdr:col>18</xdr:col>
      <xdr:colOff>402261</xdr:colOff>
      <xdr:row>105</xdr:row>
      <xdr:rowOff>111277</xdr:rowOff>
    </xdr:to>
    <xdr:pic>
      <xdr:nvPicPr>
        <xdr:cNvPr id="3" name="Grafik 2">
          <a:extLst>
            <a:ext uri="{FF2B5EF4-FFF2-40B4-BE49-F238E27FC236}">
              <a16:creationId xmlns:a16="http://schemas.microsoft.com/office/drawing/2014/main" id="{9A7B73A4-6EFE-7C4C-ABD4-1717E78CDC89}"/>
            </a:ext>
          </a:extLst>
        </xdr:cNvPr>
        <xdr:cNvPicPr>
          <a:picLocks noChangeAspect="1"/>
        </xdr:cNvPicPr>
      </xdr:nvPicPr>
      <xdr:blipFill>
        <a:blip xmlns:r="http://schemas.openxmlformats.org/officeDocument/2006/relationships" r:embed="rId2"/>
        <a:stretch>
          <a:fillRect/>
        </a:stretch>
      </xdr:blipFill>
      <xdr:spPr>
        <a:xfrm>
          <a:off x="9950896" y="15149286"/>
          <a:ext cx="6371722" cy="5357587"/>
        </a:xfrm>
        <a:prstGeom prst="rect">
          <a:avLst/>
        </a:prstGeom>
      </xdr:spPr>
    </xdr:pic>
    <xdr:clientData/>
  </xdr:twoCellAnchor>
  <xdr:twoCellAnchor editAs="oneCell">
    <xdr:from>
      <xdr:col>11</xdr:col>
      <xdr:colOff>772098</xdr:colOff>
      <xdr:row>104</xdr:row>
      <xdr:rowOff>34138</xdr:rowOff>
    </xdr:from>
    <xdr:to>
      <xdr:col>19</xdr:col>
      <xdr:colOff>503257</xdr:colOff>
      <xdr:row>113</xdr:row>
      <xdr:rowOff>184415</xdr:rowOff>
    </xdr:to>
    <xdr:pic>
      <xdr:nvPicPr>
        <xdr:cNvPr id="4" name="Grafik 3">
          <a:extLst>
            <a:ext uri="{FF2B5EF4-FFF2-40B4-BE49-F238E27FC236}">
              <a16:creationId xmlns:a16="http://schemas.microsoft.com/office/drawing/2014/main" id="{4BE102BB-16E4-E04B-9524-E414796550B9}"/>
            </a:ext>
          </a:extLst>
        </xdr:cNvPr>
        <xdr:cNvPicPr>
          <a:picLocks noChangeAspect="1"/>
        </xdr:cNvPicPr>
      </xdr:nvPicPr>
      <xdr:blipFill>
        <a:blip xmlns:r="http://schemas.openxmlformats.org/officeDocument/2006/relationships" r:embed="rId3"/>
        <a:stretch>
          <a:fillRect/>
        </a:stretch>
      </xdr:blipFill>
      <xdr:spPr>
        <a:xfrm>
          <a:off x="10871622" y="20822828"/>
          <a:ext cx="6383540" cy="1919206"/>
        </a:xfrm>
        <a:prstGeom prst="rect">
          <a:avLst/>
        </a:prstGeom>
      </xdr:spPr>
    </xdr:pic>
    <xdr:clientData/>
  </xdr:twoCellAnchor>
  <xdr:twoCellAnchor>
    <xdr:from>
      <xdr:col>17</xdr:col>
      <xdr:colOff>43936</xdr:colOff>
      <xdr:row>48</xdr:row>
      <xdr:rowOff>43659</xdr:rowOff>
    </xdr:from>
    <xdr:to>
      <xdr:col>26</xdr:col>
      <xdr:colOff>191343</xdr:colOff>
      <xdr:row>73</xdr:row>
      <xdr:rowOff>165666</xdr:rowOff>
    </xdr:to>
    <xdr:graphicFrame macro="">
      <xdr:nvGraphicFramePr>
        <xdr:cNvPr id="5" name="Diagramm 4">
          <a:extLst>
            <a:ext uri="{FF2B5EF4-FFF2-40B4-BE49-F238E27FC236}">
              <a16:creationId xmlns:a16="http://schemas.microsoft.com/office/drawing/2014/main" id="{2E8FCB8A-2381-A040-B4AA-987129643D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50800</xdr:colOff>
      <xdr:row>38</xdr:row>
      <xdr:rowOff>38100</xdr:rowOff>
    </xdr:from>
    <xdr:to>
      <xdr:col>7</xdr:col>
      <xdr:colOff>38100</xdr:colOff>
      <xdr:row>53</xdr:row>
      <xdr:rowOff>93318</xdr:rowOff>
    </xdr:to>
    <xdr:graphicFrame macro="">
      <xdr:nvGraphicFramePr>
        <xdr:cNvPr id="2" name="Diagramm 1">
          <a:extLst>
            <a:ext uri="{FF2B5EF4-FFF2-40B4-BE49-F238E27FC236}">
              <a16:creationId xmlns:a16="http://schemas.microsoft.com/office/drawing/2014/main" id="{8169A72A-4F3A-3B4D-936E-1B41E6DBA0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697618</xdr:colOff>
      <xdr:row>56</xdr:row>
      <xdr:rowOff>152400</xdr:rowOff>
    </xdr:from>
    <xdr:to>
      <xdr:col>15</xdr:col>
      <xdr:colOff>419100</xdr:colOff>
      <xdr:row>84</xdr:row>
      <xdr:rowOff>0</xdr:rowOff>
    </xdr:to>
    <xdr:pic>
      <xdr:nvPicPr>
        <xdr:cNvPr id="3" name="Grafik 2">
          <a:extLst>
            <a:ext uri="{FF2B5EF4-FFF2-40B4-BE49-F238E27FC236}">
              <a16:creationId xmlns:a16="http://schemas.microsoft.com/office/drawing/2014/main" id="{A1164909-CF38-314B-A19C-74EE921C4950}"/>
            </a:ext>
          </a:extLst>
        </xdr:cNvPr>
        <xdr:cNvPicPr>
          <a:picLocks noChangeAspect="1"/>
        </xdr:cNvPicPr>
      </xdr:nvPicPr>
      <xdr:blipFill>
        <a:blip xmlns:r="http://schemas.openxmlformats.org/officeDocument/2006/relationships" r:embed="rId2"/>
        <a:stretch>
          <a:fillRect/>
        </a:stretch>
      </xdr:blipFill>
      <xdr:spPr>
        <a:xfrm>
          <a:off x="7428618" y="11836400"/>
          <a:ext cx="6325482" cy="5537200"/>
        </a:xfrm>
        <a:prstGeom prst="rect">
          <a:avLst/>
        </a:prstGeom>
      </xdr:spPr>
    </xdr:pic>
    <xdr:clientData/>
  </xdr:twoCellAnchor>
  <xdr:twoCellAnchor editAs="oneCell">
    <xdr:from>
      <xdr:col>7</xdr:col>
      <xdr:colOff>533400</xdr:colOff>
      <xdr:row>84</xdr:row>
      <xdr:rowOff>31112</xdr:rowOff>
    </xdr:from>
    <xdr:to>
      <xdr:col>15</xdr:col>
      <xdr:colOff>266700</xdr:colOff>
      <xdr:row>93</xdr:row>
      <xdr:rowOff>188043</xdr:rowOff>
    </xdr:to>
    <xdr:pic>
      <xdr:nvPicPr>
        <xdr:cNvPr id="4" name="Grafik 3">
          <a:extLst>
            <a:ext uri="{FF2B5EF4-FFF2-40B4-BE49-F238E27FC236}">
              <a16:creationId xmlns:a16="http://schemas.microsoft.com/office/drawing/2014/main" id="{2057F688-120D-4841-813B-237091AA7AC4}"/>
            </a:ext>
          </a:extLst>
        </xdr:cNvPr>
        <xdr:cNvPicPr>
          <a:picLocks noChangeAspect="1"/>
        </xdr:cNvPicPr>
      </xdr:nvPicPr>
      <xdr:blipFill>
        <a:blip xmlns:r="http://schemas.openxmlformats.org/officeDocument/2006/relationships" r:embed="rId3"/>
        <a:stretch>
          <a:fillRect/>
        </a:stretch>
      </xdr:blipFill>
      <xdr:spPr>
        <a:xfrm>
          <a:off x="7264400" y="17404712"/>
          <a:ext cx="6337300" cy="1985731"/>
        </a:xfrm>
        <a:prstGeom prst="rect">
          <a:avLst/>
        </a:prstGeom>
      </xdr:spPr>
    </xdr:pic>
    <xdr:clientData/>
  </xdr:twoCellAnchor>
  <xdr:twoCellAnchor editAs="oneCell">
    <xdr:from>
      <xdr:col>10</xdr:col>
      <xdr:colOff>182252</xdr:colOff>
      <xdr:row>2</xdr:row>
      <xdr:rowOff>63500</xdr:rowOff>
    </xdr:from>
    <xdr:to>
      <xdr:col>14</xdr:col>
      <xdr:colOff>404085</xdr:colOff>
      <xdr:row>24</xdr:row>
      <xdr:rowOff>114300</xdr:rowOff>
    </xdr:to>
    <xdr:pic>
      <xdr:nvPicPr>
        <xdr:cNvPr id="5" name="Grafik 4">
          <a:extLst>
            <a:ext uri="{FF2B5EF4-FFF2-40B4-BE49-F238E27FC236}">
              <a16:creationId xmlns:a16="http://schemas.microsoft.com/office/drawing/2014/main" id="{7438DC9D-CEBC-8C4D-A4CF-41BEAFA19C4A}"/>
            </a:ext>
          </a:extLst>
        </xdr:cNvPr>
        <xdr:cNvPicPr>
          <a:picLocks noChangeAspect="1"/>
        </xdr:cNvPicPr>
      </xdr:nvPicPr>
      <xdr:blipFill>
        <a:blip xmlns:r="http://schemas.openxmlformats.org/officeDocument/2006/relationships" r:embed="rId4"/>
        <a:stretch>
          <a:fillRect/>
        </a:stretch>
      </xdr:blipFill>
      <xdr:spPr>
        <a:xfrm>
          <a:off x="9389752" y="596900"/>
          <a:ext cx="3523833" cy="4648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64303</xdr:colOff>
      <xdr:row>9</xdr:row>
      <xdr:rowOff>16076</xdr:rowOff>
    </xdr:from>
    <xdr:to>
      <xdr:col>12</xdr:col>
      <xdr:colOff>530634</xdr:colOff>
      <xdr:row>11</xdr:row>
      <xdr:rowOff>193877</xdr:rowOff>
    </xdr:to>
    <xdr:pic>
      <xdr:nvPicPr>
        <xdr:cNvPr id="2" name="Grafik 1">
          <a:extLst>
            <a:ext uri="{FF2B5EF4-FFF2-40B4-BE49-F238E27FC236}">
              <a16:creationId xmlns:a16="http://schemas.microsoft.com/office/drawing/2014/main" id="{DF78A02A-9E6A-6644-8781-FB1302A79066}"/>
            </a:ext>
          </a:extLst>
        </xdr:cNvPr>
        <xdr:cNvPicPr>
          <a:picLocks noChangeAspect="1"/>
        </xdr:cNvPicPr>
      </xdr:nvPicPr>
      <xdr:blipFill rotWithShape="1">
        <a:blip xmlns:r="http://schemas.openxmlformats.org/officeDocument/2006/relationships" r:embed="rId1"/>
        <a:srcRect r="11462"/>
        <a:stretch/>
      </xdr:blipFill>
      <xdr:spPr>
        <a:xfrm>
          <a:off x="10160803" y="1997276"/>
          <a:ext cx="1456931" cy="584201"/>
        </a:xfrm>
        <a:prstGeom prst="rect">
          <a:avLst/>
        </a:prstGeom>
      </xdr:spPr>
    </xdr:pic>
    <xdr:clientData/>
  </xdr:twoCellAnchor>
  <xdr:twoCellAnchor>
    <xdr:from>
      <xdr:col>5</xdr:col>
      <xdr:colOff>590550</xdr:colOff>
      <xdr:row>37</xdr:row>
      <xdr:rowOff>44450</xdr:rowOff>
    </xdr:from>
    <xdr:to>
      <xdr:col>12</xdr:col>
      <xdr:colOff>171450</xdr:colOff>
      <xdr:row>52</xdr:row>
      <xdr:rowOff>76200</xdr:rowOff>
    </xdr:to>
    <xdr:graphicFrame macro="">
      <xdr:nvGraphicFramePr>
        <xdr:cNvPr id="3" name="Diagramm 2">
          <a:extLst>
            <a:ext uri="{FF2B5EF4-FFF2-40B4-BE49-F238E27FC236}">
              <a16:creationId xmlns:a16="http://schemas.microsoft.com/office/drawing/2014/main" id="{234DF25E-3E42-2946-B40C-5E98E4B860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25400</xdr:colOff>
      <xdr:row>37</xdr:row>
      <xdr:rowOff>50800</xdr:rowOff>
    </xdr:from>
    <xdr:to>
      <xdr:col>5</xdr:col>
      <xdr:colOff>469900</xdr:colOff>
      <xdr:row>52</xdr:row>
      <xdr:rowOff>82550</xdr:rowOff>
    </xdr:to>
    <xdr:graphicFrame macro="">
      <xdr:nvGraphicFramePr>
        <xdr:cNvPr id="4" name="Diagramm 3">
          <a:extLst>
            <a:ext uri="{FF2B5EF4-FFF2-40B4-BE49-F238E27FC236}">
              <a16:creationId xmlns:a16="http://schemas.microsoft.com/office/drawing/2014/main" id="{4063AC23-080C-8E43-A1C6-A63B727BE3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aerosol.ds.mpg.de/de/" TargetMode="External"/><Relationship Id="rId1" Type="http://schemas.openxmlformats.org/officeDocument/2006/relationships/hyperlink" Target="mailto:mklarner@zahnmedizin-klarner.de"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aerosol.ds.mpg.de/de/" TargetMode="External"/><Relationship Id="rId1" Type="http://schemas.openxmlformats.org/officeDocument/2006/relationships/hyperlink" Target="mailto:mklarner@zahnmedizin-klarner.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mklarner@zahnmedizin-klarner.d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mklarner@zahnmedizin-klarner.de"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aerosol.ds.mpg.de/de/" TargetMode="External"/><Relationship Id="rId1" Type="http://schemas.openxmlformats.org/officeDocument/2006/relationships/hyperlink" Target="mailto:mklarner@zahnmedizin-klarner.d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mailto:mklarner@zahnmedizin-klarner.de"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mailto:mklarner@zahnmedizin-klarner.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37C6B-5F82-9C40-9255-9D2B7E204BA7}">
  <dimension ref="A1:I43"/>
  <sheetViews>
    <sheetView tabSelected="1" workbookViewId="0">
      <selection activeCell="A25" sqref="A25"/>
    </sheetView>
  </sheetViews>
  <sheetFormatPr baseColWidth="10" defaultRowHeight="16" x14ac:dyDescent="0.2"/>
  <sheetData>
    <row r="1" spans="1:9" ht="26" x14ac:dyDescent="0.3">
      <c r="A1" s="82" t="s">
        <v>83</v>
      </c>
      <c r="D1" t="s">
        <v>192</v>
      </c>
      <c r="G1" t="s">
        <v>84</v>
      </c>
      <c r="I1" t="s">
        <v>85</v>
      </c>
    </row>
    <row r="2" spans="1:9" x14ac:dyDescent="0.2">
      <c r="I2" s="81" t="s">
        <v>42</v>
      </c>
    </row>
    <row r="3" spans="1:9" x14ac:dyDescent="0.2">
      <c r="A3" s="21" t="s">
        <v>92</v>
      </c>
    </row>
    <row r="4" spans="1:9" x14ac:dyDescent="0.2">
      <c r="A4" t="s">
        <v>183</v>
      </c>
    </row>
    <row r="5" spans="1:9" x14ac:dyDescent="0.2">
      <c r="A5" s="90" t="s">
        <v>69</v>
      </c>
    </row>
    <row r="6" spans="1:9" x14ac:dyDescent="0.2">
      <c r="A6" t="s">
        <v>93</v>
      </c>
    </row>
    <row r="7" spans="1:9" x14ac:dyDescent="0.2">
      <c r="A7" t="s">
        <v>184</v>
      </c>
    </row>
    <row r="9" spans="1:9" x14ac:dyDescent="0.2">
      <c r="A9" s="89" t="s">
        <v>94</v>
      </c>
    </row>
    <row r="10" spans="1:9" x14ac:dyDescent="0.2">
      <c r="A10" s="85" t="s">
        <v>95</v>
      </c>
      <c r="B10" s="86"/>
      <c r="C10" s="86"/>
      <c r="D10" s="86"/>
      <c r="E10" s="86"/>
    </row>
    <row r="11" spans="1:9" x14ac:dyDescent="0.2">
      <c r="A11" s="87" t="s">
        <v>96</v>
      </c>
      <c r="B11" s="88"/>
      <c r="C11" s="88"/>
      <c r="D11" s="88"/>
      <c r="E11" s="88"/>
    </row>
    <row r="13" spans="1:9" x14ac:dyDescent="0.2">
      <c r="A13" s="89" t="s">
        <v>137</v>
      </c>
      <c r="B13" s="89"/>
      <c r="C13" s="89"/>
      <c r="D13" s="89"/>
      <c r="E13" s="89"/>
      <c r="F13" s="89"/>
      <c r="G13" s="89"/>
    </row>
    <row r="14" spans="1:9" x14ac:dyDescent="0.2">
      <c r="A14" s="89" t="s">
        <v>172</v>
      </c>
      <c r="B14" s="89"/>
      <c r="C14" s="89"/>
      <c r="D14" s="89"/>
      <c r="E14" s="89"/>
      <c r="F14" s="89"/>
      <c r="G14" s="89"/>
      <c r="H14" s="89"/>
    </row>
    <row r="15" spans="1:9" x14ac:dyDescent="0.2">
      <c r="A15" s="89" t="s">
        <v>97</v>
      </c>
      <c r="B15" s="89"/>
      <c r="C15" s="89"/>
      <c r="D15" s="89"/>
      <c r="E15" s="89"/>
      <c r="F15" s="89"/>
      <c r="G15" s="89"/>
      <c r="H15" s="89"/>
    </row>
    <row r="16" spans="1:9" x14ac:dyDescent="0.2">
      <c r="A16" s="89" t="s">
        <v>185</v>
      </c>
      <c r="B16" s="89"/>
      <c r="C16" s="89"/>
      <c r="D16" s="89"/>
      <c r="E16" s="89"/>
      <c r="F16" s="89"/>
      <c r="G16" s="89"/>
      <c r="H16" s="89"/>
    </row>
    <row r="18" spans="1:1" x14ac:dyDescent="0.2">
      <c r="A18" s="89" t="s">
        <v>98</v>
      </c>
    </row>
    <row r="20" spans="1:1" x14ac:dyDescent="0.2">
      <c r="A20" s="89" t="s">
        <v>99</v>
      </c>
    </row>
    <row r="21" spans="1:1" x14ac:dyDescent="0.2">
      <c r="A21" t="s">
        <v>127</v>
      </c>
    </row>
    <row r="22" spans="1:1" x14ac:dyDescent="0.2">
      <c r="A22" s="89" t="s">
        <v>128</v>
      </c>
    </row>
    <row r="23" spans="1:1" x14ac:dyDescent="0.2">
      <c r="A23" t="s">
        <v>138</v>
      </c>
    </row>
    <row r="24" spans="1:1" x14ac:dyDescent="0.2">
      <c r="A24" t="s">
        <v>139</v>
      </c>
    </row>
    <row r="25" spans="1:1" x14ac:dyDescent="0.2">
      <c r="A25" s="170" t="s">
        <v>74</v>
      </c>
    </row>
    <row r="26" spans="1:1" x14ac:dyDescent="0.2">
      <c r="A26" t="s">
        <v>129</v>
      </c>
    </row>
    <row r="27" spans="1:1" x14ac:dyDescent="0.2">
      <c r="A27" s="89" t="s">
        <v>130</v>
      </c>
    </row>
    <row r="29" spans="1:1" x14ac:dyDescent="0.2">
      <c r="A29" t="s">
        <v>131</v>
      </c>
    </row>
    <row r="36" spans="1:1" x14ac:dyDescent="0.2">
      <c r="A36" s="83" t="s">
        <v>86</v>
      </c>
    </row>
    <row r="37" spans="1:1" x14ac:dyDescent="0.2">
      <c r="A37" s="84" t="s">
        <v>87</v>
      </c>
    </row>
    <row r="39" spans="1:1" x14ac:dyDescent="0.2">
      <c r="A39" s="83" t="s">
        <v>90</v>
      </c>
    </row>
    <row r="40" spans="1:1" x14ac:dyDescent="0.2">
      <c r="A40" s="84" t="s">
        <v>91</v>
      </c>
    </row>
    <row r="42" spans="1:1" x14ac:dyDescent="0.2">
      <c r="A42" s="83" t="s">
        <v>88</v>
      </c>
    </row>
    <row r="43" spans="1:1" x14ac:dyDescent="0.2">
      <c r="A43" s="84" t="s">
        <v>89</v>
      </c>
    </row>
  </sheetData>
  <sheetProtection algorithmName="SHA-512" hashValue="uOfrLtfX/qHVffwslHegEPTwlgWWNimiOHNVA/WWaOC9s+tn7EQeL0rruGqmpJ4xIRiNoyh2fevQaMkyFYqqJw==" saltValue="3BF/dfF1E468lCyIj6joTQ==" spinCount="100000" sheet="1" selectLockedCells="1"/>
  <hyperlinks>
    <hyperlink ref="I2" r:id="rId1" xr:uid="{255BB240-3052-FC45-B768-92EC978D8B70}"/>
    <hyperlink ref="A25" r:id="rId2" xr:uid="{35307AC8-3046-C447-8005-1379119413FD}"/>
  </hyperlinks>
  <pageMargins left="0.7" right="0.7" top="0.78740157499999996" bottom="0.78740157499999996"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36A09-C929-114A-A60E-7EE43B4DEDC0}">
  <sheetPr>
    <tabColor rgb="FF7030A0"/>
  </sheetPr>
  <dimension ref="A1:R967"/>
  <sheetViews>
    <sheetView zoomScale="84" zoomScaleNormal="84" workbookViewId="0">
      <selection activeCell="B14" sqref="B14:G14"/>
    </sheetView>
  </sheetViews>
  <sheetFormatPr baseColWidth="10" defaultRowHeight="16" x14ac:dyDescent="0.2"/>
  <cols>
    <col min="1" max="1" width="23.33203125" style="6" customWidth="1"/>
    <col min="2" max="16384" width="10.83203125" style="6"/>
  </cols>
  <sheetData>
    <row r="1" spans="1:17" ht="26" x14ac:dyDescent="0.3">
      <c r="A1" s="5" t="s">
        <v>0</v>
      </c>
      <c r="F1" s="6" t="str">
        <f>Anleitung!D1</f>
        <v>Version 0.70Beta</v>
      </c>
      <c r="I1" s="6" t="s">
        <v>81</v>
      </c>
      <c r="K1" s="7" t="s">
        <v>42</v>
      </c>
    </row>
    <row r="2" spans="1:17" x14ac:dyDescent="0.2">
      <c r="A2" s="21" t="s">
        <v>82</v>
      </c>
    </row>
    <row r="3" spans="1:17" x14ac:dyDescent="0.2">
      <c r="A3" s="8" t="s">
        <v>69</v>
      </c>
    </row>
    <row r="4" spans="1:17" ht="17" thickBot="1" x14ac:dyDescent="0.25">
      <c r="A4" s="8" t="s">
        <v>31</v>
      </c>
      <c r="F4" s="6" t="s">
        <v>80</v>
      </c>
    </row>
    <row r="5" spans="1:17" x14ac:dyDescent="0.2">
      <c r="A5" s="9" t="s">
        <v>12</v>
      </c>
      <c r="B5" s="128">
        <v>8.24</v>
      </c>
      <c r="C5" s="10" t="s">
        <v>14</v>
      </c>
      <c r="D5" s="10"/>
      <c r="E5" s="128">
        <v>6.18</v>
      </c>
      <c r="F5" s="10" t="s">
        <v>158</v>
      </c>
      <c r="G5" s="10"/>
      <c r="H5" s="163">
        <f>B5*E5</f>
        <v>50.923200000000001</v>
      </c>
      <c r="I5" s="15" t="s">
        <v>115</v>
      </c>
      <c r="J5" s="11"/>
    </row>
    <row r="6" spans="1:17" ht="17" thickBot="1" x14ac:dyDescent="0.25">
      <c r="A6" s="12" t="s">
        <v>13</v>
      </c>
      <c r="B6" s="59">
        <v>3.7</v>
      </c>
      <c r="C6" s="14" t="s">
        <v>15</v>
      </c>
      <c r="D6" s="14"/>
      <c r="E6" s="33">
        <f>B5*E5*B6</f>
        <v>188.41584</v>
      </c>
      <c r="F6" s="14"/>
      <c r="G6" s="14"/>
      <c r="H6" s="40"/>
      <c r="J6" s="11"/>
    </row>
    <row r="7" spans="1:17" ht="17" thickBot="1" x14ac:dyDescent="0.25">
      <c r="A7" s="11"/>
      <c r="B7" s="11"/>
      <c r="C7" s="11"/>
      <c r="D7" s="11"/>
      <c r="E7" s="11"/>
      <c r="F7" s="11"/>
      <c r="G7" s="11"/>
      <c r="H7" s="11"/>
      <c r="I7" s="11"/>
      <c r="J7" s="11"/>
    </row>
    <row r="8" spans="1:17" x14ac:dyDescent="0.2">
      <c r="A8" s="9" t="s">
        <v>16</v>
      </c>
      <c r="B8" s="129">
        <v>3</v>
      </c>
      <c r="C8" s="10" t="s">
        <v>2</v>
      </c>
      <c r="D8" s="10"/>
      <c r="E8" s="129">
        <v>20</v>
      </c>
      <c r="F8" s="10"/>
      <c r="G8" s="10"/>
      <c r="H8" s="10"/>
      <c r="I8" s="10"/>
      <c r="J8" s="31"/>
    </row>
    <row r="9" spans="1:17" x14ac:dyDescent="0.2">
      <c r="A9" s="18" t="s">
        <v>1</v>
      </c>
      <c r="B9" s="11"/>
      <c r="C9" s="19">
        <f>E8-B8</f>
        <v>17</v>
      </c>
      <c r="D9" s="11"/>
      <c r="E9" s="11"/>
      <c r="F9" s="11"/>
      <c r="G9" s="11"/>
      <c r="H9" s="11"/>
      <c r="I9" s="11"/>
      <c r="J9" s="39"/>
    </row>
    <row r="10" spans="1:17" ht="17" thickBot="1" x14ac:dyDescent="0.25">
      <c r="A10" s="12" t="s">
        <v>11</v>
      </c>
      <c r="B10" s="14"/>
      <c r="C10" s="130">
        <f>C9-1</f>
        <v>16</v>
      </c>
      <c r="D10" s="71" t="s">
        <v>70</v>
      </c>
      <c r="E10" s="14"/>
      <c r="F10" s="14"/>
      <c r="G10" s="14"/>
      <c r="H10" s="14"/>
      <c r="I10" s="14"/>
      <c r="J10" s="40"/>
    </row>
    <row r="11" spans="1:17" ht="17" thickBot="1" x14ac:dyDescent="0.25">
      <c r="A11" s="11"/>
      <c r="B11" s="11"/>
      <c r="C11" s="11"/>
      <c r="D11" s="11"/>
      <c r="E11" s="11"/>
      <c r="F11" s="11"/>
      <c r="G11" s="11"/>
      <c r="H11" s="11"/>
      <c r="I11" s="11"/>
      <c r="J11" s="11"/>
    </row>
    <row r="12" spans="1:17" x14ac:dyDescent="0.2">
      <c r="A12" s="9" t="s">
        <v>3</v>
      </c>
      <c r="B12" s="16">
        <v>1</v>
      </c>
      <c r="C12" s="16">
        <v>2</v>
      </c>
      <c r="D12" s="16">
        <v>3</v>
      </c>
      <c r="E12" s="16">
        <v>4</v>
      </c>
      <c r="F12" s="16">
        <v>5</v>
      </c>
      <c r="G12" s="17">
        <v>6</v>
      </c>
      <c r="H12" s="11"/>
      <c r="I12" s="9" t="s">
        <v>132</v>
      </c>
      <c r="J12" s="10"/>
      <c r="K12" s="10"/>
      <c r="L12" s="31"/>
    </row>
    <row r="13" spans="1:17" x14ac:dyDescent="0.2">
      <c r="A13" s="18" t="s">
        <v>64</v>
      </c>
      <c r="B13" s="91">
        <v>0.8</v>
      </c>
      <c r="C13" s="91">
        <v>0.8</v>
      </c>
      <c r="D13" s="91">
        <v>0.8</v>
      </c>
      <c r="E13" s="91">
        <v>0.8</v>
      </c>
      <c r="F13" s="91">
        <v>0.8</v>
      </c>
      <c r="G13" s="91">
        <v>0.8</v>
      </c>
      <c r="H13" s="11"/>
      <c r="I13" s="18" t="s">
        <v>133</v>
      </c>
      <c r="J13" s="11"/>
      <c r="K13" s="11"/>
      <c r="L13" s="39"/>
    </row>
    <row r="14" spans="1:17" ht="17" thickBot="1" x14ac:dyDescent="0.25">
      <c r="A14" s="12" t="s">
        <v>65</v>
      </c>
      <c r="B14" s="59">
        <v>1.5</v>
      </c>
      <c r="C14" s="59">
        <v>1.5</v>
      </c>
      <c r="D14" s="59">
        <v>1.5</v>
      </c>
      <c r="E14" s="59">
        <v>1.5</v>
      </c>
      <c r="F14" s="59">
        <v>1.5</v>
      </c>
      <c r="G14" s="110">
        <v>1.5</v>
      </c>
      <c r="H14" s="11"/>
      <c r="I14" s="12" t="s">
        <v>134</v>
      </c>
      <c r="J14" s="14"/>
      <c r="K14" s="13" t="str">
        <f>IF(0.1&lt;(B13*B14+C13*C14+D13*D14+E13*E14+F13*F14+G13*G14)/H5,"JA","NEIN")</f>
        <v>JA</v>
      </c>
      <c r="L14" s="40"/>
    </row>
    <row r="15" spans="1:17" x14ac:dyDescent="0.2">
      <c r="A15" s="11"/>
      <c r="B15" s="11"/>
      <c r="C15" s="11"/>
      <c r="D15" s="11"/>
      <c r="E15" s="11"/>
      <c r="F15" s="11"/>
      <c r="G15" s="11"/>
      <c r="H15" s="11"/>
      <c r="I15" s="11"/>
      <c r="J15" s="11"/>
    </row>
    <row r="16" spans="1:17" x14ac:dyDescent="0.2">
      <c r="A16" s="135" t="s">
        <v>47</v>
      </c>
      <c r="B16" s="136">
        <f>3600*((B13*B14)/3)*SQRT((9.81*(B14*2/3)*($C$10))/(2*(273.15+$B$8)))</f>
        <v>767.66097894747008</v>
      </c>
      <c r="C16" s="136">
        <f t="shared" ref="C16:G16" si="0">3600*((C13*C14)/3)*SQRT((9.81*(C14*2/3)*($C$10))/(2*(273.15+$B$8)))</f>
        <v>767.66097894747008</v>
      </c>
      <c r="D16" s="136">
        <f t="shared" si="0"/>
        <v>767.66097894747008</v>
      </c>
      <c r="E16" s="136">
        <f t="shared" si="0"/>
        <v>767.66097894747008</v>
      </c>
      <c r="F16" s="136">
        <f t="shared" si="0"/>
        <v>767.66097894747008</v>
      </c>
      <c r="G16" s="136">
        <f t="shared" si="0"/>
        <v>767.66097894747008</v>
      </c>
      <c r="H16" s="137"/>
      <c r="I16" s="137"/>
      <c r="J16" s="137"/>
      <c r="K16" s="137"/>
      <c r="L16" s="137"/>
      <c r="M16" s="137"/>
      <c r="N16" s="137"/>
      <c r="O16" s="137"/>
      <c r="P16" s="137"/>
      <c r="Q16" s="138"/>
    </row>
    <row r="17" spans="1:17" ht="18" customHeight="1" x14ac:dyDescent="0.2">
      <c r="A17" s="139"/>
      <c r="B17" s="11"/>
      <c r="C17" s="11"/>
      <c r="D17" s="11"/>
      <c r="E17" s="11"/>
      <c r="F17" s="11"/>
      <c r="G17" s="11"/>
      <c r="H17" s="11"/>
      <c r="I17" s="11"/>
      <c r="J17" s="11"/>
      <c r="K17" s="11"/>
      <c r="L17" s="11"/>
      <c r="M17" s="11"/>
      <c r="N17" s="11"/>
      <c r="O17" s="11"/>
      <c r="P17" s="11"/>
      <c r="Q17" s="140"/>
    </row>
    <row r="18" spans="1:17" x14ac:dyDescent="0.2">
      <c r="A18" s="139" t="s">
        <v>29</v>
      </c>
      <c r="B18" s="11"/>
      <c r="C18" s="126">
        <f>SUM(B16:G16)</f>
        <v>4605.9658736848205</v>
      </c>
      <c r="D18" s="11"/>
      <c r="E18" s="15" t="s">
        <v>32</v>
      </c>
      <c r="F18" s="11"/>
      <c r="G18" s="11"/>
      <c r="H18" s="11"/>
      <c r="I18" s="11"/>
      <c r="J18" s="11"/>
      <c r="K18" s="11"/>
      <c r="L18" s="11"/>
      <c r="M18" s="11"/>
      <c r="N18" s="11"/>
      <c r="O18" s="11"/>
      <c r="P18" s="11"/>
      <c r="Q18" s="140"/>
    </row>
    <row r="19" spans="1:17" x14ac:dyDescent="0.2">
      <c r="A19" s="141" t="s">
        <v>39</v>
      </c>
      <c r="B19" s="142"/>
      <c r="C19" s="143">
        <f>C18/60</f>
        <v>76.766097894747006</v>
      </c>
      <c r="D19" s="142"/>
      <c r="E19" s="144" t="s">
        <v>10</v>
      </c>
      <c r="F19" s="142"/>
      <c r="G19" s="142"/>
      <c r="H19" s="142"/>
      <c r="I19" s="142"/>
      <c r="J19" s="142"/>
      <c r="K19" s="142"/>
      <c r="L19" s="142"/>
      <c r="M19" s="142"/>
      <c r="N19" s="142"/>
      <c r="O19" s="142"/>
      <c r="P19" s="142"/>
      <c r="Q19" s="145"/>
    </row>
    <row r="20" spans="1:17" x14ac:dyDescent="0.2">
      <c r="C20" s="20"/>
    </row>
    <row r="21" spans="1:17" x14ac:dyDescent="0.2">
      <c r="A21" s="240" t="s">
        <v>17</v>
      </c>
      <c r="B21" s="241"/>
      <c r="C21" s="242">
        <f>IF(E27=0,C18/E6,IF(C18/E6&gt;20,20,C18/E6))</f>
        <v>24.445746566131703</v>
      </c>
      <c r="D21" s="137"/>
      <c r="E21" s="146" t="s">
        <v>78</v>
      </c>
      <c r="F21" s="137"/>
      <c r="G21" s="137"/>
      <c r="H21" s="137"/>
      <c r="I21" s="137"/>
      <c r="J21" s="137"/>
      <c r="K21" s="137"/>
      <c r="L21" s="137"/>
      <c r="M21" s="137"/>
      <c r="N21" s="137"/>
      <c r="O21" s="137"/>
      <c r="P21" s="137"/>
      <c r="Q21" s="138"/>
    </row>
    <row r="22" spans="1:17" x14ac:dyDescent="0.2">
      <c r="A22" s="243" t="s">
        <v>33</v>
      </c>
      <c r="B22" s="244"/>
      <c r="C22" s="244"/>
      <c r="D22" s="11"/>
      <c r="E22" s="15" t="s">
        <v>79</v>
      </c>
      <c r="F22" s="11"/>
      <c r="G22" s="11"/>
      <c r="H22" s="11"/>
      <c r="I22" s="11"/>
      <c r="J22" s="11"/>
      <c r="K22" s="11"/>
      <c r="L22" s="11"/>
      <c r="M22" s="11"/>
      <c r="N22" s="11"/>
      <c r="O22" s="11"/>
      <c r="P22" s="11"/>
      <c r="Q22" s="140"/>
    </row>
    <row r="23" spans="1:17" x14ac:dyDescent="0.2">
      <c r="A23" s="243" t="s">
        <v>6</v>
      </c>
      <c r="B23" s="244"/>
      <c r="C23" s="245">
        <f>C21/60*3</f>
        <v>1.2222873283065852</v>
      </c>
      <c r="D23" s="11"/>
      <c r="E23" s="15" t="s">
        <v>46</v>
      </c>
      <c r="F23" s="11"/>
      <c r="G23" s="11"/>
      <c r="H23" s="11"/>
      <c r="I23" s="11"/>
      <c r="J23" s="11"/>
      <c r="K23" s="11"/>
      <c r="L23" s="11"/>
      <c r="M23" s="11"/>
      <c r="N23" s="11"/>
      <c r="O23" s="11"/>
      <c r="P23" s="11"/>
      <c r="Q23" s="140"/>
    </row>
    <row r="24" spans="1:17" x14ac:dyDescent="0.2">
      <c r="A24" s="243" t="s">
        <v>7</v>
      </c>
      <c r="B24" s="244"/>
      <c r="C24" s="245">
        <f>C21/60*2*3</f>
        <v>2.4445746566131703</v>
      </c>
      <c r="D24" s="11"/>
      <c r="E24" s="15" t="s">
        <v>48</v>
      </c>
      <c r="F24" s="11"/>
      <c r="G24" s="11"/>
      <c r="H24" s="11"/>
      <c r="I24" s="11"/>
      <c r="J24" s="11"/>
      <c r="K24" s="11"/>
      <c r="L24" s="11"/>
      <c r="M24" s="11"/>
      <c r="N24" s="11"/>
      <c r="O24" s="11"/>
      <c r="P24" s="11"/>
      <c r="Q24" s="140"/>
    </row>
    <row r="25" spans="1:17" x14ac:dyDescent="0.2">
      <c r="A25" s="243" t="s">
        <v>8</v>
      </c>
      <c r="B25" s="244"/>
      <c r="C25" s="245">
        <f>C21/60*3*3</f>
        <v>3.6668619849197555</v>
      </c>
      <c r="D25" s="11"/>
      <c r="E25" s="11"/>
      <c r="F25" s="11"/>
      <c r="G25" s="11"/>
      <c r="H25" s="11"/>
      <c r="I25" s="11"/>
      <c r="J25" s="11"/>
      <c r="K25" s="11"/>
      <c r="L25" s="11"/>
      <c r="M25" s="11"/>
      <c r="N25" s="11"/>
      <c r="O25" s="11"/>
      <c r="P25" s="11"/>
      <c r="Q25" s="140"/>
    </row>
    <row r="26" spans="1:17" x14ac:dyDescent="0.2">
      <c r="A26" s="243"/>
      <c r="B26" s="244"/>
      <c r="C26" s="246"/>
      <c r="E26" s="11" t="s">
        <v>112</v>
      </c>
      <c r="F26" s="11"/>
      <c r="G26" s="11"/>
      <c r="H26" s="11"/>
      <c r="I26" s="11"/>
      <c r="J26" s="11"/>
      <c r="K26" s="11"/>
      <c r="L26" s="11"/>
      <c r="M26" s="11"/>
      <c r="N26" s="11"/>
      <c r="O26" s="11"/>
      <c r="P26" s="11"/>
      <c r="Q26" s="140"/>
    </row>
    <row r="27" spans="1:17" x14ac:dyDescent="0.2">
      <c r="A27" s="243" t="s">
        <v>4</v>
      </c>
      <c r="B27" s="244"/>
      <c r="C27" s="245">
        <f>C21/60*5</f>
        <v>2.0371455471776421</v>
      </c>
      <c r="D27" s="11"/>
      <c r="E27" s="148">
        <v>0</v>
      </c>
      <c r="F27" s="11" t="s">
        <v>113</v>
      </c>
      <c r="G27" s="11"/>
      <c r="H27" s="11"/>
      <c r="I27" s="11"/>
      <c r="J27" s="11"/>
      <c r="K27" s="11"/>
      <c r="L27" s="11"/>
      <c r="M27" s="11"/>
      <c r="N27" s="11"/>
      <c r="O27" s="11"/>
      <c r="P27" s="11"/>
      <c r="Q27" s="140"/>
    </row>
    <row r="28" spans="1:17" x14ac:dyDescent="0.2">
      <c r="A28" s="247" t="s">
        <v>5</v>
      </c>
      <c r="B28" s="248"/>
      <c r="C28" s="249">
        <f>C21/60*2*5</f>
        <v>4.0742910943552841</v>
      </c>
      <c r="D28" s="142"/>
      <c r="E28" s="142"/>
      <c r="F28" s="142"/>
      <c r="G28" s="142"/>
      <c r="H28" s="142"/>
      <c r="I28" s="142"/>
      <c r="J28" s="142"/>
      <c r="K28" s="142"/>
      <c r="L28" s="142"/>
      <c r="M28" s="142"/>
      <c r="N28" s="142"/>
      <c r="O28" s="142"/>
      <c r="P28" s="142"/>
      <c r="Q28" s="145"/>
    </row>
    <row r="29" spans="1:17" ht="17" thickBot="1" x14ac:dyDescent="0.25">
      <c r="C29" s="20"/>
    </row>
    <row r="30" spans="1:17" ht="17" thickBot="1" x14ac:dyDescent="0.25">
      <c r="A30" s="153" t="s">
        <v>114</v>
      </c>
      <c r="B30" s="10"/>
      <c r="C30" s="10"/>
      <c r="D30" s="16" t="s">
        <v>73</v>
      </c>
      <c r="E30" s="10"/>
      <c r="F30" s="10"/>
      <c r="G30" s="10"/>
      <c r="H30" s="10"/>
      <c r="I30" s="10"/>
      <c r="J30" s="10"/>
      <c r="K30" s="10"/>
      <c r="L30" s="10"/>
      <c r="M30" s="10"/>
      <c r="N30" s="10"/>
      <c r="O30" s="31"/>
    </row>
    <row r="31" spans="1:17" ht="17" thickBot="1" x14ac:dyDescent="0.25">
      <c r="A31" s="18" t="s">
        <v>118</v>
      </c>
      <c r="B31" s="162">
        <v>0.2</v>
      </c>
      <c r="C31" s="11"/>
      <c r="D31" s="151" t="s">
        <v>121</v>
      </c>
      <c r="E31" s="11"/>
      <c r="F31" s="11"/>
      <c r="G31" s="11"/>
      <c r="H31" s="11"/>
      <c r="I31" s="11"/>
      <c r="J31" s="11"/>
      <c r="K31" s="11"/>
      <c r="L31" s="11"/>
      <c r="M31" s="167" t="s">
        <v>74</v>
      </c>
      <c r="N31" s="168"/>
      <c r="O31" s="169"/>
      <c r="P31" s="8" t="s">
        <v>122</v>
      </c>
    </row>
    <row r="32" spans="1:17" x14ac:dyDescent="0.2">
      <c r="A32" s="18"/>
      <c r="B32" s="11"/>
      <c r="C32" s="11"/>
      <c r="D32" s="152" t="s">
        <v>140</v>
      </c>
      <c r="E32" s="11"/>
      <c r="F32" s="11"/>
      <c r="G32" s="11"/>
      <c r="H32" s="11"/>
      <c r="I32" s="11"/>
      <c r="J32" s="11"/>
      <c r="K32" s="11"/>
      <c r="L32" s="11"/>
      <c r="M32" s="11"/>
      <c r="N32" s="11"/>
      <c r="O32" s="39"/>
    </row>
    <row r="33" spans="1:18" x14ac:dyDescent="0.2">
      <c r="A33" s="18" t="s">
        <v>145</v>
      </c>
      <c r="B33" s="11"/>
      <c r="C33" s="11"/>
      <c r="D33" s="15" t="s">
        <v>117</v>
      </c>
      <c r="E33" s="11"/>
      <c r="F33" s="11"/>
      <c r="G33" s="11"/>
      <c r="H33" s="11"/>
      <c r="I33" s="11"/>
      <c r="J33" s="11"/>
      <c r="K33" s="11"/>
      <c r="L33" s="11"/>
      <c r="M33" s="11"/>
      <c r="N33" s="11"/>
      <c r="O33" s="39"/>
    </row>
    <row r="34" spans="1:18" ht="17" thickBot="1" x14ac:dyDescent="0.25">
      <c r="A34" s="161" t="s">
        <v>116</v>
      </c>
      <c r="B34" s="194">
        <f>(B31*2)/(60)</f>
        <v>6.6666666666666671E-3</v>
      </c>
      <c r="C34" s="14"/>
      <c r="D34" s="160" t="s">
        <v>120</v>
      </c>
      <c r="E34" s="14"/>
      <c r="F34" s="14"/>
      <c r="G34" s="14"/>
      <c r="H34" s="14"/>
      <c r="I34" s="14"/>
      <c r="J34" s="71"/>
      <c r="K34" s="14"/>
      <c r="L34" s="14"/>
      <c r="M34" s="14"/>
      <c r="N34" s="14"/>
      <c r="O34" s="40"/>
      <c r="P34" s="7"/>
    </row>
    <row r="35" spans="1:18" ht="17" thickBot="1" x14ac:dyDescent="0.25"/>
    <row r="36" spans="1:18" x14ac:dyDescent="0.2">
      <c r="A36" s="72" t="s">
        <v>43</v>
      </c>
      <c r="B36" s="10"/>
      <c r="C36" s="10" t="s">
        <v>141</v>
      </c>
      <c r="D36" s="10"/>
      <c r="E36" s="149" t="s">
        <v>148</v>
      </c>
      <c r="F36" s="10"/>
      <c r="G36" s="207"/>
      <c r="H36" s="206" t="s">
        <v>124</v>
      </c>
      <c r="I36" s="208"/>
      <c r="J36" s="9"/>
      <c r="K36" s="150" t="s">
        <v>188</v>
      </c>
      <c r="L36" s="31"/>
      <c r="M36" s="9"/>
      <c r="N36" s="150" t="s">
        <v>189</v>
      </c>
      <c r="O36" s="31"/>
    </row>
    <row r="37" spans="1:18" x14ac:dyDescent="0.2">
      <c r="A37" s="159" t="s">
        <v>44</v>
      </c>
      <c r="B37" s="158"/>
      <c r="C37" s="158"/>
      <c r="D37" s="179">
        <v>0</v>
      </c>
      <c r="E37" s="154">
        <f>SUM('Raum1_technische Lüftung'!I58:I418)*10</f>
        <v>722.00000000000148</v>
      </c>
      <c r="F37" s="155">
        <f>E37/$E$37</f>
        <v>1</v>
      </c>
      <c r="G37" s="209"/>
      <c r="H37" s="235">
        <f>F37*$B$31</f>
        <v>0.2</v>
      </c>
      <c r="I37" s="210"/>
      <c r="J37" s="202"/>
      <c r="K37" s="196">
        <f>100%-F37</f>
        <v>0</v>
      </c>
      <c r="L37" s="203"/>
      <c r="M37" s="200"/>
      <c r="N37" s="196">
        <v>0</v>
      </c>
      <c r="O37" s="197"/>
      <c r="P37" s="8"/>
    </row>
    <row r="38" spans="1:18" x14ac:dyDescent="0.2">
      <c r="A38" s="73" t="s">
        <v>45</v>
      </c>
      <c r="B38" s="74"/>
      <c r="C38" s="74"/>
      <c r="D38" s="180">
        <f>C21</f>
        <v>24.445746566131703</v>
      </c>
      <c r="E38" s="154">
        <f>SUM(E82:E442)*10</f>
        <v>347.23087389634281</v>
      </c>
      <c r="F38" s="155">
        <f t="shared" ref="F38:F39" si="1">E38/$E$37</f>
        <v>0.48092918822208047</v>
      </c>
      <c r="G38" s="209"/>
      <c r="H38" s="235">
        <f>F38*$B$31</f>
        <v>9.61858376444161E-2</v>
      </c>
      <c r="I38" s="210"/>
      <c r="J38" s="202"/>
      <c r="K38" s="196">
        <f t="shared" ref="K38:K39" si="2">100%-F38</f>
        <v>0.51907081177791947</v>
      </c>
      <c r="L38" s="203"/>
      <c r="M38" s="200"/>
      <c r="N38" s="196">
        <f>1-'Raum1_Übersicht+Stoßlüftung'!F802/'Raum1_technische Lüftung'!J778</f>
        <v>0.70996327570447726</v>
      </c>
      <c r="O38" s="197"/>
      <c r="P38" s="8"/>
    </row>
    <row r="39" spans="1:18" x14ac:dyDescent="0.2">
      <c r="A39" s="233" t="s">
        <v>186</v>
      </c>
      <c r="B39" s="233"/>
      <c r="C39" s="233"/>
      <c r="D39" s="234">
        <f>C21</f>
        <v>24.445746566131703</v>
      </c>
      <c r="E39" s="154">
        <f>SUM(G82:G442)*10</f>
        <v>721.73812693631714</v>
      </c>
      <c r="F39" s="155">
        <f t="shared" si="1"/>
        <v>0.99963729492564501</v>
      </c>
      <c r="G39" s="209"/>
      <c r="H39" s="235">
        <f>F39*$B$31</f>
        <v>0.19992745898512901</v>
      </c>
      <c r="I39" s="210"/>
      <c r="J39" s="202"/>
      <c r="K39" s="196">
        <f t="shared" si="2"/>
        <v>3.6270507435498534E-4</v>
      </c>
      <c r="L39" s="203"/>
      <c r="M39" s="200"/>
      <c r="N39" s="196">
        <f>1-H802/'Raum1_technische Lüftung'!J778</f>
        <v>0.3646804624555724</v>
      </c>
      <c r="O39" s="197"/>
      <c r="P39" s="8"/>
    </row>
    <row r="40" spans="1:18" x14ac:dyDescent="0.2">
      <c r="A40" s="77" t="s">
        <v>61</v>
      </c>
      <c r="B40" s="78"/>
      <c r="C40" s="78"/>
      <c r="D40" s="181">
        <f>Raum1_Kipplüftung!C29</f>
        <v>3.7702076124961015</v>
      </c>
      <c r="E40" s="154">
        <f>SUM(Raum1_Kipplüftung!E59:E419)*10</f>
        <v>284.97578537482093</v>
      </c>
      <c r="F40" s="155">
        <f>E40/$E$37</f>
        <v>0.39470330384324148</v>
      </c>
      <c r="G40" s="209"/>
      <c r="H40" s="235">
        <f>F40*$B$31</f>
        <v>7.8940660768648307E-2</v>
      </c>
      <c r="I40" s="210"/>
      <c r="J40" s="202"/>
      <c r="K40" s="196">
        <f>100%-F40</f>
        <v>0.60529669615675852</v>
      </c>
      <c r="L40" s="203"/>
      <c r="M40" s="200"/>
      <c r="N40" s="196">
        <f>1-Raum1_Kipplüftung!G779/'Raum1_technische Lüftung'!J778</f>
        <v>0.76852773291332488</v>
      </c>
      <c r="O40" s="197"/>
      <c r="P40" s="8"/>
    </row>
    <row r="41" spans="1:18" x14ac:dyDescent="0.2">
      <c r="A41" s="75" t="s">
        <v>169</v>
      </c>
      <c r="B41" s="76"/>
      <c r="C41" s="76"/>
      <c r="D41" s="182">
        <f>'Raum1_technische Lüftung'!H6</f>
        <v>5.3074093982756434</v>
      </c>
      <c r="E41" s="154">
        <f>SUM('Raum1_technische Lüftung'!E58:E418)*10</f>
        <v>222.45717414173396</v>
      </c>
      <c r="F41" s="155">
        <f>E41/$E$37</f>
        <v>0.30811242955918766</v>
      </c>
      <c r="G41" s="209"/>
      <c r="H41" s="235">
        <f>F41*$B$31</f>
        <v>6.1622485911837534E-2</v>
      </c>
      <c r="I41" s="210"/>
      <c r="J41" s="202"/>
      <c r="K41" s="196">
        <f>100%-F41</f>
        <v>0.69188757044081228</v>
      </c>
      <c r="L41" s="203"/>
      <c r="M41" s="200"/>
      <c r="N41" s="196">
        <f>1-'Raum1_technische Lüftung'!K778/'Raum1_technische Lüftung'!J778</f>
        <v>0.82794136556793652</v>
      </c>
      <c r="O41" s="197"/>
      <c r="P41" s="8"/>
    </row>
    <row r="42" spans="1:18" ht="17" thickBot="1" x14ac:dyDescent="0.25">
      <c r="A42" s="164" t="s">
        <v>170</v>
      </c>
      <c r="B42" s="165"/>
      <c r="C42" s="165"/>
      <c r="D42" s="183">
        <f>'Raum1_technische Lüftung'!H7</f>
        <v>7.2605360568410804</v>
      </c>
      <c r="E42" s="156">
        <f>SUM('Raum1_technische Lüftung'!H58:H418)*10</f>
        <v>173.04280312130547</v>
      </c>
      <c r="F42" s="157">
        <f>E42/$E$37</f>
        <v>0.2396714724671816</v>
      </c>
      <c r="G42" s="211"/>
      <c r="H42" s="236">
        <f>F42*$B$31</f>
        <v>4.7934294493436322E-2</v>
      </c>
      <c r="I42" s="212"/>
      <c r="J42" s="204"/>
      <c r="K42" s="198">
        <f>100%-F42</f>
        <v>0.76032852753281843</v>
      </c>
      <c r="L42" s="205"/>
      <c r="M42" s="201"/>
      <c r="N42" s="198">
        <f>1-'Raum1_technische Lüftung'!L778/'Raum1_technische Lüftung'!J778</f>
        <v>0.87036013648208965</v>
      </c>
      <c r="O42" s="199"/>
    </row>
    <row r="46" spans="1:18" x14ac:dyDescent="0.2">
      <c r="A46" s="6" t="s">
        <v>125</v>
      </c>
      <c r="B46" s="166">
        <v>0.1</v>
      </c>
      <c r="D46" s="8" t="s">
        <v>126</v>
      </c>
    </row>
    <row r="48" spans="1:18" x14ac:dyDescent="0.2">
      <c r="A48" s="21" t="s">
        <v>144</v>
      </c>
      <c r="E48" s="184" t="s">
        <v>151</v>
      </c>
      <c r="F48" s="184"/>
      <c r="G48" s="184"/>
      <c r="H48" s="184"/>
      <c r="I48" s="184"/>
      <c r="J48" s="186"/>
      <c r="R48" s="6" t="s">
        <v>102</v>
      </c>
    </row>
    <row r="75" spans="1:18" x14ac:dyDescent="0.2">
      <c r="A75" s="187" t="s">
        <v>142</v>
      </c>
      <c r="B75" s="187"/>
      <c r="C75" s="188" t="s">
        <v>37</v>
      </c>
      <c r="D75" s="189"/>
      <c r="E75" s="190" t="s">
        <v>101</v>
      </c>
      <c r="F75" s="45"/>
      <c r="G75" s="191" t="s">
        <v>167</v>
      </c>
      <c r="H75" s="192"/>
      <c r="I75" s="193" t="s">
        <v>168</v>
      </c>
      <c r="J75" s="193"/>
      <c r="K75" s="213"/>
      <c r="L75" s="213"/>
      <c r="M75" s="213"/>
      <c r="N75" s="213"/>
      <c r="O75" s="213"/>
      <c r="R75" s="8" t="s">
        <v>119</v>
      </c>
    </row>
    <row r="77" spans="1:18" x14ac:dyDescent="0.2">
      <c r="A77" s="8"/>
    </row>
    <row r="78" spans="1:18" x14ac:dyDescent="0.2">
      <c r="A78" s="6" t="s">
        <v>123</v>
      </c>
    </row>
    <row r="79" spans="1:18" x14ac:dyDescent="0.2">
      <c r="A79" s="6" t="s">
        <v>75</v>
      </c>
      <c r="B79" s="36">
        <f>B34/6</f>
        <v>1.1111111111111111E-3</v>
      </c>
    </row>
    <row r="80" spans="1:18" x14ac:dyDescent="0.2">
      <c r="A80" s="60" t="s">
        <v>71</v>
      </c>
      <c r="C80" s="8" t="s">
        <v>72</v>
      </c>
    </row>
    <row r="81" spans="1:8" x14ac:dyDescent="0.2">
      <c r="A81" s="24" t="s">
        <v>19</v>
      </c>
      <c r="B81" s="24" t="s">
        <v>18</v>
      </c>
      <c r="C81" s="65" t="s">
        <v>77</v>
      </c>
      <c r="D81" s="67" t="s">
        <v>26</v>
      </c>
      <c r="E81" s="25" t="s">
        <v>26</v>
      </c>
      <c r="F81" s="25" t="s">
        <v>187</v>
      </c>
      <c r="G81" s="231" t="s">
        <v>26</v>
      </c>
      <c r="H81" s="231" t="s">
        <v>187</v>
      </c>
    </row>
    <row r="82" spans="1:8" x14ac:dyDescent="0.2">
      <c r="A82" s="26">
        <f>B82/60</f>
        <v>0</v>
      </c>
      <c r="B82" s="6">
        <v>0</v>
      </c>
      <c r="C82" s="66">
        <v>1</v>
      </c>
      <c r="D82" s="68">
        <f>100%*EXP(-$C$21*B82/3600)</f>
        <v>1</v>
      </c>
      <c r="E82" s="28">
        <v>0</v>
      </c>
      <c r="F82" s="28">
        <f>E82*10</f>
        <v>0</v>
      </c>
      <c r="G82" s="232">
        <v>0</v>
      </c>
      <c r="H82" s="232">
        <f>G82*10</f>
        <v>0</v>
      </c>
    </row>
    <row r="83" spans="1:8" x14ac:dyDescent="0.2">
      <c r="A83" s="26">
        <f>B83/60</f>
        <v>0.16666666666666666</v>
      </c>
      <c r="B83" s="6">
        <v>10</v>
      </c>
      <c r="C83" s="29">
        <f>C82*EXP(-$C$21*10/3600)</f>
        <v>0.93434937122123596</v>
      </c>
      <c r="D83" s="29">
        <f t="shared" ref="D83:D146" si="3">D82*EXP(-$C$21*10/3600)+$B$79</f>
        <v>0.93546048233234702</v>
      </c>
      <c r="E83" s="29">
        <f t="shared" ref="E83:E146" si="4">E82+$B$79</f>
        <v>1.1111111111111111E-3</v>
      </c>
      <c r="F83" s="29">
        <f>(F82+E83*10/3600)</f>
        <v>3.08641975308642E-6</v>
      </c>
      <c r="G83" s="29">
        <f t="shared" ref="G83:G146" si="5">G82+$B$79</f>
        <v>1.1111111111111111E-3</v>
      </c>
      <c r="H83" s="29">
        <f>(H82+G83*10/3600)</f>
        <v>3.08641975308642E-6</v>
      </c>
    </row>
    <row r="84" spans="1:8" x14ac:dyDescent="0.2">
      <c r="A84" s="26">
        <f t="shared" ref="A84:A147" si="6">B84/60</f>
        <v>0.33333333333333331</v>
      </c>
      <c r="B84" s="6">
        <v>20</v>
      </c>
      <c r="C84" s="29">
        <f t="shared" ref="C84:C147" si="7">C83*EXP(-$C$21*10/3600)</f>
        <v>0.87300874750151902</v>
      </c>
      <c r="D84" s="29">
        <f t="shared" si="3"/>
        <v>0.87515802458065362</v>
      </c>
      <c r="E84" s="29">
        <f t="shared" si="4"/>
        <v>2.2222222222222222E-3</v>
      </c>
      <c r="F84" s="29">
        <f t="shared" ref="F84:H99" si="8">(F83+E84*10/3600)</f>
        <v>9.2592592592592608E-6</v>
      </c>
      <c r="G84" s="29">
        <f t="shared" si="5"/>
        <v>2.2222222222222222E-3</v>
      </c>
      <c r="H84" s="29">
        <f t="shared" si="8"/>
        <v>9.2592592592592608E-6</v>
      </c>
    </row>
    <row r="85" spans="1:8" x14ac:dyDescent="0.2">
      <c r="A85" s="26">
        <f t="shared" si="6"/>
        <v>0.5</v>
      </c>
      <c r="B85" s="6">
        <v>30</v>
      </c>
      <c r="C85" s="29">
        <f t="shared" si="7"/>
        <v>0.8156951742986831</v>
      </c>
      <c r="D85" s="29">
        <f t="shared" si="3"/>
        <v>0.81881446109726375</v>
      </c>
      <c r="E85" s="29">
        <f t="shared" si="4"/>
        <v>3.3333333333333331E-3</v>
      </c>
      <c r="F85" s="29">
        <f t="shared" si="8"/>
        <v>1.8518518518518522E-5</v>
      </c>
      <c r="G85" s="29">
        <f t="shared" si="5"/>
        <v>3.3333333333333331E-3</v>
      </c>
      <c r="H85" s="29">
        <f t="shared" si="8"/>
        <v>1.8518518518518522E-5</v>
      </c>
    </row>
    <row r="86" spans="1:8" x14ac:dyDescent="0.2">
      <c r="A86" s="26">
        <f t="shared" si="6"/>
        <v>0.66666666666666663</v>
      </c>
      <c r="B86" s="6">
        <v>40</v>
      </c>
      <c r="C86" s="29">
        <f t="shared" si="7"/>
        <v>0.762144273214171</v>
      </c>
      <c r="D86" s="29">
        <f t="shared" si="3"/>
        <v>0.76616988798419461</v>
      </c>
      <c r="E86" s="29">
        <f t="shared" si="4"/>
        <v>4.4444444444444444E-3</v>
      </c>
      <c r="F86" s="29">
        <f t="shared" si="8"/>
        <v>3.0864197530864205E-5</v>
      </c>
      <c r="G86" s="29">
        <f t="shared" si="5"/>
        <v>4.4444444444444444E-3</v>
      </c>
      <c r="H86" s="29">
        <f t="shared" si="8"/>
        <v>3.0864197530864205E-5</v>
      </c>
    </row>
    <row r="87" spans="1:8" x14ac:dyDescent="0.2">
      <c r="A87" s="26">
        <f t="shared" si="6"/>
        <v>0.83333333333333337</v>
      </c>
      <c r="B87" s="6">
        <v>50</v>
      </c>
      <c r="C87" s="29">
        <f t="shared" si="7"/>
        <v>0.7121090224575265</v>
      </c>
      <c r="D87" s="29">
        <f t="shared" si="3"/>
        <v>0.71698146419778808</v>
      </c>
      <c r="E87" s="29">
        <f t="shared" si="4"/>
        <v>5.5555555555555558E-3</v>
      </c>
      <c r="F87" s="29">
        <f t="shared" si="8"/>
        <v>4.6296296296296301E-5</v>
      </c>
      <c r="G87" s="29">
        <f t="shared" si="5"/>
        <v>5.5555555555555558E-3</v>
      </c>
      <c r="H87" s="29">
        <f t="shared" si="8"/>
        <v>4.6296296296296301E-5</v>
      </c>
    </row>
    <row r="88" spans="1:8" x14ac:dyDescent="0.2">
      <c r="A88" s="26">
        <f t="shared" si="6"/>
        <v>1</v>
      </c>
      <c r="B88" s="6">
        <v>60</v>
      </c>
      <c r="C88" s="29">
        <f t="shared" si="7"/>
        <v>0.66535861737415891</v>
      </c>
      <c r="D88" s="29">
        <f t="shared" si="3"/>
        <v>0.67102229136159541</v>
      </c>
      <c r="E88" s="29">
        <f t="shared" si="4"/>
        <v>6.6666666666666671E-3</v>
      </c>
      <c r="F88" s="29">
        <f t="shared" si="8"/>
        <v>6.4814814814814816E-5</v>
      </c>
      <c r="G88" s="29">
        <f t="shared" si="5"/>
        <v>6.6666666666666671E-3</v>
      </c>
      <c r="H88" s="29">
        <f t="shared" si="8"/>
        <v>6.4814814814814816E-5</v>
      </c>
    </row>
    <row r="89" spans="1:8" x14ac:dyDescent="0.2">
      <c r="A89" s="26">
        <f t="shared" si="6"/>
        <v>1.1666666666666667</v>
      </c>
      <c r="B89" s="6">
        <v>70</v>
      </c>
      <c r="C89" s="29">
        <f t="shared" si="7"/>
        <v>0.62167740578017627</v>
      </c>
      <c r="D89" s="29">
        <f t="shared" si="3"/>
        <v>0.62808036712025073</v>
      </c>
      <c r="E89" s="29">
        <f t="shared" si="4"/>
        <v>7.7777777777777784E-3</v>
      </c>
      <c r="F89" s="29">
        <f t="shared" si="8"/>
        <v>8.641975308641975E-5</v>
      </c>
      <c r="G89" s="29">
        <f t="shared" si="5"/>
        <v>7.7777777777777784E-3</v>
      </c>
      <c r="H89" s="29">
        <f t="shared" si="8"/>
        <v>8.641975308641975E-5</v>
      </c>
    </row>
    <row r="90" spans="1:8" x14ac:dyDescent="0.2">
      <c r="A90" s="26">
        <f t="shared" si="6"/>
        <v>1.3333333333333333</v>
      </c>
      <c r="B90" s="6">
        <v>80</v>
      </c>
      <c r="C90" s="29">
        <f t="shared" si="7"/>
        <v>0.5808638931931569</v>
      </c>
      <c r="D90" s="29">
        <f t="shared" si="3"/>
        <v>0.5879576072063204</v>
      </c>
      <c r="E90" s="29">
        <f t="shared" si="4"/>
        <v>8.8888888888888889E-3</v>
      </c>
      <c r="F90" s="29">
        <f t="shared" si="8"/>
        <v>1.1111111111111112E-4</v>
      </c>
      <c r="G90" s="29">
        <f t="shared" si="5"/>
        <v>8.8888888888888889E-3</v>
      </c>
      <c r="H90" s="29">
        <f t="shared" si="8"/>
        <v>1.1111111111111112E-4</v>
      </c>
    </row>
    <row r="91" spans="1:8" x14ac:dyDescent="0.2">
      <c r="A91" s="26">
        <f t="shared" si="6"/>
        <v>1.5</v>
      </c>
      <c r="B91" s="6">
        <v>90</v>
      </c>
      <c r="C91" s="29">
        <f t="shared" si="7"/>
        <v>0.54272981337014536</v>
      </c>
      <c r="D91" s="29">
        <f t="shared" si="3"/>
        <v>0.55046893170907896</v>
      </c>
      <c r="E91" s="29">
        <f t="shared" si="4"/>
        <v>0.01</v>
      </c>
      <c r="F91" s="29">
        <f t="shared" si="8"/>
        <v>1.3888888888888889E-4</v>
      </c>
      <c r="G91" s="29">
        <f t="shared" si="5"/>
        <v>0.01</v>
      </c>
      <c r="H91" s="29">
        <f t="shared" si="8"/>
        <v>1.3888888888888889E-4</v>
      </c>
    </row>
    <row r="92" spans="1:8" x14ac:dyDescent="0.2">
      <c r="A92" s="26">
        <f t="shared" si="6"/>
        <v>1.6666666666666667</v>
      </c>
      <c r="B92" s="6">
        <v>100</v>
      </c>
      <c r="C92" s="29">
        <f t="shared" si="7"/>
        <v>0.50709925986541404</v>
      </c>
      <c r="D92" s="29">
        <f t="shared" si="3"/>
        <v>0.51544141133031451</v>
      </c>
      <c r="E92" s="29">
        <f t="shared" si="4"/>
        <v>1.1111111111111112E-2</v>
      </c>
      <c r="F92" s="29">
        <f t="shared" si="8"/>
        <v>1.6975308641975308E-4</v>
      </c>
      <c r="G92" s="29">
        <f t="shared" si="5"/>
        <v>1.1111111111111112E-2</v>
      </c>
      <c r="H92" s="29">
        <f t="shared" si="8"/>
        <v>1.6975308641975308E-4</v>
      </c>
    </row>
    <row r="93" spans="1:8" x14ac:dyDescent="0.2">
      <c r="A93" s="26">
        <f t="shared" si="6"/>
        <v>1.8333333333333333</v>
      </c>
      <c r="B93" s="6">
        <v>110</v>
      </c>
      <c r="C93" s="29">
        <f t="shared" si="7"/>
        <v>0.47380787460200374</v>
      </c>
      <c r="D93" s="29">
        <f t="shared" si="3"/>
        <v>0.48271346968897694</v>
      </c>
      <c r="E93" s="29">
        <f t="shared" si="4"/>
        <v>1.2222222222222223E-2</v>
      </c>
      <c r="F93" s="29">
        <f t="shared" si="8"/>
        <v>2.0370370370370369E-4</v>
      </c>
      <c r="G93" s="29">
        <f t="shared" si="5"/>
        <v>1.2222222222222223E-2</v>
      </c>
      <c r="H93" s="29">
        <f t="shared" si="8"/>
        <v>2.0370370370370369E-4</v>
      </c>
    </row>
    <row r="94" spans="1:8" x14ac:dyDescent="0.2">
      <c r="A94" s="26">
        <f t="shared" si="6"/>
        <v>2</v>
      </c>
      <c r="B94" s="6">
        <v>120</v>
      </c>
      <c r="C94" s="29">
        <f t="shared" si="7"/>
        <v>0.44270208971405239</v>
      </c>
      <c r="D94" s="29">
        <f t="shared" si="3"/>
        <v>0.45213413799502788</v>
      </c>
      <c r="E94" s="29">
        <f t="shared" si="4"/>
        <v>1.3333333333333334E-2</v>
      </c>
      <c r="F94" s="29">
        <f t="shared" si="8"/>
        <v>2.4074074074074072E-4</v>
      </c>
      <c r="G94" s="29">
        <f t="shared" si="5"/>
        <v>1.3333333333333334E-2</v>
      </c>
      <c r="H94" s="29">
        <f t="shared" si="8"/>
        <v>2.4074074074074072E-4</v>
      </c>
    </row>
    <row r="95" spans="1:8" x14ac:dyDescent="0.2">
      <c r="A95" s="26">
        <f t="shared" si="6"/>
        <v>2.1666666666666665</v>
      </c>
      <c r="B95" s="6">
        <v>130</v>
      </c>
      <c r="C95" s="29">
        <f t="shared" si="7"/>
        <v>0.41363841916265204</v>
      </c>
      <c r="D95" s="29">
        <f t="shared" si="3"/>
        <v>0.42356235865442093</v>
      </c>
      <c r="E95" s="29">
        <f t="shared" si="4"/>
        <v>1.4444444444444446E-2</v>
      </c>
      <c r="F95" s="29">
        <f t="shared" si="8"/>
        <v>2.808641975308642E-4</v>
      </c>
      <c r="G95" s="29">
        <f t="shared" si="5"/>
        <v>1.4444444444444446E-2</v>
      </c>
      <c r="H95" s="29">
        <f t="shared" si="8"/>
        <v>2.808641975308642E-4</v>
      </c>
    </row>
    <row r="96" spans="1:8" x14ac:dyDescent="0.2">
      <c r="A96" s="26">
        <f t="shared" si="6"/>
        <v>2.3333333333333335</v>
      </c>
      <c r="B96" s="6">
        <v>140</v>
      </c>
      <c r="C96" s="29">
        <f t="shared" si="7"/>
        <v>0.38648279685756998</v>
      </c>
      <c r="D96" s="29">
        <f t="shared" si="3"/>
        <v>0.39686633459285298</v>
      </c>
      <c r="E96" s="29">
        <f t="shared" si="4"/>
        <v>1.5555555555555557E-2</v>
      </c>
      <c r="F96" s="29">
        <f t="shared" si="8"/>
        <v>3.2407407407407406E-4</v>
      </c>
      <c r="G96" s="29">
        <f t="shared" si="5"/>
        <v>1.5555555555555557E-2</v>
      </c>
      <c r="H96" s="29">
        <f t="shared" si="8"/>
        <v>3.2407407407407406E-4</v>
      </c>
    </row>
    <row r="97" spans="1:8" x14ac:dyDescent="0.2">
      <c r="A97" s="26">
        <f t="shared" si="6"/>
        <v>2.5</v>
      </c>
      <c r="B97" s="6">
        <v>150</v>
      </c>
      <c r="C97" s="29">
        <f t="shared" si="7"/>
        <v>0.36110995823169517</v>
      </c>
      <c r="D97" s="29">
        <f t="shared" si="3"/>
        <v>0.37192292129681992</v>
      </c>
      <c r="E97" s="29">
        <f t="shared" si="4"/>
        <v>1.6666666666666666E-2</v>
      </c>
      <c r="F97" s="29">
        <f t="shared" si="8"/>
        <v>3.7037037037037035E-4</v>
      </c>
      <c r="G97" s="29">
        <f t="shared" si="5"/>
        <v>1.6666666666666666E-2</v>
      </c>
      <c r="H97" s="29">
        <f t="shared" si="8"/>
        <v>3.7037037037037035E-4</v>
      </c>
    </row>
    <row r="98" spans="1:8" x14ac:dyDescent="0.2">
      <c r="A98" s="26">
        <f t="shared" si="6"/>
        <v>2.6666666666666665</v>
      </c>
      <c r="B98" s="6">
        <v>160</v>
      </c>
      <c r="C98" s="29">
        <f t="shared" si="7"/>
        <v>0.33740286241551115</v>
      </c>
      <c r="D98" s="29">
        <f t="shared" si="3"/>
        <v>0.34861705876756005</v>
      </c>
      <c r="E98" s="29">
        <f t="shared" si="4"/>
        <v>1.7777777777777778E-2</v>
      </c>
      <c r="F98" s="29">
        <f t="shared" si="8"/>
        <v>4.1975308641975306E-4</v>
      </c>
      <c r="G98" s="29">
        <f t="shared" si="5"/>
        <v>1.7777777777777778E-2</v>
      </c>
      <c r="H98" s="29">
        <f t="shared" si="8"/>
        <v>4.1975308641975306E-4</v>
      </c>
    </row>
    <row r="99" spans="1:8" x14ac:dyDescent="0.2">
      <c r="A99" s="26">
        <f t="shared" si="6"/>
        <v>2.8333333333333335</v>
      </c>
      <c r="B99" s="6">
        <v>170</v>
      </c>
      <c r="C99" s="29">
        <f t="shared" si="7"/>
        <v>0.31525215234617804</v>
      </c>
      <c r="D99" s="29">
        <f t="shared" si="3"/>
        <v>0.32684124076757753</v>
      </c>
      <c r="E99" s="29">
        <f t="shared" si="4"/>
        <v>1.8888888888888889E-2</v>
      </c>
      <c r="F99" s="29">
        <f t="shared" si="8"/>
        <v>4.7222222222222218E-4</v>
      </c>
      <c r="G99" s="29">
        <f t="shared" si="5"/>
        <v>1.8888888888888889E-2</v>
      </c>
      <c r="H99" s="29">
        <f t="shared" si="8"/>
        <v>4.7222222222222218E-4</v>
      </c>
    </row>
    <row r="100" spans="1:8" x14ac:dyDescent="0.2">
      <c r="A100" s="26">
        <f t="shared" si="6"/>
        <v>3</v>
      </c>
      <c r="B100" s="6">
        <v>180</v>
      </c>
      <c r="C100" s="29">
        <f t="shared" si="7"/>
        <v>0.29455565032079273</v>
      </c>
      <c r="D100" s="29">
        <f t="shared" si="3"/>
        <v>0.3064950189114658</v>
      </c>
      <c r="E100" s="29">
        <f t="shared" si="4"/>
        <v>0.02</v>
      </c>
      <c r="F100" s="29">
        <f t="shared" ref="F100:H115" si="9">(F99+E100*10/3600)</f>
        <v>5.2777777777777773E-4</v>
      </c>
      <c r="G100" s="29">
        <f t="shared" si="5"/>
        <v>0.02</v>
      </c>
      <c r="H100" s="29">
        <f t="shared" si="9"/>
        <v>5.2777777777777773E-4</v>
      </c>
    </row>
    <row r="101" spans="1:8" x14ac:dyDescent="0.2">
      <c r="A101" s="26">
        <f t="shared" si="6"/>
        <v>3.1666666666666665</v>
      </c>
      <c r="B101" s="6">
        <v>190</v>
      </c>
      <c r="C101" s="29">
        <f t="shared" si="7"/>
        <v>0.27521788666689495</v>
      </c>
      <c r="D101" s="29">
        <f t="shared" si="3"/>
        <v>0.28748453931348</v>
      </c>
      <c r="E101" s="29">
        <f t="shared" si="4"/>
        <v>2.1111111111111112E-2</v>
      </c>
      <c r="F101" s="29">
        <f t="shared" si="9"/>
        <v>5.8641975308641975E-4</v>
      </c>
      <c r="G101" s="29">
        <f t="shared" si="5"/>
        <v>2.1111111111111112E-2</v>
      </c>
      <c r="H101" s="29">
        <f t="shared" si="9"/>
        <v>5.8641975308641975E-4</v>
      </c>
    </row>
    <row r="102" spans="1:8" x14ac:dyDescent="0.2">
      <c r="A102" s="26">
        <f t="shared" si="6"/>
        <v>3.3333333333333335</v>
      </c>
      <c r="B102" s="6">
        <v>200</v>
      </c>
      <c r="C102" s="29">
        <f t="shared" si="7"/>
        <v>0.25714965935605066</v>
      </c>
      <c r="D102" s="29">
        <f t="shared" si="3"/>
        <v>0.26972210965448784</v>
      </c>
      <c r="E102" s="29">
        <f t="shared" si="4"/>
        <v>2.2222222222222223E-2</v>
      </c>
      <c r="F102" s="29">
        <f t="shared" si="9"/>
        <v>6.4814814814814813E-4</v>
      </c>
      <c r="G102" s="29">
        <f t="shared" si="5"/>
        <v>2.2222222222222223E-2</v>
      </c>
      <c r="H102" s="29">
        <f t="shared" si="9"/>
        <v>6.4814814814814813E-4</v>
      </c>
    </row>
    <row r="103" spans="1:8" x14ac:dyDescent="0.2">
      <c r="A103" s="26">
        <f t="shared" si="6"/>
        <v>3.5</v>
      </c>
      <c r="B103" s="6">
        <v>210</v>
      </c>
      <c r="C103" s="29">
        <f t="shared" si="7"/>
        <v>0.24026762252908096</v>
      </c>
      <c r="D103" s="29">
        <f t="shared" si="3"/>
        <v>0.25312579467124707</v>
      </c>
      <c r="E103" s="29">
        <f t="shared" si="4"/>
        <v>2.3333333333333334E-2</v>
      </c>
      <c r="F103" s="29">
        <f t="shared" si="9"/>
        <v>7.1296296296296299E-4</v>
      </c>
      <c r="G103" s="29">
        <f t="shared" si="5"/>
        <v>2.3333333333333334E-2</v>
      </c>
      <c r="H103" s="29">
        <f t="shared" si="9"/>
        <v>7.1296296296296299E-4</v>
      </c>
    </row>
    <row r="104" spans="1:8" x14ac:dyDescent="0.2">
      <c r="A104" s="26">
        <f t="shared" si="6"/>
        <v>3.6666666666666665</v>
      </c>
      <c r="B104" s="6">
        <v>220</v>
      </c>
      <c r="C104" s="29">
        <f t="shared" si="7"/>
        <v>0.22449390203486805</v>
      </c>
      <c r="D104" s="29">
        <f t="shared" si="3"/>
        <v>0.23761903820206651</v>
      </c>
      <c r="E104" s="29">
        <f t="shared" si="4"/>
        <v>2.4444444444444446E-2</v>
      </c>
      <c r="F104" s="29">
        <f t="shared" si="9"/>
        <v>7.8086419753086421E-4</v>
      </c>
      <c r="G104" s="29">
        <f t="shared" si="5"/>
        <v>2.4444444444444446E-2</v>
      </c>
      <c r="H104" s="29">
        <f t="shared" si="9"/>
        <v>7.8086419753086421E-4</v>
      </c>
    </row>
    <row r="105" spans="1:8" x14ac:dyDescent="0.2">
      <c r="A105" s="26">
        <f t="shared" si="6"/>
        <v>3.8333333333333335</v>
      </c>
      <c r="B105" s="6">
        <v>230</v>
      </c>
      <c r="C105" s="29">
        <f t="shared" si="7"/>
        <v>0.2097557362092807</v>
      </c>
      <c r="D105" s="29">
        <f t="shared" si="3"/>
        <v>0.22313031004540682</v>
      </c>
      <c r="E105" s="29">
        <f t="shared" si="4"/>
        <v>2.5555555555555557E-2</v>
      </c>
      <c r="F105" s="29">
        <f t="shared" si="9"/>
        <v>8.518518518518519E-4</v>
      </c>
      <c r="G105" s="29">
        <f t="shared" si="5"/>
        <v>2.5555555555555557E-2</v>
      </c>
      <c r="H105" s="29">
        <f t="shared" si="9"/>
        <v>8.518518518518519E-4</v>
      </c>
    </row>
    <row r="106" spans="1:8" x14ac:dyDescent="0.2">
      <c r="A106" s="26">
        <f t="shared" si="6"/>
        <v>4</v>
      </c>
      <c r="B106" s="6">
        <v>240</v>
      </c>
      <c r="C106" s="29">
        <f t="shared" si="7"/>
        <v>0.19598514023718885</v>
      </c>
      <c r="D106" s="29">
        <f t="shared" si="3"/>
        <v>0.20959277600243639</v>
      </c>
      <c r="E106" s="29">
        <f t="shared" si="4"/>
        <v>2.6666666666666668E-2</v>
      </c>
      <c r="F106" s="29">
        <f t="shared" si="9"/>
        <v>9.2592592592592596E-4</v>
      </c>
      <c r="G106" s="29">
        <f t="shared" si="5"/>
        <v>2.6666666666666668E-2</v>
      </c>
      <c r="H106" s="29">
        <f t="shared" si="9"/>
        <v>9.2592592592592596E-4</v>
      </c>
    </row>
    <row r="107" spans="1:8" x14ac:dyDescent="0.2">
      <c r="A107" s="26">
        <f t="shared" si="6"/>
        <v>4.166666666666667</v>
      </c>
      <c r="B107" s="6">
        <v>250</v>
      </c>
      <c r="C107" s="29">
        <f t="shared" si="7"/>
        <v>0.18311859254932317</v>
      </c>
      <c r="D107" s="29">
        <f t="shared" si="3"/>
        <v>0.19694398958150092</v>
      </c>
      <c r="E107" s="29">
        <f t="shared" si="4"/>
        <v>2.777777777777778E-2</v>
      </c>
      <c r="F107" s="29">
        <f t="shared" si="9"/>
        <v>1.0030864197530865E-3</v>
      </c>
      <c r="G107" s="29">
        <f t="shared" si="5"/>
        <v>2.777777777777778E-2</v>
      </c>
      <c r="H107" s="29">
        <f t="shared" si="9"/>
        <v>1.0030864197530865E-3</v>
      </c>
    </row>
    <row r="108" spans="1:8" x14ac:dyDescent="0.2">
      <c r="A108" s="26">
        <f t="shared" si="6"/>
        <v>4.333333333333333</v>
      </c>
      <c r="B108" s="6">
        <v>260</v>
      </c>
      <c r="C108" s="29">
        <f t="shared" si="7"/>
        <v>0.1710967418073778</v>
      </c>
      <c r="D108" s="29">
        <f t="shared" si="3"/>
        <v>0.18512560394238814</v>
      </c>
      <c r="E108" s="29">
        <f t="shared" si="4"/>
        <v>2.8888888888888891E-2</v>
      </c>
      <c r="F108" s="29">
        <f t="shared" si="9"/>
        <v>1.0833333333333335E-3</v>
      </c>
      <c r="G108" s="29">
        <f t="shared" si="5"/>
        <v>2.8888888888888891E-2</v>
      </c>
      <c r="H108" s="29">
        <f t="shared" si="9"/>
        <v>1.0833333333333335E-3</v>
      </c>
    </row>
    <row r="109" spans="1:8" x14ac:dyDescent="0.2">
      <c r="A109" s="26">
        <f t="shared" si="6"/>
        <v>4.5</v>
      </c>
      <c r="B109" s="6">
        <v>270</v>
      </c>
      <c r="C109" s="29">
        <f t="shared" si="7"/>
        <v>0.15986413312572562</v>
      </c>
      <c r="D109" s="29">
        <f t="shared" si="3"/>
        <v>0.17408310275163302</v>
      </c>
      <c r="E109" s="29">
        <f t="shared" si="4"/>
        <v>3.0000000000000002E-2</v>
      </c>
      <c r="F109" s="29">
        <f t="shared" si="9"/>
        <v>1.1666666666666668E-3</v>
      </c>
      <c r="G109" s="29">
        <f t="shared" si="5"/>
        <v>3.0000000000000002E-2</v>
      </c>
      <c r="H109" s="29">
        <f t="shared" si="9"/>
        <v>1.1666666666666668E-3</v>
      </c>
    </row>
    <row r="110" spans="1:8" x14ac:dyDescent="0.2">
      <c r="A110" s="26">
        <f t="shared" si="6"/>
        <v>4.666666666666667</v>
      </c>
      <c r="B110" s="6">
        <v>280</v>
      </c>
      <c r="C110" s="29">
        <f t="shared" si="7"/>
        <v>0.14936895226684968</v>
      </c>
      <c r="D110" s="29">
        <f t="shared" si="3"/>
        <v>0.16376554870734125</v>
      </c>
      <c r="E110" s="29">
        <f t="shared" si="4"/>
        <v>3.1111111111111114E-2</v>
      </c>
      <c r="F110" s="29">
        <f t="shared" si="9"/>
        <v>1.2530864197530865E-3</v>
      </c>
      <c r="G110" s="29">
        <f t="shared" si="5"/>
        <v>3.1111111111111114E-2</v>
      </c>
      <c r="H110" s="29">
        <f t="shared" si="9"/>
        <v>1.2530864197530865E-3</v>
      </c>
    </row>
    <row r="111" spans="1:8" x14ac:dyDescent="0.2">
      <c r="A111" s="26">
        <f t="shared" si="6"/>
        <v>4.833333333333333</v>
      </c>
      <c r="B111" s="6">
        <v>290</v>
      </c>
      <c r="C111" s="29">
        <f t="shared" si="7"/>
        <v>0.13956278663050581</v>
      </c>
      <c r="D111" s="29">
        <f t="shared" si="3"/>
        <v>0.15412534857351612</v>
      </c>
      <c r="E111" s="29">
        <f t="shared" si="4"/>
        <v>3.2222222222222222E-2</v>
      </c>
      <c r="F111" s="29">
        <f t="shared" si="9"/>
        <v>1.3425925925925927E-3</v>
      </c>
      <c r="G111" s="29">
        <f t="shared" si="5"/>
        <v>3.2222222222222222E-2</v>
      </c>
      <c r="H111" s="29">
        <f t="shared" si="9"/>
        <v>1.3425925925925927E-3</v>
      </c>
    </row>
    <row r="112" spans="1:8" x14ac:dyDescent="0.2">
      <c r="A112" s="26">
        <f t="shared" si="6"/>
        <v>5</v>
      </c>
      <c r="B112" s="6">
        <v>300</v>
      </c>
      <c r="C112" s="29">
        <f t="shared" si="7"/>
        <v>0.1304004019340966</v>
      </c>
      <c r="D112" s="29">
        <f t="shared" si="3"/>
        <v>0.14511803364002973</v>
      </c>
      <c r="E112" s="29">
        <f t="shared" si="4"/>
        <v>3.3333333333333333E-2</v>
      </c>
      <c r="F112" s="29">
        <f t="shared" si="9"/>
        <v>1.4351851851851854E-3</v>
      </c>
      <c r="G112" s="29">
        <f t="shared" si="5"/>
        <v>3.3333333333333333E-2</v>
      </c>
      <c r="H112" s="29">
        <f t="shared" si="9"/>
        <v>1.4351851851851854E-3</v>
      </c>
    </row>
    <row r="113" spans="1:8" x14ac:dyDescent="0.2">
      <c r="A113" s="26">
        <f t="shared" si="6"/>
        <v>5.166666666666667</v>
      </c>
      <c r="B113" s="6">
        <v>310</v>
      </c>
      <c r="C113" s="29">
        <f t="shared" si="7"/>
        <v>0.1218395335541196</v>
      </c>
      <c r="D113" s="29">
        <f t="shared" si="3"/>
        <v>0.13670205459553506</v>
      </c>
      <c r="E113" s="29">
        <f t="shared" si="4"/>
        <v>3.4444444444444444E-2</v>
      </c>
      <c r="F113" s="29">
        <f t="shared" si="9"/>
        <v>1.5308641975308643E-3</v>
      </c>
      <c r="G113" s="29">
        <f t="shared" si="5"/>
        <v>3.4444444444444444E-2</v>
      </c>
      <c r="H113" s="29">
        <f t="shared" si="9"/>
        <v>1.5308641975308643E-3</v>
      </c>
    </row>
    <row r="114" spans="1:8" x14ac:dyDescent="0.2">
      <c r="A114" s="26">
        <f t="shared" si="6"/>
        <v>5.333333333333333</v>
      </c>
      <c r="B114" s="6">
        <v>320</v>
      </c>
      <c r="C114" s="29">
        <f t="shared" si="7"/>
        <v>0.11384069156618033</v>
      </c>
      <c r="D114" s="29">
        <f t="shared" si="3"/>
        <v>0.12883858986710037</v>
      </c>
      <c r="E114" s="29">
        <f t="shared" si="4"/>
        <v>3.5555555555555556E-2</v>
      </c>
      <c r="F114" s="29">
        <f t="shared" si="9"/>
        <v>1.6296296296296297E-3</v>
      </c>
      <c r="G114" s="29">
        <f t="shared" si="5"/>
        <v>3.5555555555555556E-2</v>
      </c>
      <c r="H114" s="29">
        <f t="shared" si="9"/>
        <v>1.6296296296296297E-3</v>
      </c>
    </row>
    <row r="115" spans="1:8" x14ac:dyDescent="0.2">
      <c r="A115" s="26">
        <f t="shared" si="6"/>
        <v>5.5</v>
      </c>
      <c r="B115" s="6">
        <v>330</v>
      </c>
      <c r="C115" s="29">
        <f t="shared" si="7"/>
        <v>0.10636697858425126</v>
      </c>
      <c r="D115" s="29">
        <f t="shared" si="3"/>
        <v>0.12149136654246703</v>
      </c>
      <c r="E115" s="29">
        <f t="shared" si="4"/>
        <v>3.6666666666666667E-2</v>
      </c>
      <c r="F115" s="29">
        <f t="shared" si="9"/>
        <v>1.7314814814814816E-3</v>
      </c>
      <c r="G115" s="29">
        <f t="shared" si="5"/>
        <v>3.6666666666666667E-2</v>
      </c>
      <c r="H115" s="29">
        <f t="shared" si="9"/>
        <v>1.7314814814814816E-3</v>
      </c>
    </row>
    <row r="116" spans="1:8" x14ac:dyDescent="0.2">
      <c r="A116" s="26">
        <f t="shared" si="6"/>
        <v>5.666666666666667</v>
      </c>
      <c r="B116" s="6">
        <v>340</v>
      </c>
      <c r="C116" s="29">
        <f t="shared" si="7"/>
        <v>9.9383919558897832E-2</v>
      </c>
      <c r="D116" s="29">
        <f t="shared" si="3"/>
        <v>0.11462649304887389</v>
      </c>
      <c r="E116" s="29">
        <f t="shared" si="4"/>
        <v>3.7777777777777778E-2</v>
      </c>
      <c r="F116" s="29">
        <f t="shared" ref="F116:H131" si="10">(F115+E116*10/3600)</f>
        <v>1.83641975308642E-3</v>
      </c>
      <c r="G116" s="29">
        <f t="shared" si="5"/>
        <v>3.7777777777777778E-2</v>
      </c>
      <c r="H116" s="29">
        <f t="shared" si="10"/>
        <v>1.83641975308642E-3</v>
      </c>
    </row>
    <row r="117" spans="1:8" x14ac:dyDescent="0.2">
      <c r="A117" s="26">
        <f t="shared" si="6"/>
        <v>5.833333333333333</v>
      </c>
      <c r="B117" s="6">
        <v>350</v>
      </c>
      <c r="C117" s="29">
        <f t="shared" si="7"/>
        <v>9.285930274935808E-2</v>
      </c>
      <c r="D117" s="29">
        <f t="shared" si="3"/>
        <v>0.10821230281662179</v>
      </c>
      <c r="E117" s="29">
        <f t="shared" si="4"/>
        <v>3.888888888888889E-2</v>
      </c>
      <c r="F117" s="29">
        <f t="shared" si="10"/>
        <v>1.9444444444444446E-3</v>
      </c>
      <c r="G117" s="29">
        <f t="shared" si="5"/>
        <v>3.888888888888889E-2</v>
      </c>
      <c r="H117" s="29">
        <f t="shared" si="10"/>
        <v>1.9444444444444446E-3</v>
      </c>
    </row>
    <row r="118" spans="1:8" x14ac:dyDescent="0.2">
      <c r="A118" s="26">
        <f t="shared" si="6"/>
        <v>6</v>
      </c>
      <c r="B118" s="6">
        <v>360</v>
      </c>
      <c r="C118" s="29">
        <f t="shared" si="7"/>
        <v>8.6763031135905111E-2</v>
      </c>
      <c r="D118" s="29">
        <f t="shared" si="3"/>
        <v>0.10221920820622366</v>
      </c>
      <c r="E118" s="29">
        <f t="shared" si="4"/>
        <v>0.04</v>
      </c>
      <c r="F118" s="29">
        <f t="shared" si="10"/>
        <v>2.0555555555555557E-3</v>
      </c>
      <c r="G118" s="29">
        <f t="shared" si="5"/>
        <v>0.04</v>
      </c>
      <c r="H118" s="29">
        <f t="shared" si="10"/>
        <v>2.0555555555555557E-3</v>
      </c>
    </row>
    <row r="119" spans="1:8" x14ac:dyDescent="0.2">
      <c r="A119" s="26">
        <f t="shared" si="6"/>
        <v>6.166666666666667</v>
      </c>
      <c r="B119" s="6">
        <v>370</v>
      </c>
      <c r="C119" s="29">
        <f t="shared" si="7"/>
        <v>8.1066983587081462E-2</v>
      </c>
      <c r="D119" s="29">
        <f t="shared" si="3"/>
        <v>9.6619564025328786E-2</v>
      </c>
      <c r="E119" s="29">
        <f t="shared" si="4"/>
        <v>4.1111111111111112E-2</v>
      </c>
      <c r="F119" s="29">
        <f t="shared" si="10"/>
        <v>2.1697530864197533E-3</v>
      </c>
      <c r="G119" s="29">
        <f t="shared" si="5"/>
        <v>4.1111111111111112E-2</v>
      </c>
      <c r="H119" s="29">
        <f t="shared" si="10"/>
        <v>2.1697530864197533E-3</v>
      </c>
    </row>
    <row r="120" spans="1:8" x14ac:dyDescent="0.2">
      <c r="A120" s="26">
        <f t="shared" si="6"/>
        <v>6.333333333333333</v>
      </c>
      <c r="B120" s="6">
        <v>380</v>
      </c>
      <c r="C120" s="29">
        <f t="shared" si="7"/>
        <v>7.5744885141391813E-2</v>
      </c>
      <c r="D120" s="29">
        <f t="shared" si="3"/>
        <v>9.1387540005847007E-2</v>
      </c>
      <c r="E120" s="29">
        <f t="shared" si="4"/>
        <v>4.2222222222222223E-2</v>
      </c>
      <c r="F120" s="29">
        <f t="shared" si="10"/>
        <v>2.2870370370370371E-3</v>
      </c>
      <c r="G120" s="29">
        <f t="shared" si="5"/>
        <v>4.2222222222222223E-2</v>
      </c>
      <c r="H120" s="29">
        <f t="shared" si="10"/>
        <v>2.2870370370370371E-3</v>
      </c>
    </row>
    <row r="121" spans="1:8" x14ac:dyDescent="0.2">
      <c r="A121" s="26">
        <f t="shared" si="6"/>
        <v>6.5</v>
      </c>
      <c r="B121" s="6">
        <v>390</v>
      </c>
      <c r="C121" s="29">
        <f t="shared" si="7"/>
        <v>7.0772185805084181E-2</v>
      </c>
      <c r="D121" s="29">
        <f t="shared" si="3"/>
        <v>8.6499001653029803E-2</v>
      </c>
      <c r="E121" s="29">
        <f t="shared" si="4"/>
        <v>4.3333333333333335E-2</v>
      </c>
      <c r="F121" s="29">
        <f t="shared" si="10"/>
        <v>2.4074074074074076E-3</v>
      </c>
      <c r="G121" s="29">
        <f t="shared" si="5"/>
        <v>4.3333333333333335E-2</v>
      </c>
      <c r="H121" s="29">
        <f t="shared" si="10"/>
        <v>2.4074074074074076E-3</v>
      </c>
    </row>
    <row r="122" spans="1:8" x14ac:dyDescent="0.2">
      <c r="A122" s="26">
        <f t="shared" si="6"/>
        <v>6.666666666666667</v>
      </c>
      <c r="B122" s="6">
        <v>400</v>
      </c>
      <c r="C122" s="29">
        <f t="shared" si="7"/>
        <v>6.6125947306932886E-2</v>
      </c>
      <c r="D122" s="29">
        <f t="shared" si="3"/>
        <v>8.1931398916884154E-2</v>
      </c>
      <c r="E122" s="29">
        <f t="shared" si="4"/>
        <v>4.4444444444444446E-2</v>
      </c>
      <c r="F122" s="29">
        <f t="shared" si="10"/>
        <v>2.5308641975308644E-3</v>
      </c>
      <c r="G122" s="29">
        <f t="shared" si="5"/>
        <v>4.4444444444444446E-2</v>
      </c>
      <c r="H122" s="29">
        <f t="shared" si="10"/>
        <v>2.5308641975308644E-3</v>
      </c>
    </row>
    <row r="123" spans="1:8" x14ac:dyDescent="0.2">
      <c r="A123" s="26">
        <f t="shared" si="6"/>
        <v>6.833333333333333</v>
      </c>
      <c r="B123" s="6">
        <v>410</v>
      </c>
      <c r="C123" s="29">
        <f t="shared" si="7"/>
        <v>6.1784737287641327E-2</v>
      </c>
      <c r="D123" s="29">
        <f t="shared" si="3"/>
        <v>7.7663662172378065E-2</v>
      </c>
      <c r="E123" s="29">
        <f t="shared" si="4"/>
        <v>4.5555555555555557E-2</v>
      </c>
      <c r="F123" s="29">
        <f t="shared" si="10"/>
        <v>2.6574074074074074E-3</v>
      </c>
      <c r="G123" s="29">
        <f t="shared" si="5"/>
        <v>4.5555555555555557E-2</v>
      </c>
      <c r="H123" s="29">
        <f t="shared" si="10"/>
        <v>2.6574074074074074E-3</v>
      </c>
    </row>
    <row r="124" spans="1:8" x14ac:dyDescent="0.2">
      <c r="A124" s="26">
        <f t="shared" si="6"/>
        <v>7</v>
      </c>
      <c r="B124" s="6">
        <v>420</v>
      </c>
      <c r="C124" s="29">
        <f t="shared" si="7"/>
        <v>5.7728530435776929E-2</v>
      </c>
      <c r="D124" s="29">
        <f t="shared" si="3"/>
        <v>7.3676105028611036E-2</v>
      </c>
      <c r="E124" s="29">
        <f t="shared" si="4"/>
        <v>4.6666666666666669E-2</v>
      </c>
      <c r="F124" s="29">
        <f t="shared" si="10"/>
        <v>2.7870370370370371E-3</v>
      </c>
      <c r="G124" s="29">
        <f t="shared" si="5"/>
        <v>4.6666666666666669E-2</v>
      </c>
      <c r="H124" s="29">
        <f t="shared" si="10"/>
        <v>2.7870370370370371E-3</v>
      </c>
    </row>
    <row r="125" spans="1:8" x14ac:dyDescent="0.2">
      <c r="A125" s="26">
        <f t="shared" si="6"/>
        <v>7.166666666666667</v>
      </c>
      <c r="B125" s="6">
        <v>430</v>
      </c>
      <c r="C125" s="29">
        <f t="shared" si="7"/>
        <v>5.3938616114194156E-2</v>
      </c>
      <c r="D125" s="29">
        <f t="shared" si="3"/>
        <v>6.9950333518623564E-2</v>
      </c>
      <c r="E125" s="29">
        <f t="shared" si="4"/>
        <v>4.777777777777778E-2</v>
      </c>
      <c r="F125" s="29">
        <f t="shared" si="10"/>
        <v>2.9197530864197531E-3</v>
      </c>
      <c r="G125" s="29">
        <f t="shared" si="5"/>
        <v>4.777777777777778E-2</v>
      </c>
      <c r="H125" s="29">
        <f t="shared" si="10"/>
        <v>2.9197530864197531E-3</v>
      </c>
    </row>
    <row r="126" spans="1:8" x14ac:dyDescent="0.2">
      <c r="A126" s="26">
        <f t="shared" si="6"/>
        <v>7.333333333333333</v>
      </c>
      <c r="B126" s="6">
        <v>440</v>
      </c>
      <c r="C126" s="29">
        <f t="shared" si="7"/>
        <v>5.0397512050840934E-2</v>
      </c>
      <c r="D126" s="29">
        <f t="shared" si="3"/>
        <v>6.6469161250952771E-2</v>
      </c>
      <c r="E126" s="29">
        <f t="shared" si="4"/>
        <v>4.8888888888888891E-2</v>
      </c>
      <c r="F126" s="29">
        <f t="shared" si="10"/>
        <v>3.0555555555555557E-3</v>
      </c>
      <c r="G126" s="29">
        <f t="shared" si="5"/>
        <v>4.8888888888888891E-2</v>
      </c>
      <c r="H126" s="29">
        <f t="shared" si="10"/>
        <v>3.0555555555555557E-3</v>
      </c>
    </row>
    <row r="127" spans="1:8" x14ac:dyDescent="0.2">
      <c r="A127" s="26">
        <f t="shared" si="6"/>
        <v>7.5</v>
      </c>
      <c r="B127" s="6">
        <v>450</v>
      </c>
      <c r="C127" s="29">
        <f t="shared" si="7"/>
        <v>4.7088883695817887E-2</v>
      </c>
      <c r="D127" s="29">
        <f t="shared" si="3"/>
        <v>6.321653013154177E-2</v>
      </c>
      <c r="E127" s="29">
        <f t="shared" si="4"/>
        <v>0.05</v>
      </c>
      <c r="F127" s="29">
        <f t="shared" si="10"/>
        <v>3.1944444444444446E-3</v>
      </c>
      <c r="G127" s="29">
        <f t="shared" si="5"/>
        <v>0.05</v>
      </c>
      <c r="H127" s="29">
        <f t="shared" si="10"/>
        <v>3.1944444444444446E-3</v>
      </c>
    </row>
    <row r="128" spans="1:8" x14ac:dyDescent="0.2">
      <c r="A128" s="26">
        <f t="shared" si="6"/>
        <v>7.666666666666667</v>
      </c>
      <c r="B128" s="6">
        <v>460</v>
      </c>
      <c r="C128" s="29">
        <f t="shared" si="7"/>
        <v>4.399746887269735E-2</v>
      </c>
      <c r="D128" s="29">
        <f t="shared" si="3"/>
        <v>6.0177436290305482E-2</v>
      </c>
      <c r="E128" s="29">
        <f t="shared" si="4"/>
        <v>5.1111111111111114E-2</v>
      </c>
      <c r="F128" s="29">
        <f t="shared" si="10"/>
        <v>3.3364197530864198E-3</v>
      </c>
      <c r="G128" s="29">
        <f t="shared" si="5"/>
        <v>5.1111111111111114E-2</v>
      </c>
      <c r="H128" s="29">
        <f t="shared" si="10"/>
        <v>3.3364197530864198E-3</v>
      </c>
    </row>
    <row r="129" spans="1:8" x14ac:dyDescent="0.2">
      <c r="A129" s="26">
        <f t="shared" si="6"/>
        <v>7.833333333333333</v>
      </c>
      <c r="B129" s="6">
        <v>470</v>
      </c>
      <c r="C129" s="29">
        <f t="shared" si="7"/>
        <v>4.1109007376530671E-2</v>
      </c>
      <c r="D129" s="29">
        <f t="shared" si="3"/>
        <v>5.7337860870664024E-2</v>
      </c>
      <c r="E129" s="29">
        <f t="shared" si="4"/>
        <v>5.2222222222222225E-2</v>
      </c>
      <c r="F129" s="29">
        <f t="shared" si="10"/>
        <v>3.4814814814814817E-3</v>
      </c>
      <c r="G129" s="29">
        <f t="shared" si="5"/>
        <v>5.2222222222222225E-2</v>
      </c>
      <c r="H129" s="29">
        <f t="shared" si="10"/>
        <v>3.4814814814814817E-3</v>
      </c>
    </row>
    <row r="130" spans="1:8" x14ac:dyDescent="0.2">
      <c r="A130" s="26">
        <f t="shared" si="6"/>
        <v>8</v>
      </c>
      <c r="B130" s="6">
        <v>480</v>
      </c>
      <c r="C130" s="29">
        <f t="shared" si="7"/>
        <v>3.8410175193790586E-2</v>
      </c>
      <c r="D130" s="29">
        <f t="shared" si="3"/>
        <v>5.4684705362786752E-2</v>
      </c>
      <c r="E130" s="29">
        <f t="shared" si="4"/>
        <v>5.3333333333333337E-2</v>
      </c>
      <c r="F130" s="29">
        <f t="shared" si="10"/>
        <v>3.6296296296296298E-3</v>
      </c>
      <c r="G130" s="29">
        <f t="shared" si="5"/>
        <v>5.3333333333333337E-2</v>
      </c>
      <c r="H130" s="29">
        <f t="shared" si="10"/>
        <v>3.6296296296296298E-3</v>
      </c>
    </row>
    <row r="131" spans="1:8" x14ac:dyDescent="0.2">
      <c r="A131" s="26">
        <f t="shared" si="6"/>
        <v>8.1666666666666661</v>
      </c>
      <c r="B131" s="6">
        <v>490</v>
      </c>
      <c r="C131" s="29">
        <f t="shared" si="7"/>
        <v>3.5888523040815745E-2</v>
      </c>
      <c r="D131" s="29">
        <f t="shared" si="3"/>
        <v>5.2205731182249464E-2</v>
      </c>
      <c r="E131" s="29">
        <f t="shared" si="4"/>
        <v>5.4444444444444448E-2</v>
      </c>
      <c r="F131" s="29">
        <f t="shared" si="10"/>
        <v>3.7808641975308642E-3</v>
      </c>
      <c r="G131" s="29">
        <f t="shared" si="5"/>
        <v>5.4444444444444448E-2</v>
      </c>
      <c r="H131" s="29">
        <f t="shared" si="10"/>
        <v>3.7808641975308642E-3</v>
      </c>
    </row>
    <row r="132" spans="1:8" x14ac:dyDescent="0.2">
      <c r="A132" s="26">
        <f t="shared" si="6"/>
        <v>8.3333333333333339</v>
      </c>
      <c r="B132" s="6">
        <v>500</v>
      </c>
      <c r="C132" s="29">
        <f t="shared" si="7"/>
        <v>3.3532418937245033E-2</v>
      </c>
      <c r="D132" s="29">
        <f t="shared" si="3"/>
        <v>4.9889503215390769E-2</v>
      </c>
      <c r="E132" s="29">
        <f t="shared" si="4"/>
        <v>5.5555555555555559E-2</v>
      </c>
      <c r="F132" s="29">
        <f t="shared" ref="F132:H147" si="11">(F131+E132*10/3600)</f>
        <v>3.9351851851851848E-3</v>
      </c>
      <c r="G132" s="29">
        <f t="shared" si="5"/>
        <v>5.5555555555555559E-2</v>
      </c>
      <c r="H132" s="29">
        <f t="shared" si="11"/>
        <v>3.9351851851851848E-3</v>
      </c>
    </row>
    <row r="133" spans="1:8" x14ac:dyDescent="0.2">
      <c r="A133" s="26">
        <f t="shared" si="6"/>
        <v>8.5</v>
      </c>
      <c r="B133" s="6">
        <v>510</v>
      </c>
      <c r="C133" s="29">
        <f t="shared" si="7"/>
        <v>3.1330994549541961E-2</v>
      </c>
      <c r="D133" s="29">
        <f t="shared" si="3"/>
        <v>4.7725337070951307E-2</v>
      </c>
      <c r="E133" s="29">
        <f t="shared" si="4"/>
        <v>5.6666666666666671E-2</v>
      </c>
      <c r="F133" s="29">
        <f t="shared" si="11"/>
        <v>4.0925925925925921E-3</v>
      </c>
      <c r="G133" s="29">
        <f t="shared" si="5"/>
        <v>5.6666666666666671E-2</v>
      </c>
      <c r="H133" s="29">
        <f t="shared" si="11"/>
        <v>4.0925925925925921E-3</v>
      </c>
    </row>
    <row r="134" spans="1:8" x14ac:dyDescent="0.2">
      <c r="A134" s="26">
        <f t="shared" si="6"/>
        <v>8.6666666666666661</v>
      </c>
      <c r="B134" s="6">
        <v>520</v>
      </c>
      <c r="C134" s="29">
        <f t="shared" si="7"/>
        <v>2.9274095057100501E-2</v>
      </c>
      <c r="D134" s="29">
        <f t="shared" si="3"/>
        <v>4.5703249794676007E-2</v>
      </c>
      <c r="E134" s="29">
        <f t="shared" si="4"/>
        <v>5.7777777777777782E-2</v>
      </c>
      <c r="F134" s="29">
        <f t="shared" si="11"/>
        <v>4.2530864197530861E-3</v>
      </c>
      <c r="G134" s="29">
        <f t="shared" si="5"/>
        <v>5.7777777777777782E-2</v>
      </c>
      <c r="H134" s="29">
        <f t="shared" si="11"/>
        <v>4.2530864197530861E-3</v>
      </c>
    </row>
    <row r="135" spans="1:8" x14ac:dyDescent="0.2">
      <c r="A135" s="26">
        <f t="shared" si="6"/>
        <v>8.8333333333333339</v>
      </c>
      <c r="B135" s="6">
        <v>530</v>
      </c>
      <c r="C135" s="29">
        <f t="shared" si="7"/>
        <v>2.7352232309672545E-2</v>
      </c>
      <c r="D135" s="29">
        <f t="shared" si="3"/>
        <v>4.3813913819533722E-2</v>
      </c>
      <c r="E135" s="29">
        <f t="shared" si="4"/>
        <v>5.8888888888888893E-2</v>
      </c>
      <c r="F135" s="29">
        <f t="shared" si="11"/>
        <v>4.416666666666666E-3</v>
      </c>
      <c r="G135" s="29">
        <f t="shared" si="5"/>
        <v>5.8888888888888893E-2</v>
      </c>
      <c r="H135" s="29">
        <f t="shared" si="11"/>
        <v>4.416666666666666E-3</v>
      </c>
    </row>
    <row r="136" spans="1:8" x14ac:dyDescent="0.2">
      <c r="A136" s="26">
        <f t="shared" si="6"/>
        <v>9</v>
      </c>
      <c r="B136" s="6">
        <v>540</v>
      </c>
      <c r="C136" s="29">
        <f t="shared" si="7"/>
        <v>2.5556541060039718E-2</v>
      </c>
      <c r="D136" s="29">
        <f t="shared" si="3"/>
        <v>4.2048613939133866E-2</v>
      </c>
      <c r="E136" s="29">
        <f t="shared" si="4"/>
        <v>6.0000000000000005E-2</v>
      </c>
      <c r="F136" s="29">
        <f t="shared" si="11"/>
        <v>4.5833333333333325E-3</v>
      </c>
      <c r="G136" s="29">
        <f t="shared" si="5"/>
        <v>6.0000000000000005E-2</v>
      </c>
      <c r="H136" s="29">
        <f t="shared" si="11"/>
        <v>4.5833333333333325E-3</v>
      </c>
    </row>
    <row r="137" spans="1:8" x14ac:dyDescent="0.2">
      <c r="A137" s="26">
        <f t="shared" si="6"/>
        <v>9.1666666666666661</v>
      </c>
      <c r="B137" s="6">
        <v>550</v>
      </c>
      <c r="C137" s="29">
        <f t="shared" si="7"/>
        <v>2.3878738070037809E-2</v>
      </c>
      <c r="D137" s="29">
        <f t="shared" si="3"/>
        <v>4.0399207105865337E-2</v>
      </c>
      <c r="E137" s="29">
        <f t="shared" si="4"/>
        <v>6.1111111111111116E-2</v>
      </c>
      <c r="F137" s="29">
        <f t="shared" si="11"/>
        <v>4.7530864197530857E-3</v>
      </c>
      <c r="G137" s="29">
        <f t="shared" si="5"/>
        <v>6.1111111111111116E-2</v>
      </c>
      <c r="H137" s="29">
        <f t="shared" si="11"/>
        <v>4.7530864197530857E-3</v>
      </c>
    </row>
    <row r="138" spans="1:8" x14ac:dyDescent="0.2">
      <c r="A138" s="26">
        <f t="shared" si="6"/>
        <v>9.3333333333333339</v>
      </c>
      <c r="B138" s="6">
        <v>560</v>
      </c>
      <c r="C138" s="29">
        <f t="shared" si="7"/>
        <v>2.2311083901296415E-2</v>
      </c>
      <c r="D138" s="29">
        <f t="shared" si="3"/>
        <v>3.8858084868312874E-2</v>
      </c>
      <c r="E138" s="29">
        <f t="shared" si="4"/>
        <v>6.2222222222222227E-2</v>
      </c>
      <c r="F138" s="29">
        <f t="shared" si="11"/>
        <v>4.9259259259259256E-3</v>
      </c>
      <c r="G138" s="29">
        <f t="shared" si="5"/>
        <v>6.2222222222222227E-2</v>
      </c>
      <c r="H138" s="29">
        <f t="shared" si="11"/>
        <v>4.9259259259259256E-3</v>
      </c>
    </row>
    <row r="139" spans="1:8" x14ac:dyDescent="0.2">
      <c r="A139" s="26">
        <f t="shared" si="6"/>
        <v>9.5</v>
      </c>
      <c r="B139" s="6">
        <v>570</v>
      </c>
      <c r="C139" s="29">
        <f t="shared" si="7"/>
        <v>2.0846347214440546E-2</v>
      </c>
      <c r="D139" s="29">
        <f t="shared" si="3"/>
        <v>3.7418138274680671E-2</v>
      </c>
      <c r="E139" s="29">
        <f t="shared" si="4"/>
        <v>6.3333333333333339E-2</v>
      </c>
      <c r="F139" s="29">
        <f t="shared" si="11"/>
        <v>5.1018518518518513E-3</v>
      </c>
      <c r="G139" s="29">
        <f t="shared" si="5"/>
        <v>6.3333333333333339E-2</v>
      </c>
      <c r="H139" s="29">
        <f t="shared" si="11"/>
        <v>5.1018518518518513E-3</v>
      </c>
    </row>
    <row r="140" spans="1:8" x14ac:dyDescent="0.2">
      <c r="A140" s="26">
        <f t="shared" si="6"/>
        <v>9.6666666666666661</v>
      </c>
      <c r="B140" s="6">
        <v>580</v>
      </c>
      <c r="C140" s="29">
        <f t="shared" si="7"/>
        <v>1.947777141207209E-2</v>
      </c>
      <c r="D140" s="29">
        <f t="shared" si="3"/>
        <v>3.6072725080328258E-2</v>
      </c>
      <c r="E140" s="29">
        <f t="shared" si="4"/>
        <v>6.4444444444444443E-2</v>
      </c>
      <c r="F140" s="29">
        <f t="shared" si="11"/>
        <v>5.2808641975308638E-3</v>
      </c>
      <c r="G140" s="29">
        <f t="shared" si="5"/>
        <v>6.4444444444444443E-2</v>
      </c>
      <c r="H140" s="29">
        <f t="shared" si="11"/>
        <v>5.2808641975308638E-3</v>
      </c>
    </row>
    <row r="141" spans="1:8" x14ac:dyDescent="0.2">
      <c r="A141" s="26">
        <f t="shared" si="6"/>
        <v>9.8333333333333339</v>
      </c>
      <c r="B141" s="6">
        <v>590</v>
      </c>
      <c r="C141" s="29">
        <f t="shared" si="7"/>
        <v>1.8199043471660521E-2</v>
      </c>
      <c r="D141" s="29">
        <f t="shared" si="3"/>
        <v>3.481563910815233E-2</v>
      </c>
      <c r="E141" s="29">
        <f t="shared" si="4"/>
        <v>6.5555555555555547E-2</v>
      </c>
      <c r="F141" s="29">
        <f t="shared" si="11"/>
        <v>5.4629629629629629E-3</v>
      </c>
      <c r="G141" s="29">
        <f t="shared" si="5"/>
        <v>6.5555555555555547E-2</v>
      </c>
      <c r="H141" s="29">
        <f t="shared" si="11"/>
        <v>5.4629629629629629E-3</v>
      </c>
    </row>
    <row r="142" spans="1:8" x14ac:dyDescent="0.2">
      <c r="A142" s="26">
        <f t="shared" si="6"/>
        <v>10</v>
      </c>
      <c r="B142" s="6">
        <v>600</v>
      </c>
      <c r="C142" s="29">
        <f t="shared" si="7"/>
        <v>1.7004264824573945E-2</v>
      </c>
      <c r="D142" s="29">
        <f t="shared" si="3"/>
        <v>3.3641081620478713E-2</v>
      </c>
      <c r="E142" s="29">
        <f t="shared" si="4"/>
        <v>6.6666666666666652E-2</v>
      </c>
      <c r="F142" s="29">
        <f t="shared" si="11"/>
        <v>5.6481481481481478E-3</v>
      </c>
      <c r="G142" s="29">
        <f t="shared" si="5"/>
        <v>6.6666666666666652E-2</v>
      </c>
      <c r="H142" s="29">
        <f t="shared" si="11"/>
        <v>5.6481481481481478E-3</v>
      </c>
    </row>
    <row r="143" spans="1:8" x14ac:dyDescent="0.2">
      <c r="A143" s="26">
        <f t="shared" si="6"/>
        <v>10.166666666666666</v>
      </c>
      <c r="B143" s="6">
        <v>610</v>
      </c>
      <c r="C143" s="29">
        <f t="shared" si="7"/>
        <v>1.5887924146920047E-2</v>
      </c>
      <c r="D143" s="29">
        <f t="shared" si="3"/>
        <v>3.2543634570407674E-2</v>
      </c>
      <c r="E143" s="29">
        <f t="shared" si="4"/>
        <v>6.7777777777777756E-2</v>
      </c>
      <c r="F143" s="29">
        <f t="shared" si="11"/>
        <v>5.8364197530864194E-3</v>
      </c>
      <c r="G143" s="29">
        <f t="shared" si="5"/>
        <v>6.7777777777777756E-2</v>
      </c>
      <c r="H143" s="29">
        <f t="shared" si="11"/>
        <v>5.8364197530864194E-3</v>
      </c>
    </row>
    <row r="144" spans="1:8" x14ac:dyDescent="0.2">
      <c r="A144" s="26">
        <f t="shared" si="6"/>
        <v>10.333333333333334</v>
      </c>
      <c r="B144" s="6">
        <v>620</v>
      </c>
      <c r="C144" s="29">
        <f t="shared" si="7"/>
        <v>1.4844871936685437E-2</v>
      </c>
      <c r="D144" s="29">
        <f t="shared" si="3"/>
        <v>3.1518235609225197E-2</v>
      </c>
      <c r="E144" s="29">
        <f t="shared" si="4"/>
        <v>6.8888888888888861E-2</v>
      </c>
      <c r="F144" s="29">
        <f t="shared" si="11"/>
        <v>6.0277777777777777E-3</v>
      </c>
      <c r="G144" s="29">
        <f t="shared" si="5"/>
        <v>6.8888888888888861E-2</v>
      </c>
      <c r="H144" s="29">
        <f t="shared" si="11"/>
        <v>6.0277777777777777E-3</v>
      </c>
    </row>
    <row r="145" spans="1:8" x14ac:dyDescent="0.2">
      <c r="A145" s="26">
        <f t="shared" si="6"/>
        <v>10.5</v>
      </c>
      <c r="B145" s="6">
        <v>630</v>
      </c>
      <c r="C145" s="29">
        <f t="shared" si="7"/>
        <v>1.3870296759901809E-2</v>
      </c>
      <c r="D145" s="29">
        <f t="shared" si="3"/>
        <v>3.0560154734593444E-2</v>
      </c>
      <c r="E145" s="29">
        <f t="shared" si="4"/>
        <v>6.9999999999999965E-2</v>
      </c>
      <c r="F145" s="29">
        <f t="shared" si="11"/>
        <v>6.2222222222222219E-3</v>
      </c>
      <c r="G145" s="29">
        <f t="shared" si="5"/>
        <v>6.9999999999999965E-2</v>
      </c>
      <c r="H145" s="29">
        <f t="shared" si="11"/>
        <v>6.2222222222222219E-3</v>
      </c>
    </row>
    <row r="146" spans="1:8" x14ac:dyDescent="0.2">
      <c r="A146" s="26">
        <f t="shared" si="6"/>
        <v>10.666666666666666</v>
      </c>
      <c r="B146" s="6">
        <v>640</v>
      </c>
      <c r="C146" s="29">
        <f t="shared" si="7"/>
        <v>1.2959703056266201E-2</v>
      </c>
      <c r="D146" s="29">
        <f t="shared" si="3"/>
        <v>2.9664972471802172E-2</v>
      </c>
      <c r="E146" s="29">
        <f t="shared" si="4"/>
        <v>7.1111111111111069E-2</v>
      </c>
      <c r="F146" s="29">
        <f t="shared" si="11"/>
        <v>6.4197530864197527E-3</v>
      </c>
      <c r="G146" s="29">
        <f t="shared" si="5"/>
        <v>7.1111111111111069E-2</v>
      </c>
      <c r="H146" s="29">
        <f t="shared" si="11"/>
        <v>6.4197530864197527E-3</v>
      </c>
    </row>
    <row r="147" spans="1:8" x14ac:dyDescent="0.2">
      <c r="A147" s="26">
        <f t="shared" si="6"/>
        <v>10.833333333333334</v>
      </c>
      <c r="B147" s="6">
        <v>650</v>
      </c>
      <c r="C147" s="29">
        <f t="shared" si="7"/>
        <v>1.2108890401836256E-2</v>
      </c>
      <c r="D147" s="29">
        <f t="shared" ref="D147:E210" si="12">D146*EXP(-$C$21*10/3600)+$B$79</f>
        <v>2.8828559487434745E-2</v>
      </c>
      <c r="E147" s="29">
        <f t="shared" ref="E147:E201" si="13">E146+$B$79</f>
        <v>7.2222222222222174E-2</v>
      </c>
      <c r="F147" s="29">
        <f t="shared" si="11"/>
        <v>6.6203703703703702E-3</v>
      </c>
      <c r="G147" s="29">
        <f t="shared" ref="G147:G210" si="14">G146+$B$79</f>
        <v>7.2222222222222174E-2</v>
      </c>
      <c r="H147" s="29">
        <f t="shared" si="11"/>
        <v>6.6203703703703702E-3</v>
      </c>
    </row>
    <row r="148" spans="1:8" x14ac:dyDescent="0.2">
      <c r="A148" s="26">
        <f t="shared" ref="A148:A211" si="15">B148/60</f>
        <v>11</v>
      </c>
      <c r="B148" s="6">
        <v>660</v>
      </c>
      <c r="C148" s="29">
        <f t="shared" ref="C148:C211" si="16">C147*EXP(-$C$21*10/3600)</f>
        <v>1.1313934133142564E-2</v>
      </c>
      <c r="D148" s="29">
        <f t="shared" si="12"/>
        <v>2.8047057541409761E-2</v>
      </c>
      <c r="E148" s="29">
        <f t="shared" si="13"/>
        <v>7.3333333333333278E-2</v>
      </c>
      <c r="F148" s="29">
        <f t="shared" ref="F148:H163" si="17">(F147+E148*10/3600)</f>
        <v>6.8240740740740735E-3</v>
      </c>
      <c r="G148" s="29">
        <f t="shared" si="14"/>
        <v>7.3333333333333278E-2</v>
      </c>
      <c r="H148" s="29">
        <f t="shared" si="17"/>
        <v>6.8240740740740735E-3</v>
      </c>
    </row>
    <row r="149" spans="1:8" x14ac:dyDescent="0.2">
      <c r="A149" s="26">
        <f t="shared" si="15"/>
        <v>11.166666666666666</v>
      </c>
      <c r="B149" s="6">
        <v>670</v>
      </c>
      <c r="C149" s="29">
        <f t="shared" si="16"/>
        <v>1.0571167243340234E-2</v>
      </c>
      <c r="D149" s="29">
        <f t="shared" si="12"/>
        <v>2.7316861689533147E-2</v>
      </c>
      <c r="E149" s="29">
        <f t="shared" si="13"/>
        <v>7.4444444444444383E-2</v>
      </c>
      <c r="F149" s="29">
        <f t="shared" si="17"/>
        <v>7.0308641975308636E-3</v>
      </c>
      <c r="G149" s="29">
        <f t="shared" si="14"/>
        <v>7.4444444444444383E-2</v>
      </c>
      <c r="H149" s="29">
        <f t="shared" si="17"/>
        <v>7.0308641975308636E-3</v>
      </c>
    </row>
    <row r="150" spans="1:8" x14ac:dyDescent="0.2">
      <c r="A150" s="26">
        <f t="shared" si="15"/>
        <v>11.333333333333334</v>
      </c>
      <c r="B150" s="6">
        <v>680</v>
      </c>
      <c r="C150" s="29">
        <f t="shared" si="16"/>
        <v>9.8771634668894746E-3</v>
      </c>
      <c r="D150" s="29">
        <f t="shared" si="12"/>
        <v>2.6634603654463875E-2</v>
      </c>
      <c r="E150" s="29">
        <f t="shared" si="13"/>
        <v>7.5555555555555487E-2</v>
      </c>
      <c r="F150" s="29">
        <f t="shared" si="17"/>
        <v>7.2407407407407403E-3</v>
      </c>
      <c r="G150" s="29">
        <f t="shared" si="14"/>
        <v>7.5555555555555487E-2</v>
      </c>
      <c r="H150" s="29">
        <f t="shared" si="17"/>
        <v>7.2407407407407403E-3</v>
      </c>
    </row>
    <row r="151" spans="1:8" x14ac:dyDescent="0.2">
      <c r="A151" s="26">
        <f t="shared" si="15"/>
        <v>11.5</v>
      </c>
      <c r="B151" s="6">
        <v>690</v>
      </c>
      <c r="C151" s="29">
        <f t="shared" si="16"/>
        <v>9.2287214747375432E-3</v>
      </c>
      <c r="D151" s="29">
        <f t="shared" si="12"/>
        <v>2.5997136288386267E-2</v>
      </c>
      <c r="E151" s="29">
        <f t="shared" si="13"/>
        <v>7.6666666666666591E-2</v>
      </c>
      <c r="F151" s="29">
        <f t="shared" si="17"/>
        <v>7.4537037037037028E-3</v>
      </c>
      <c r="G151" s="29">
        <f t="shared" si="14"/>
        <v>7.6666666666666591E-2</v>
      </c>
      <c r="H151" s="29">
        <f t="shared" si="17"/>
        <v>7.4537037037037028E-3</v>
      </c>
    </row>
    <row r="152" spans="1:8" x14ac:dyDescent="0.2">
      <c r="A152" s="26">
        <f t="shared" si="15"/>
        <v>11.666666666666666</v>
      </c>
      <c r="B152" s="6">
        <v>700</v>
      </c>
      <c r="C152" s="29">
        <f t="shared" si="16"/>
        <v>8.6228501070969403E-3</v>
      </c>
      <c r="D152" s="29">
        <f t="shared" si="12"/>
        <v>2.5401519055717595E-2</v>
      </c>
      <c r="E152" s="29">
        <f t="shared" si="13"/>
        <v>7.7777777777777696E-2</v>
      </c>
      <c r="F152" s="29">
        <f t="shared" si="17"/>
        <v>7.6697530864197521E-3</v>
      </c>
      <c r="G152" s="29">
        <f t="shared" si="14"/>
        <v>7.7777777777777696E-2</v>
      </c>
      <c r="H152" s="29">
        <f t="shared" si="17"/>
        <v>7.6697530864197521E-3</v>
      </c>
    </row>
    <row r="153" spans="1:8" x14ac:dyDescent="0.2">
      <c r="A153" s="26">
        <f t="shared" si="15"/>
        <v>11.833333333333334</v>
      </c>
      <c r="B153" s="6">
        <v>710</v>
      </c>
      <c r="C153" s="29">
        <f t="shared" si="16"/>
        <v>8.0567545757009931E-3</v>
      </c>
      <c r="D153" s="29">
        <f t="shared" si="12"/>
        <v>2.4845004468885091E-2</v>
      </c>
      <c r="E153" s="29">
        <f t="shared" si="13"/>
        <v>7.88888888888888E-2</v>
      </c>
      <c r="F153" s="29">
        <f t="shared" si="17"/>
        <v>7.888888888888888E-3</v>
      </c>
      <c r="G153" s="29">
        <f t="shared" si="14"/>
        <v>7.88888888888888E-2</v>
      </c>
      <c r="H153" s="29">
        <f t="shared" si="17"/>
        <v>7.888888888888888E-3</v>
      </c>
    </row>
    <row r="154" spans="1:8" x14ac:dyDescent="0.2">
      <c r="A154" s="26">
        <f t="shared" si="15"/>
        <v>12</v>
      </c>
      <c r="B154" s="6">
        <v>720</v>
      </c>
      <c r="C154" s="29">
        <f t="shared" si="16"/>
        <v>7.5278235718900383E-3</v>
      </c>
      <c r="D154" s="29">
        <f t="shared" si="12"/>
        <v>2.4325025414602693E-2</v>
      </c>
      <c r="E154" s="29">
        <f t="shared" si="13"/>
        <v>7.9999999999999905E-2</v>
      </c>
      <c r="F154" s="29">
        <f t="shared" si="17"/>
        <v>8.1111111111111106E-3</v>
      </c>
      <c r="G154" s="29">
        <f t="shared" si="14"/>
        <v>7.9999999999999905E-2</v>
      </c>
      <c r="H154" s="29">
        <f t="shared" si="17"/>
        <v>8.1111111111111106E-3</v>
      </c>
    </row>
    <row r="155" spans="1:8" x14ac:dyDescent="0.2">
      <c r="A155" s="26">
        <f t="shared" si="15"/>
        <v>12.166666666666666</v>
      </c>
      <c r="B155" s="6">
        <v>730</v>
      </c>
      <c r="C155" s="29">
        <f t="shared" si="16"/>
        <v>7.033617221059856E-3</v>
      </c>
      <c r="D155" s="29">
        <f t="shared" si="12"/>
        <v>2.3839183312185722E-2</v>
      </c>
      <c r="E155" s="29">
        <f t="shared" si="13"/>
        <v>8.1111111111111009E-2</v>
      </c>
      <c r="F155" s="29">
        <f t="shared" si="17"/>
        <v>8.336419753086419E-3</v>
      </c>
      <c r="G155" s="29">
        <f t="shared" si="14"/>
        <v>8.1111111111111009E-2</v>
      </c>
      <c r="H155" s="29">
        <f t="shared" si="17"/>
        <v>8.336419753086419E-3</v>
      </c>
    </row>
    <row r="156" spans="1:8" x14ac:dyDescent="0.2">
      <c r="A156" s="26">
        <f t="shared" si="15"/>
        <v>12.333333333333334</v>
      </c>
      <c r="B156" s="6">
        <v>740</v>
      </c>
      <c r="C156" s="29">
        <f t="shared" si="16"/>
        <v>6.5718558279081333E-3</v>
      </c>
      <c r="D156" s="29">
        <f t="shared" si="12"/>
        <v>2.3385237049279622E-2</v>
      </c>
      <c r="E156" s="29">
        <f t="shared" si="13"/>
        <v>8.2222222222222113E-2</v>
      </c>
      <c r="F156" s="29">
        <f t="shared" si="17"/>
        <v>8.5648148148148133E-3</v>
      </c>
      <c r="G156" s="29">
        <f t="shared" si="14"/>
        <v>8.2222222222222113E-2</v>
      </c>
      <c r="H156" s="29">
        <f t="shared" si="17"/>
        <v>8.5648148148148133E-3</v>
      </c>
    </row>
    <row r="157" spans="1:8" x14ac:dyDescent="0.2">
      <c r="A157" s="26">
        <f t="shared" si="15"/>
        <v>12.5</v>
      </c>
      <c r="B157" s="6">
        <v>750</v>
      </c>
      <c r="C157" s="29">
        <f t="shared" si="16"/>
        <v>6.1404093605625792E-3</v>
      </c>
      <c r="D157" s="29">
        <f t="shared" si="12"/>
        <v>2.2961092643965078E-2</v>
      </c>
      <c r="E157" s="29">
        <f t="shared" si="13"/>
        <v>8.3333333333333218E-2</v>
      </c>
      <c r="F157" s="29">
        <f t="shared" si="17"/>
        <v>8.7962962962962951E-3</v>
      </c>
      <c r="G157" s="29">
        <f t="shared" si="14"/>
        <v>8.3333333333333218E-2</v>
      </c>
      <c r="H157" s="29">
        <f t="shared" si="17"/>
        <v>8.7962962962962951E-3</v>
      </c>
    </row>
    <row r="158" spans="1:8" x14ac:dyDescent="0.2">
      <c r="A158" s="26">
        <f t="shared" si="15"/>
        <v>12.666666666666666</v>
      </c>
      <c r="B158" s="6">
        <v>760</v>
      </c>
      <c r="C158" s="29">
        <f t="shared" si="16"/>
        <v>5.7372876250826373E-3</v>
      </c>
      <c r="D158" s="29">
        <f t="shared" si="12"/>
        <v>2.2564793585552429E-2</v>
      </c>
      <c r="E158" s="29">
        <f t="shared" si="13"/>
        <v>8.4444444444444322E-2</v>
      </c>
      <c r="F158" s="29">
        <f t="shared" si="17"/>
        <v>9.0308641975308628E-3</v>
      </c>
      <c r="G158" s="29">
        <f t="shared" si="14"/>
        <v>8.4444444444444322E-2</v>
      </c>
      <c r="H158" s="29">
        <f t="shared" si="17"/>
        <v>9.0308641975308628E-3</v>
      </c>
    </row>
    <row r="159" spans="1:8" x14ac:dyDescent="0.2">
      <c r="A159" s="26">
        <f t="shared" si="15"/>
        <v>12.833333333333334</v>
      </c>
      <c r="B159" s="6">
        <v>770</v>
      </c>
      <c r="C159" s="29">
        <f t="shared" si="16"/>
        <v>5.3606310850113402E-3</v>
      </c>
      <c r="D159" s="29">
        <f t="shared" si="12"/>
        <v>2.2194511809509002E-2</v>
      </c>
      <c r="E159" s="29">
        <f t="shared" si="13"/>
        <v>8.5555555555555426E-2</v>
      </c>
      <c r="F159" s="29">
        <f t="shared" si="17"/>
        <v>9.2685185185185162E-3</v>
      </c>
      <c r="G159" s="29">
        <f t="shared" si="14"/>
        <v>8.5555555555555426E-2</v>
      </c>
      <c r="H159" s="29">
        <f t="shared" si="17"/>
        <v>9.2685185185185162E-3</v>
      </c>
    </row>
    <row r="160" spans="1:8" x14ac:dyDescent="0.2">
      <c r="A160" s="26">
        <f t="shared" si="15"/>
        <v>13</v>
      </c>
      <c r="B160" s="6">
        <v>780</v>
      </c>
      <c r="C160" s="29">
        <f t="shared" si="16"/>
        <v>5.0087022836293573E-3</v>
      </c>
      <c r="D160" s="29">
        <f t="shared" si="12"/>
        <v>2.1848539264888143E-2</v>
      </c>
      <c r="E160" s="29">
        <f t="shared" si="13"/>
        <v>8.6666666666666531E-2</v>
      </c>
      <c r="F160" s="29">
        <f t="shared" si="17"/>
        <v>9.5092592592592572E-3</v>
      </c>
      <c r="G160" s="29">
        <f t="shared" si="14"/>
        <v>8.6666666666666531E-2</v>
      </c>
      <c r="H160" s="29">
        <f t="shared" si="17"/>
        <v>9.5092592592592572E-3</v>
      </c>
    </row>
    <row r="161" spans="1:8" x14ac:dyDescent="0.2">
      <c r="A161" s="26">
        <f t="shared" si="15"/>
        <v>13.166666666666666</v>
      </c>
      <c r="B161" s="6">
        <v>790</v>
      </c>
      <c r="C161" s="29">
        <f t="shared" si="16"/>
        <v>4.6798778293434583E-3</v>
      </c>
      <c r="D161" s="29">
        <f t="shared" si="12"/>
        <v>2.1525280035361832E-2</v>
      </c>
      <c r="E161" s="29">
        <f t="shared" si="13"/>
        <v>8.7777777777777635E-2</v>
      </c>
      <c r="F161" s="29">
        <f t="shared" si="17"/>
        <v>9.7530864197530841E-3</v>
      </c>
      <c r="G161" s="29">
        <f t="shared" si="14"/>
        <v>8.7777777777777635E-2</v>
      </c>
      <c r="H161" s="29">
        <f t="shared" si="17"/>
        <v>9.7530864197530841E-3</v>
      </c>
    </row>
    <row r="162" spans="1:8" x14ac:dyDescent="0.2">
      <c r="A162" s="26">
        <f t="shared" si="15"/>
        <v>13.333333333333334</v>
      </c>
      <c r="B162" s="6">
        <v>800</v>
      </c>
      <c r="C162" s="29">
        <f t="shared" si="16"/>
        <v>4.3726409072392626E-3</v>
      </c>
      <c r="D162" s="29">
        <f t="shared" si="12"/>
        <v>2.1223242977512463E-2</v>
      </c>
      <c r="E162" s="29">
        <f t="shared" si="13"/>
        <v>8.888888888888874E-2</v>
      </c>
      <c r="F162" s="29">
        <f t="shared" si="17"/>
        <v>9.9999999999999967E-3</v>
      </c>
      <c r="G162" s="29">
        <f t="shared" si="14"/>
        <v>8.888888888888874E-2</v>
      </c>
      <c r="H162" s="29">
        <f t="shared" si="17"/>
        <v>9.9999999999999967E-3</v>
      </c>
    </row>
    <row r="163" spans="1:8" x14ac:dyDescent="0.2">
      <c r="A163" s="26">
        <f t="shared" si="15"/>
        <v>13.5</v>
      </c>
      <c r="B163" s="6">
        <v>810</v>
      </c>
      <c r="C163" s="29">
        <f t="shared" si="16"/>
        <v>4.0855742822552598E-3</v>
      </c>
      <c r="D163" s="29">
        <f t="shared" si="12"/>
        <v>2.0941034842425394E-2</v>
      </c>
      <c r="E163" s="29">
        <f t="shared" si="13"/>
        <v>8.9999999999999844E-2</v>
      </c>
      <c r="F163" s="29">
        <f t="shared" si="17"/>
        <v>1.0249999999999997E-2</v>
      </c>
      <c r="G163" s="29">
        <f t="shared" si="14"/>
        <v>8.9999999999999844E-2</v>
      </c>
      <c r="H163" s="29">
        <f t="shared" si="17"/>
        <v>1.0249999999999997E-2</v>
      </c>
    </row>
    <row r="164" spans="1:8" x14ac:dyDescent="0.2">
      <c r="A164" s="26">
        <f t="shared" si="15"/>
        <v>13.666666666666666</v>
      </c>
      <c r="B164" s="6">
        <v>820</v>
      </c>
      <c r="C164" s="29">
        <f t="shared" si="16"/>
        <v>3.8173537617028543E-3</v>
      </c>
      <c r="D164" s="29">
        <f t="shared" si="12"/>
        <v>2.0677353848853271E-2</v>
      </c>
      <c r="E164" s="29">
        <f t="shared" si="13"/>
        <v>9.1111111111110948E-2</v>
      </c>
      <c r="F164" s="29">
        <f t="shared" ref="F164:H179" si="18">(F163+E164*10/3600)</f>
        <v>1.0503086419753083E-2</v>
      </c>
      <c r="G164" s="29">
        <f t="shared" si="14"/>
        <v>9.1111111111110948E-2</v>
      </c>
      <c r="H164" s="29">
        <f t="shared" si="18"/>
        <v>1.0503086419753083E-2</v>
      </c>
    </row>
    <row r="165" spans="1:8" x14ac:dyDescent="0.2">
      <c r="A165" s="26">
        <f t="shared" si="15"/>
        <v>13.833333333333334</v>
      </c>
      <c r="B165" s="6">
        <v>830</v>
      </c>
      <c r="C165" s="29">
        <f t="shared" si="16"/>
        <v>3.5667420869760816E-3</v>
      </c>
      <c r="D165" s="29">
        <f t="shared" si="12"/>
        <v>2.0430983678306168E-2</v>
      </c>
      <c r="E165" s="29">
        <f t="shared" si="13"/>
        <v>9.2222222222222053E-2</v>
      </c>
      <c r="F165" s="29">
        <f t="shared" si="18"/>
        <v>1.0759259259259255E-2</v>
      </c>
      <c r="G165" s="29">
        <f t="shared" si="14"/>
        <v>9.2222222222222053E-2</v>
      </c>
      <c r="H165" s="29">
        <f t="shared" si="18"/>
        <v>1.0759259259259255E-2</v>
      </c>
    </row>
    <row r="166" spans="1:8" x14ac:dyDescent="0.2">
      <c r="A166" s="26">
        <f t="shared" si="15"/>
        <v>14</v>
      </c>
      <c r="B166" s="6">
        <v>840</v>
      </c>
      <c r="C166" s="29">
        <f t="shared" si="16"/>
        <v>3.3325832262744207E-3</v>
      </c>
      <c r="D166" s="29">
        <f t="shared" si="12"/>
        <v>2.0200787864367815E-2</v>
      </c>
      <c r="E166" s="29">
        <f t="shared" si="13"/>
        <v>9.3333333333333157E-2</v>
      </c>
      <c r="F166" s="29">
        <f t="shared" si="18"/>
        <v>1.1018518518518514E-2</v>
      </c>
      <c r="G166" s="29">
        <f t="shared" si="14"/>
        <v>9.3333333333333157E-2</v>
      </c>
      <c r="H166" s="29">
        <f t="shared" si="18"/>
        <v>1.1018518518518514E-2</v>
      </c>
    </row>
    <row r="167" spans="1:8" x14ac:dyDescent="0.2">
      <c r="A167" s="26">
        <f t="shared" si="15"/>
        <v>14.166666666666666</v>
      </c>
      <c r="B167" s="6">
        <v>850</v>
      </c>
      <c r="C167" s="29">
        <f t="shared" si="16"/>
        <v>3.1137970420119427E-3</v>
      </c>
      <c r="D167" s="29">
        <f t="shared" si="12"/>
        <v>1.9985704550356753E-2</v>
      </c>
      <c r="E167" s="29">
        <f t="shared" si="13"/>
        <v>9.4444444444444262E-2</v>
      </c>
      <c r="F167" s="29">
        <f t="shared" si="18"/>
        <v>1.128086419753086E-2</v>
      </c>
      <c r="G167" s="29">
        <f t="shared" si="14"/>
        <v>9.4444444444444262E-2</v>
      </c>
      <c r="H167" s="29">
        <f t="shared" si="18"/>
        <v>1.128086419753086E-2</v>
      </c>
    </row>
    <row r="168" spans="1:8" x14ac:dyDescent="0.2">
      <c r="A168" s="26">
        <f t="shared" si="15"/>
        <v>14.333333333333334</v>
      </c>
      <c r="B168" s="6">
        <v>860</v>
      </c>
      <c r="C168" s="29">
        <f t="shared" si="16"/>
        <v>2.9093743083144032E-3</v>
      </c>
      <c r="D168" s="29">
        <f t="shared" si="12"/>
        <v>1.9784741591150339E-2</v>
      </c>
      <c r="E168" s="29">
        <f t="shared" si="13"/>
        <v>9.5555555555555366E-2</v>
      </c>
      <c r="F168" s="29">
        <f t="shared" si="18"/>
        <v>1.1546296296296291E-2</v>
      </c>
      <c r="G168" s="29">
        <f t="shared" si="14"/>
        <v>9.5555555555555366E-2</v>
      </c>
      <c r="H168" s="29">
        <f t="shared" si="18"/>
        <v>1.1546296296296291E-2</v>
      </c>
    </row>
    <row r="169" spans="1:8" x14ac:dyDescent="0.2">
      <c r="A169" s="26">
        <f t="shared" si="15"/>
        <v>14.5</v>
      </c>
      <c r="B169" s="6">
        <v>870</v>
      </c>
      <c r="C169" s="29">
        <f t="shared" si="16"/>
        <v>2.7183720556207811E-3</v>
      </c>
      <c r="D169" s="29">
        <f t="shared" si="12"/>
        <v>1.9596971976577067E-2</v>
      </c>
      <c r="E169" s="29">
        <f t="shared" si="13"/>
        <v>9.666666666666647E-2</v>
      </c>
      <c r="F169" s="29">
        <f t="shared" si="18"/>
        <v>1.1814814814814809E-2</v>
      </c>
      <c r="G169" s="29">
        <f t="shared" si="14"/>
        <v>9.666666666666647E-2</v>
      </c>
      <c r="H169" s="29">
        <f t="shared" si="18"/>
        <v>1.1814814814814809E-2</v>
      </c>
    </row>
    <row r="170" spans="1:8" x14ac:dyDescent="0.2">
      <c r="A170" s="26">
        <f t="shared" si="15"/>
        <v>14.666666666666666</v>
      </c>
      <c r="B170" s="6">
        <v>880</v>
      </c>
      <c r="C170" s="29">
        <f t="shared" si="16"/>
        <v>2.5399092209146554E-3</v>
      </c>
      <c r="D170" s="29">
        <f t="shared" si="12"/>
        <v>1.9421529555266076E-2</v>
      </c>
      <c r="E170" s="29">
        <f t="shared" si="13"/>
        <v>9.7777777777777575E-2</v>
      </c>
      <c r="F170" s="29">
        <f t="shared" si="18"/>
        <v>1.2086419753086414E-2</v>
      </c>
      <c r="G170" s="29">
        <f t="shared" si="14"/>
        <v>9.7777777777777575E-2</v>
      </c>
      <c r="H170" s="29">
        <f t="shared" si="18"/>
        <v>1.2086419753086414E-2</v>
      </c>
    </row>
    <row r="171" spans="1:8" x14ac:dyDescent="0.2">
      <c r="A171" s="26">
        <f t="shared" si="15"/>
        <v>14.833333333333334</v>
      </c>
      <c r="B171" s="6">
        <v>890</v>
      </c>
      <c r="C171" s="29">
        <f t="shared" si="16"/>
        <v>2.3731625835206275E-3</v>
      </c>
      <c r="D171" s="29">
        <f t="shared" si="12"/>
        <v>1.9257605039228621E-2</v>
      </c>
      <c r="E171" s="29">
        <f t="shared" si="13"/>
        <v>9.8888888888888679E-2</v>
      </c>
      <c r="F171" s="29">
        <f t="shared" si="18"/>
        <v>1.2361111111111104E-2</v>
      </c>
      <c r="G171" s="29">
        <f t="shared" si="14"/>
        <v>9.8888888888888679E-2</v>
      </c>
      <c r="H171" s="29">
        <f t="shared" si="18"/>
        <v>1.2361111111111104E-2</v>
      </c>
    </row>
    <row r="172" spans="1:8" x14ac:dyDescent="0.2">
      <c r="A172" s="26">
        <f t="shared" si="15"/>
        <v>15</v>
      </c>
      <c r="B172" s="6">
        <v>900</v>
      </c>
      <c r="C172" s="29">
        <f t="shared" si="16"/>
        <v>2.2173629677182624E-3</v>
      </c>
      <c r="D172" s="29">
        <f t="shared" si="12"/>
        <v>1.9104442270741279E-2</v>
      </c>
      <c r="E172" s="29">
        <f t="shared" si="13"/>
        <v>9.9999999999999784E-2</v>
      </c>
      <c r="F172" s="29">
        <f t="shared" si="18"/>
        <v>1.2638888888888882E-2</v>
      </c>
      <c r="G172" s="29">
        <f t="shared" si="14"/>
        <v>9.9999999999999784E-2</v>
      </c>
      <c r="H172" s="29">
        <f t="shared" si="18"/>
        <v>1.2638888888888882E-2</v>
      </c>
    </row>
    <row r="173" spans="1:8" x14ac:dyDescent="0.2">
      <c r="A173" s="26">
        <f t="shared" si="15"/>
        <v>15.166666666666666</v>
      </c>
      <c r="B173" s="6">
        <v>910</v>
      </c>
      <c r="C173" s="29">
        <f t="shared" si="16"/>
        <v>2.071791694656812E-3</v>
      </c>
      <c r="D173" s="29">
        <f t="shared" si="12"/>
        <v>1.8961334734310626E-2</v>
      </c>
      <c r="E173" s="29">
        <f t="shared" si="13"/>
        <v>0.10111111111111089</v>
      </c>
      <c r="F173" s="29">
        <f t="shared" si="18"/>
        <v>1.2919753086419745E-2</v>
      </c>
      <c r="G173" s="29">
        <f t="shared" si="14"/>
        <v>0.10111111111111089</v>
      </c>
      <c r="H173" s="29">
        <f t="shared" si="18"/>
        <v>1.2919753086419745E-2</v>
      </c>
    </row>
    <row r="174" spans="1:8" x14ac:dyDescent="0.2">
      <c r="A174" s="26">
        <f t="shared" si="15"/>
        <v>15.333333333333334</v>
      </c>
      <c r="B174" s="6">
        <v>920</v>
      </c>
      <c r="C174" s="29">
        <f t="shared" si="16"/>
        <v>1.9357772672039713E-3</v>
      </c>
      <c r="D174" s="29">
        <f t="shared" si="12"/>
        <v>1.8827622297629625E-2</v>
      </c>
      <c r="E174" s="29">
        <f t="shared" si="13"/>
        <v>0.10222222222222199</v>
      </c>
      <c r="F174" s="29">
        <f t="shared" si="18"/>
        <v>1.3203703703703695E-2</v>
      </c>
      <c r="G174" s="29">
        <f t="shared" si="14"/>
        <v>0.10222222222222199</v>
      </c>
      <c r="H174" s="29">
        <f t="shared" si="18"/>
        <v>1.3203703703703695E-2</v>
      </c>
    </row>
    <row r="175" spans="1:8" x14ac:dyDescent="0.2">
      <c r="A175" s="26">
        <f t="shared" si="15"/>
        <v>15.5</v>
      </c>
      <c r="B175" s="6">
        <v>930</v>
      </c>
      <c r="C175" s="29">
        <f t="shared" si="16"/>
        <v>1.8086922724363931E-3</v>
      </c>
      <c r="D175" s="29">
        <f t="shared" si="12"/>
        <v>1.8702688166492273E-2</v>
      </c>
      <c r="E175" s="29">
        <f t="shared" si="13"/>
        <v>0.1033333333333331</v>
      </c>
      <c r="F175" s="29">
        <f t="shared" si="18"/>
        <v>1.3490740740740732E-2</v>
      </c>
      <c r="G175" s="29">
        <f t="shared" si="14"/>
        <v>0.1033333333333331</v>
      </c>
      <c r="H175" s="29">
        <f t="shared" si="18"/>
        <v>1.3490740740740732E-2</v>
      </c>
    </row>
    <row r="176" spans="1:8" x14ac:dyDescent="0.2">
      <c r="A176" s="26">
        <f t="shared" si="15"/>
        <v>15.666666666666666</v>
      </c>
      <c r="B176" s="6">
        <v>940</v>
      </c>
      <c r="C176" s="29">
        <f t="shared" si="16"/>
        <v>1.6899504874836524E-3</v>
      </c>
      <c r="D176" s="29">
        <f t="shared" si="12"/>
        <v>1.8585956039620016E-2</v>
      </c>
      <c r="E176" s="29">
        <f t="shared" si="13"/>
        <v>0.1044444444444442</v>
      </c>
      <c r="F176" s="29">
        <f t="shared" si="18"/>
        <v>1.3780864197530855E-2</v>
      </c>
      <c r="G176" s="29">
        <f t="shared" si="14"/>
        <v>0.1044444444444442</v>
      </c>
      <c r="H176" s="29">
        <f t="shared" si="18"/>
        <v>1.3780864197530855E-2</v>
      </c>
    </row>
    <row r="177" spans="1:8" x14ac:dyDescent="0.2">
      <c r="A177" s="26">
        <f t="shared" si="15"/>
        <v>15.833333333333334</v>
      </c>
      <c r="B177" s="6">
        <v>950</v>
      </c>
      <c r="C177" s="29">
        <f t="shared" si="16"/>
        <v>1.5790041753753717E-3</v>
      </c>
      <c r="D177" s="29">
        <f t="shared" si="12"/>
        <v>1.8476887450275606E-2</v>
      </c>
      <c r="E177" s="29">
        <f t="shared" si="13"/>
        <v>0.10555555555555531</v>
      </c>
      <c r="F177" s="29">
        <f t="shared" si="18"/>
        <v>1.4074074074074064E-2</v>
      </c>
      <c r="G177" s="29">
        <f t="shared" si="14"/>
        <v>0.10555555555555531</v>
      </c>
      <c r="H177" s="29">
        <f t="shared" si="18"/>
        <v>1.4074074074074064E-2</v>
      </c>
    </row>
    <row r="178" spans="1:8" x14ac:dyDescent="0.2">
      <c r="A178" s="26">
        <f t="shared" si="15"/>
        <v>16</v>
      </c>
      <c r="B178" s="6">
        <v>960</v>
      </c>
      <c r="C178" s="29">
        <f t="shared" si="16"/>
        <v>1.4753415584176847E-3</v>
      </c>
      <c r="D178" s="29">
        <f t="shared" si="12"/>
        <v>1.8374979282401668E-2</v>
      </c>
      <c r="E178" s="29">
        <f t="shared" si="13"/>
        <v>0.10666666666666641</v>
      </c>
      <c r="F178" s="29">
        <f t="shared" si="18"/>
        <v>1.437037037037036E-2</v>
      </c>
      <c r="G178" s="29">
        <f t="shared" si="14"/>
        <v>0.10666666666666641</v>
      </c>
      <c r="H178" s="29">
        <f t="shared" si="18"/>
        <v>1.437037037037036E-2</v>
      </c>
    </row>
    <row r="179" spans="1:8" x14ac:dyDescent="0.2">
      <c r="A179" s="26">
        <f t="shared" si="15"/>
        <v>16.166666666666668</v>
      </c>
      <c r="B179" s="6">
        <v>970</v>
      </c>
      <c r="C179" s="29">
        <f t="shared" si="16"/>
        <v>1.378484457444122E-3</v>
      </c>
      <c r="D179" s="29">
        <f t="shared" si="12"/>
        <v>1.8279761449826348E-2</v>
      </c>
      <c r="E179" s="29">
        <f t="shared" si="13"/>
        <v>0.10777777777777751</v>
      </c>
      <c r="F179" s="29">
        <f t="shared" si="18"/>
        <v>1.4669753086419742E-2</v>
      </c>
      <c r="G179" s="29">
        <f t="shared" si="14"/>
        <v>0.10777777777777751</v>
      </c>
      <c r="H179" s="29">
        <f t="shared" si="18"/>
        <v>1.4669753086419742E-2</v>
      </c>
    </row>
    <row r="180" spans="1:8" x14ac:dyDescent="0.2">
      <c r="A180" s="26">
        <f t="shared" si="15"/>
        <v>16.333333333333332</v>
      </c>
      <c r="B180" s="6">
        <v>980</v>
      </c>
      <c r="C180" s="29">
        <f t="shared" si="16"/>
        <v>1.2879860860511619E-3</v>
      </c>
      <c r="D180" s="29">
        <f t="shared" si="12"/>
        <v>1.8190794727830549E-2</v>
      </c>
      <c r="E180" s="29">
        <f t="shared" si="13"/>
        <v>0.10888888888888862</v>
      </c>
      <c r="F180" s="29">
        <f t="shared" ref="F180:H195" si="19">(F179+E180*10/3600)</f>
        <v>1.497222222222221E-2</v>
      </c>
      <c r="G180" s="29">
        <f t="shared" si="14"/>
        <v>0.10888888888888862</v>
      </c>
      <c r="H180" s="29">
        <f t="shared" si="19"/>
        <v>1.497222222222221E-2</v>
      </c>
    </row>
    <row r="181" spans="1:8" x14ac:dyDescent="0.2">
      <c r="A181" s="26">
        <f t="shared" si="15"/>
        <v>16.5</v>
      </c>
      <c r="B181" s="6">
        <v>990</v>
      </c>
      <c r="C181" s="29">
        <f t="shared" si="16"/>
        <v>1.2034289896436039E-3</v>
      </c>
      <c r="D181" s="29">
        <f t="shared" si="12"/>
        <v>1.8107668727074158E-2</v>
      </c>
      <c r="E181" s="29">
        <f t="shared" si="13"/>
        <v>0.10999999999999972</v>
      </c>
      <c r="F181" s="29">
        <f t="shared" si="19"/>
        <v>1.5277777777777765E-2</v>
      </c>
      <c r="G181" s="29">
        <f t="shared" si="14"/>
        <v>0.10999999999999972</v>
      </c>
      <c r="H181" s="29">
        <f t="shared" si="19"/>
        <v>1.5277777777777765E-2</v>
      </c>
    </row>
    <row r="182" spans="1:8" x14ac:dyDescent="0.2">
      <c r="A182" s="26">
        <f t="shared" si="15"/>
        <v>16.666666666666668</v>
      </c>
      <c r="B182" s="6">
        <v>1000</v>
      </c>
      <c r="C182" s="29">
        <f t="shared" si="16"/>
        <v>1.1244231197829087E-3</v>
      </c>
      <c r="D182" s="29">
        <f t="shared" si="12"/>
        <v>1.8030000000535288E-2</v>
      </c>
      <c r="E182" s="29">
        <f t="shared" si="13"/>
        <v>0.11111111111111083</v>
      </c>
      <c r="F182" s="29">
        <f t="shared" si="19"/>
        <v>1.5586419753086406E-2</v>
      </c>
      <c r="G182" s="29">
        <f t="shared" si="14"/>
        <v>0.11111111111111083</v>
      </c>
      <c r="H182" s="29">
        <f t="shared" si="19"/>
        <v>1.5586419753086406E-2</v>
      </c>
    </row>
    <row r="183" spans="1:8" x14ac:dyDescent="0.2">
      <c r="A183" s="26">
        <f t="shared" si="15"/>
        <v>16.833333333333332</v>
      </c>
      <c r="B183" s="6">
        <v>1010</v>
      </c>
      <c r="C183" s="29">
        <f t="shared" si="16"/>
        <v>1.0506040349557812E-3</v>
      </c>
      <c r="D183" s="29">
        <f t="shared" si="12"/>
        <v>1.7957430274730141E-2</v>
      </c>
      <c r="E183" s="29">
        <f t="shared" si="13"/>
        <v>0.11222222222222193</v>
      </c>
      <c r="F183" s="29">
        <f t="shared" si="19"/>
        <v>1.5898148148148133E-2</v>
      </c>
      <c r="G183" s="29">
        <f t="shared" si="14"/>
        <v>0.11222222222222193</v>
      </c>
      <c r="H183" s="29">
        <f t="shared" si="19"/>
        <v>1.5898148148148133E-2</v>
      </c>
    </row>
    <row r="184" spans="1:8" x14ac:dyDescent="0.2">
      <c r="A184" s="26">
        <f t="shared" si="15"/>
        <v>17</v>
      </c>
      <c r="B184" s="6">
        <v>1020</v>
      </c>
      <c r="C184" s="29">
        <f t="shared" si="16"/>
        <v>9.8163121946342764E-4</v>
      </c>
      <c r="D184" s="29">
        <f t="shared" si="12"/>
        <v>1.7889624797054405E-2</v>
      </c>
      <c r="E184" s="29">
        <f t="shared" si="13"/>
        <v>0.11333333333333304</v>
      </c>
      <c r="F184" s="29">
        <f t="shared" si="19"/>
        <v>1.6212962962962946E-2</v>
      </c>
      <c r="G184" s="29">
        <f t="shared" si="14"/>
        <v>0.11333333333333304</v>
      </c>
      <c r="H184" s="29">
        <f t="shared" si="19"/>
        <v>1.6212962962962946E-2</v>
      </c>
    </row>
    <row r="185" spans="1:8" x14ac:dyDescent="0.2">
      <c r="A185" s="26">
        <f t="shared" si="15"/>
        <v>17.166666666666668</v>
      </c>
      <c r="B185" s="6">
        <v>1030</v>
      </c>
      <c r="C185" s="29">
        <f t="shared" si="16"/>
        <v>9.1718651267678867E-4</v>
      </c>
      <c r="D185" s="29">
        <f t="shared" si="12"/>
        <v>1.7826270791622724E-2</v>
      </c>
      <c r="E185" s="29">
        <f t="shared" si="13"/>
        <v>0.11444444444444414</v>
      </c>
      <c r="F185" s="29">
        <f t="shared" si="19"/>
        <v>1.6530864197530845E-2</v>
      </c>
      <c r="G185" s="29">
        <f t="shared" si="14"/>
        <v>0.11444444444444414</v>
      </c>
      <c r="H185" s="29">
        <f t="shared" si="19"/>
        <v>1.6530864197530845E-2</v>
      </c>
    </row>
    <row r="186" spans="1:8" x14ac:dyDescent="0.2">
      <c r="A186" s="26">
        <f t="shared" si="15"/>
        <v>17.333333333333332</v>
      </c>
      <c r="B186" s="6">
        <v>1040</v>
      </c>
      <c r="C186" s="29">
        <f t="shared" si="16"/>
        <v>8.5697264141215571E-4</v>
      </c>
      <c r="D186" s="29">
        <f t="shared" si="12"/>
        <v>1.7767076016483287E-2</v>
      </c>
      <c r="E186" s="29">
        <f t="shared" si="13"/>
        <v>0.11555555555555524</v>
      </c>
      <c r="F186" s="29">
        <f t="shared" si="19"/>
        <v>1.6851851851851833E-2</v>
      </c>
      <c r="G186" s="29">
        <f t="shared" si="14"/>
        <v>0.11555555555555524</v>
      </c>
      <c r="H186" s="29">
        <f t="shared" si="19"/>
        <v>1.6851851851851833E-2</v>
      </c>
    </row>
    <row r="187" spans="1:8" x14ac:dyDescent="0.2">
      <c r="A187" s="26">
        <f t="shared" si="15"/>
        <v>17.5</v>
      </c>
      <c r="B187" s="6">
        <v>1050</v>
      </c>
      <c r="C187" s="29">
        <f t="shared" si="16"/>
        <v>8.0071184865724936E-4</v>
      </c>
      <c r="D187" s="29">
        <f t="shared" si="12"/>
        <v>1.7711767415552172E-2</v>
      </c>
      <c r="E187" s="29">
        <f t="shared" si="13"/>
        <v>0.11666666666666635</v>
      </c>
      <c r="F187" s="29">
        <f t="shared" si="19"/>
        <v>1.7175925925925907E-2</v>
      </c>
      <c r="G187" s="29">
        <f t="shared" si="14"/>
        <v>0.11666666666666635</v>
      </c>
      <c r="H187" s="29">
        <f t="shared" si="19"/>
        <v>1.7175925925925907E-2</v>
      </c>
    </row>
    <row r="188" spans="1:8" x14ac:dyDescent="0.2">
      <c r="A188" s="26">
        <f t="shared" si="15"/>
        <v>17.666666666666668</v>
      </c>
      <c r="B188" s="6">
        <v>1060</v>
      </c>
      <c r="C188" s="29">
        <f t="shared" si="16"/>
        <v>7.4814461232229439E-4</v>
      </c>
      <c r="D188" s="29">
        <f t="shared" si="12"/>
        <v>1.7660089859049058E-2</v>
      </c>
      <c r="E188" s="29">
        <f t="shared" si="13"/>
        <v>0.11777777777777745</v>
      </c>
      <c r="F188" s="29">
        <f t="shared" si="19"/>
        <v>1.7503086419753067E-2</v>
      </c>
      <c r="G188" s="29">
        <f t="shared" si="14"/>
        <v>0.11777777777777745</v>
      </c>
      <c r="H188" s="29">
        <f t="shared" si="19"/>
        <v>1.7503086419753067E-2</v>
      </c>
    </row>
    <row r="189" spans="1:8" x14ac:dyDescent="0.2">
      <c r="A189" s="26">
        <f t="shared" si="15"/>
        <v>17.833333333333332</v>
      </c>
      <c r="B189" s="6">
        <v>1070</v>
      </c>
      <c r="C189" s="29">
        <f t="shared" si="16"/>
        <v>6.9902844810589113E-4</v>
      </c>
      <c r="D189" s="29">
        <f t="shared" si="12"/>
        <v>1.7611804966624123E-2</v>
      </c>
      <c r="E189" s="29">
        <f t="shared" si="13"/>
        <v>0.11888888888888856</v>
      </c>
      <c r="F189" s="29">
        <f t="shared" si="19"/>
        <v>1.7833333333333312E-2</v>
      </c>
      <c r="G189" s="29">
        <f t="shared" si="14"/>
        <v>0.11888888888888856</v>
      </c>
      <c r="H189" s="29">
        <f t="shared" si="19"/>
        <v>1.7833333333333312E-2</v>
      </c>
    </row>
    <row r="190" spans="1:8" x14ac:dyDescent="0.2">
      <c r="A190" s="26">
        <f t="shared" si="15"/>
        <v>18</v>
      </c>
      <c r="B190" s="6">
        <v>1080</v>
      </c>
      <c r="C190" s="29">
        <f t="shared" si="16"/>
        <v>6.5313679095349575E-4</v>
      </c>
      <c r="D190" s="29">
        <f t="shared" si="12"/>
        <v>1.7566690007747399E-2</v>
      </c>
      <c r="E190" s="29">
        <f t="shared" si="13"/>
        <v>0.11999999999999966</v>
      </c>
      <c r="F190" s="29">
        <f t="shared" si="19"/>
        <v>1.8166666666666643E-2</v>
      </c>
      <c r="G190" s="29">
        <f t="shared" si="14"/>
        <v>0.11999999999999966</v>
      </c>
      <c r="H190" s="29">
        <f t="shared" si="19"/>
        <v>1.8166666666666643E-2</v>
      </c>
    </row>
    <row r="191" spans="1:8" x14ac:dyDescent="0.2">
      <c r="A191" s="26">
        <f t="shared" si="15"/>
        <v>18.166666666666668</v>
      </c>
      <c r="B191" s="6">
        <v>1090</v>
      </c>
      <c r="C191" s="29">
        <f t="shared" si="16"/>
        <v>6.1025794994885461E-4</v>
      </c>
      <c r="D191" s="29">
        <f t="shared" si="12"/>
        <v>1.7524536874288264E-2</v>
      </c>
      <c r="E191" s="29">
        <f t="shared" si="13"/>
        <v>0.12111111111111077</v>
      </c>
      <c r="F191" s="29">
        <f t="shared" si="19"/>
        <v>1.8503086419753061E-2</v>
      </c>
      <c r="G191" s="29">
        <f t="shared" si="14"/>
        <v>0.12111111111111077</v>
      </c>
      <c r="H191" s="29">
        <f t="shared" si="19"/>
        <v>1.8503086419753061E-2</v>
      </c>
    </row>
    <row r="192" spans="1:8" x14ac:dyDescent="0.2">
      <c r="A192" s="26">
        <f t="shared" si="15"/>
        <v>18.333333333333332</v>
      </c>
      <c r="B192" s="6">
        <v>1100</v>
      </c>
      <c r="C192" s="29">
        <f t="shared" si="16"/>
        <v>5.7019413181747284E-4</v>
      </c>
      <c r="D192" s="29">
        <f t="shared" si="12"/>
        <v>1.7485151120545713E-2</v>
      </c>
      <c r="E192" s="29">
        <f t="shared" si="13"/>
        <v>0.12222222222222187</v>
      </c>
      <c r="F192" s="29">
        <f t="shared" si="19"/>
        <v>1.8842592592592567E-2</v>
      </c>
      <c r="G192" s="29">
        <f t="shared" si="14"/>
        <v>0.12222222222222187</v>
      </c>
      <c r="H192" s="29">
        <f t="shared" si="19"/>
        <v>1.8842592592592567E-2</v>
      </c>
    </row>
    <row r="193" spans="1:8" x14ac:dyDescent="0.2">
      <c r="A193" s="26">
        <f t="shared" si="15"/>
        <v>18.5</v>
      </c>
      <c r="B193" s="6">
        <v>1110</v>
      </c>
      <c r="C193" s="29">
        <f t="shared" si="16"/>
        <v>5.3276052853769426E-4</v>
      </c>
      <c r="D193" s="29">
        <f t="shared" si="12"/>
        <v>1.7448351066301288E-2</v>
      </c>
      <c r="E193" s="29">
        <f t="shared" si="13"/>
        <v>0.12333333333333298</v>
      </c>
      <c r="F193" s="29">
        <f t="shared" si="19"/>
        <v>1.9185185185185159E-2</v>
      </c>
      <c r="G193" s="29">
        <f t="shared" si="14"/>
        <v>0.12333333333333298</v>
      </c>
      <c r="H193" s="29">
        <f t="shared" si="19"/>
        <v>1.9185185185185159E-2</v>
      </c>
    </row>
    <row r="194" spans="1:8" x14ac:dyDescent="0.2">
      <c r="A194" s="26">
        <f t="shared" si="15"/>
        <v>18.666666666666668</v>
      </c>
      <c r="B194" s="6">
        <v>1120</v>
      </c>
      <c r="C194" s="29">
        <f t="shared" si="16"/>
        <v>4.9778446485068792E-4</v>
      </c>
      <c r="D194" s="29">
        <f t="shared" si="12"/>
        <v>1.7413966958757101E-2</v>
      </c>
      <c r="E194" s="29">
        <f t="shared" si="13"/>
        <v>0.12444444444444408</v>
      </c>
      <c r="F194" s="29">
        <f t="shared" si="19"/>
        <v>1.9530864197530837E-2</v>
      </c>
      <c r="G194" s="29">
        <f t="shared" si="14"/>
        <v>0.12444444444444408</v>
      </c>
      <c r="H194" s="29">
        <f t="shared" si="19"/>
        <v>1.9530864197530837E-2</v>
      </c>
    </row>
    <row r="195" spans="1:8" x14ac:dyDescent="0.2">
      <c r="A195" s="26">
        <f t="shared" si="15"/>
        <v>18.833333333333332</v>
      </c>
      <c r="B195" s="6">
        <v>1130</v>
      </c>
      <c r="C195" s="29">
        <f t="shared" si="16"/>
        <v>4.6510460173693967E-4</v>
      </c>
      <c r="D195" s="29">
        <f t="shared" si="12"/>
        <v>1.7381840189493188E-2</v>
      </c>
      <c r="E195" s="29">
        <f t="shared" si="13"/>
        <v>0.1255555555555552</v>
      </c>
      <c r="F195" s="29">
        <f t="shared" si="19"/>
        <v>1.9879629629629601E-2</v>
      </c>
      <c r="G195" s="29">
        <f t="shared" si="14"/>
        <v>0.1255555555555552</v>
      </c>
      <c r="H195" s="29">
        <f t="shared" si="19"/>
        <v>1.9879629629629601E-2</v>
      </c>
    </row>
    <row r="196" spans="1:8" x14ac:dyDescent="0.2">
      <c r="A196" s="26">
        <f t="shared" si="15"/>
        <v>19</v>
      </c>
      <c r="B196" s="6">
        <v>1140</v>
      </c>
      <c r="C196" s="29">
        <f t="shared" si="16"/>
        <v>4.3457019218501292E-4</v>
      </c>
      <c r="D196" s="29">
        <f t="shared" si="12"/>
        <v>1.7351822562832079E-2</v>
      </c>
      <c r="E196" s="29">
        <f t="shared" si="13"/>
        <v>0.12666666666666632</v>
      </c>
      <c r="F196" s="29">
        <f t="shared" ref="F196:H211" si="20">(F195+E196*10/3600)</f>
        <v>2.0231481481481451E-2</v>
      </c>
      <c r="G196" s="29">
        <f t="shared" si="14"/>
        <v>0.12666666666666632</v>
      </c>
      <c r="H196" s="29">
        <f t="shared" si="20"/>
        <v>2.0231481481481451E-2</v>
      </c>
    </row>
    <row r="197" spans="1:8" x14ac:dyDescent="0.2">
      <c r="A197" s="26">
        <f t="shared" si="15"/>
        <v>19.166666666666668</v>
      </c>
      <c r="B197" s="6">
        <v>1150</v>
      </c>
      <c r="C197" s="29">
        <f t="shared" si="16"/>
        <v>4.0604038581955847E-4</v>
      </c>
      <c r="D197" s="29">
        <f t="shared" si="12"/>
        <v>1.732377561223572E-2</v>
      </c>
      <c r="E197" s="29">
        <f t="shared" si="13"/>
        <v>0.12777777777777743</v>
      </c>
      <c r="F197" s="29">
        <f t="shared" si="20"/>
        <v>2.058641975308639E-2</v>
      </c>
      <c r="G197" s="29">
        <f t="shared" si="14"/>
        <v>0.12777777777777743</v>
      </c>
      <c r="H197" s="29">
        <f t="shared" si="20"/>
        <v>2.058641975308639E-2</v>
      </c>
    </row>
    <row r="198" spans="1:8" x14ac:dyDescent="0.2">
      <c r="A198" s="26">
        <f t="shared" si="15"/>
        <v>19.333333333333332</v>
      </c>
      <c r="B198" s="6">
        <v>1160</v>
      </c>
      <c r="C198" s="29">
        <f t="shared" si="16"/>
        <v>3.793835791809325E-4</v>
      </c>
      <c r="D198" s="29">
        <f t="shared" si="12"/>
        <v>1.7297569961581338E-2</v>
      </c>
      <c r="E198" s="29">
        <f t="shared" si="13"/>
        <v>0.12888888888888855</v>
      </c>
      <c r="F198" s="29">
        <f t="shared" si="20"/>
        <v>2.0944444444444415E-2</v>
      </c>
      <c r="G198" s="29">
        <f t="shared" si="14"/>
        <v>0.12888888888888855</v>
      </c>
      <c r="H198" s="29">
        <f t="shared" si="20"/>
        <v>2.0944444444444415E-2</v>
      </c>
    </row>
    <row r="199" spans="1:8" x14ac:dyDescent="0.2">
      <c r="A199" s="26">
        <f t="shared" si="15"/>
        <v>19.5</v>
      </c>
      <c r="B199" s="6">
        <v>1170</v>
      </c>
      <c r="C199" s="29">
        <f t="shared" si="16"/>
        <v>3.5447680865936625E-4</v>
      </c>
      <c r="D199" s="29">
        <f t="shared" si="12"/>
        <v>1.7273084728369973E-2</v>
      </c>
      <c r="E199" s="29">
        <f t="shared" si="13"/>
        <v>0.12999999999999967</v>
      </c>
      <c r="F199" s="29">
        <f t="shared" si="20"/>
        <v>2.1305555555555526E-2</v>
      </c>
      <c r="G199" s="29">
        <f t="shared" si="14"/>
        <v>0.12999999999999967</v>
      </c>
      <c r="H199" s="29">
        <f t="shared" si="20"/>
        <v>2.1305555555555526E-2</v>
      </c>
    </row>
    <row r="200" spans="1:8" x14ac:dyDescent="0.2">
      <c r="A200" s="26">
        <f t="shared" si="15"/>
        <v>19.666666666666668</v>
      </c>
      <c r="B200" s="6">
        <v>1180</v>
      </c>
      <c r="C200" s="29">
        <f t="shared" si="16"/>
        <v>3.3120518328338922E-4</v>
      </c>
      <c r="D200" s="29">
        <f t="shared" si="12"/>
        <v>1.725020696611473E-2</v>
      </c>
      <c r="E200" s="29">
        <f t="shared" si="13"/>
        <v>0.13111111111111079</v>
      </c>
      <c r="F200" s="29">
        <f t="shared" si="20"/>
        <v>2.1669753086419722E-2</v>
      </c>
      <c r="G200" s="29">
        <f t="shared" si="14"/>
        <v>0.13111111111111079</v>
      </c>
      <c r="H200" s="29">
        <f t="shared" si="20"/>
        <v>2.1669753086419722E-2</v>
      </c>
    </row>
    <row r="201" spans="1:8" x14ac:dyDescent="0.2">
      <c r="A201" s="26">
        <f t="shared" si="15"/>
        <v>19.833333333333332</v>
      </c>
      <c r="B201" s="6">
        <v>1190</v>
      </c>
      <c r="C201" s="29">
        <f t="shared" si="16"/>
        <v>3.0946135474604891E-4</v>
      </c>
      <c r="D201" s="29">
        <f t="shared" si="12"/>
        <v>1.7228831143336593E-2</v>
      </c>
      <c r="E201" s="29">
        <f t="shared" si="13"/>
        <v>0.13222222222222191</v>
      </c>
      <c r="F201" s="29">
        <f t="shared" si="20"/>
        <v>2.2037037037037004E-2</v>
      </c>
      <c r="G201" s="29">
        <f t="shared" si="14"/>
        <v>0.13222222222222191</v>
      </c>
      <c r="H201" s="29">
        <f t="shared" si="20"/>
        <v>2.2037037037037004E-2</v>
      </c>
    </row>
    <row r="202" spans="1:8" x14ac:dyDescent="0.2">
      <c r="A202" s="26">
        <f t="shared" si="15"/>
        <v>20</v>
      </c>
      <c r="B202" s="6">
        <v>1200</v>
      </c>
      <c r="C202" s="29">
        <f t="shared" si="16"/>
        <v>2.8914502222424267E-4</v>
      </c>
      <c r="D202" s="29">
        <f t="shared" si="12"/>
        <v>1.7208858656764504E-2</v>
      </c>
      <c r="E202" s="27">
        <f t="shared" si="12"/>
        <v>0.12465286130591868</v>
      </c>
      <c r="F202" s="29">
        <f t="shared" si="20"/>
        <v>2.2383294985108999E-2</v>
      </c>
      <c r="G202" s="29">
        <f t="shared" si="14"/>
        <v>0.13333333333333303</v>
      </c>
      <c r="H202" s="29">
        <f t="shared" si="20"/>
        <v>2.2407407407407372E-2</v>
      </c>
    </row>
    <row r="203" spans="1:8" x14ac:dyDescent="0.2">
      <c r="A203" s="26">
        <f t="shared" si="15"/>
        <v>20.166666666666668</v>
      </c>
      <c r="B203" s="6">
        <v>1210</v>
      </c>
      <c r="C203" s="29">
        <f t="shared" si="16"/>
        <v>2.7016246970697146E-4</v>
      </c>
      <c r="D203" s="29">
        <f t="shared" si="12"/>
        <v>1.7190197376494149E-2</v>
      </c>
      <c r="E203" s="27">
        <f t="shared" si="12"/>
        <v>0.11758043369322416</v>
      </c>
      <c r="F203" s="29">
        <f t="shared" si="20"/>
        <v>2.270990730092351E-2</v>
      </c>
      <c r="G203" s="29">
        <f t="shared" si="14"/>
        <v>0.13444444444444414</v>
      </c>
      <c r="H203" s="29">
        <f t="shared" si="20"/>
        <v>2.278086419753083E-2</v>
      </c>
    </row>
    <row r="204" spans="1:8" x14ac:dyDescent="0.2">
      <c r="A204" s="26">
        <f t="shared" si="15"/>
        <v>20.333333333333332</v>
      </c>
      <c r="B204" s="6">
        <v>1220</v>
      </c>
      <c r="C204" s="29">
        <f t="shared" si="16"/>
        <v>2.5242613369828501E-4</v>
      </c>
      <c r="D204" s="29">
        <f t="shared" si="12"/>
        <v>1.717276122100736E-2</v>
      </c>
      <c r="E204" s="27">
        <f t="shared" si="12"/>
        <v>0.11097231540029533</v>
      </c>
      <c r="F204" s="29">
        <f t="shared" si="20"/>
        <v>2.3018163732590996E-2</v>
      </c>
      <c r="G204" s="29">
        <f t="shared" si="14"/>
        <v>0.13555555555555526</v>
      </c>
      <c r="H204" s="29">
        <f t="shared" si="20"/>
        <v>2.3157407407407373E-2</v>
      </c>
    </row>
    <row r="205" spans="1:8" x14ac:dyDescent="0.2">
      <c r="A205" s="26">
        <f t="shared" si="15"/>
        <v>20.5</v>
      </c>
      <c r="B205" s="6">
        <v>1230</v>
      </c>
      <c r="C205" s="29">
        <f t="shared" si="16"/>
        <v>2.3585419930080025E-4</v>
      </c>
      <c r="D205" s="29">
        <f t="shared" si="12"/>
        <v>1.7156469760091761E-2</v>
      </c>
      <c r="E205" s="27">
        <f t="shared" si="12"/>
        <v>0.10479802422834172</v>
      </c>
      <c r="F205" s="29">
        <f t="shared" si="20"/>
        <v>2.3309269355447502E-2</v>
      </c>
      <c r="G205" s="29">
        <f t="shared" si="14"/>
        <v>0.13666666666666638</v>
      </c>
      <c r="H205" s="29">
        <f t="shared" si="20"/>
        <v>2.3537037037037002E-2</v>
      </c>
    </row>
    <row r="206" spans="1:8" x14ac:dyDescent="0.2">
      <c r="A206" s="26">
        <f t="shared" si="15"/>
        <v>20.666666666666668</v>
      </c>
      <c r="B206" s="6">
        <v>1240</v>
      </c>
      <c r="C206" s="29">
        <f t="shared" si="16"/>
        <v>2.2037022281659079E-4</v>
      </c>
      <c r="D206" s="29">
        <f t="shared" si="12"/>
        <v>1.7141247843828998E-2</v>
      </c>
      <c r="E206" s="27">
        <f t="shared" si="12"/>
        <v>9.9029079154090052E-2</v>
      </c>
      <c r="F206" s="29">
        <f t="shared" si="20"/>
        <v>2.358435013087553E-2</v>
      </c>
      <c r="G206" s="29">
        <f t="shared" si="14"/>
        <v>0.1377777777777775</v>
      </c>
      <c r="H206" s="29">
        <f t="shared" si="20"/>
        <v>2.3919753086419717E-2</v>
      </c>
    </row>
    <row r="207" spans="1:8" x14ac:dyDescent="0.2">
      <c r="A207" s="26">
        <f t="shared" si="15"/>
        <v>20.833333333333332</v>
      </c>
      <c r="B207" s="6">
        <v>1250</v>
      </c>
      <c r="C207" s="29">
        <f t="shared" si="16"/>
        <v>2.0590277912456526E-4</v>
      </c>
      <c r="D207" s="29">
        <f t="shared" si="12"/>
        <v>1.7127025255940103E-2</v>
      </c>
      <c r="E207" s="27">
        <f t="shared" si="12"/>
        <v>9.3638868951353149E-2</v>
      </c>
      <c r="F207" s="29">
        <f t="shared" si="20"/>
        <v>2.3844458100184845E-2</v>
      </c>
      <c r="G207" s="29">
        <f t="shared" si="14"/>
        <v>0.13888888888888862</v>
      </c>
      <c r="H207" s="29">
        <f t="shared" si="20"/>
        <v>2.4305555555555518E-2</v>
      </c>
    </row>
    <row r="208" spans="1:8" x14ac:dyDescent="0.2">
      <c r="A208" s="26">
        <f t="shared" si="15"/>
        <v>21</v>
      </c>
      <c r="B208" s="6">
        <v>1260</v>
      </c>
      <c r="C208" s="29">
        <f t="shared" si="16"/>
        <v>1.9238513220774258E-4</v>
      </c>
      <c r="D208" s="29">
        <f t="shared" si="12"/>
        <v>1.7113736389888973E-2</v>
      </c>
      <c r="E208" s="27">
        <f t="shared" si="12"/>
        <v>8.8602529437675631E-2</v>
      </c>
      <c r="F208" s="29">
        <f t="shared" si="20"/>
        <v>2.4090576237511721E-2</v>
      </c>
      <c r="G208" s="29">
        <f t="shared" si="14"/>
        <v>0.13999999999999974</v>
      </c>
      <c r="H208" s="29">
        <f t="shared" si="20"/>
        <v>2.4694444444444404E-2</v>
      </c>
    </row>
    <row r="209" spans="1:8" x14ac:dyDescent="0.2">
      <c r="A209" s="26">
        <f t="shared" si="15"/>
        <v>21.166666666666668</v>
      </c>
      <c r="B209" s="6">
        <v>1270</v>
      </c>
      <c r="C209" s="29">
        <f t="shared" si="16"/>
        <v>1.7975492731061863E-4</v>
      </c>
      <c r="D209" s="29">
        <f t="shared" si="12"/>
        <v>1.7101319946249856E-2</v>
      </c>
      <c r="E209" s="27">
        <f t="shared" si="12"/>
        <v>8.3896828779814386E-2</v>
      </c>
      <c r="F209" s="29">
        <f t="shared" si="20"/>
        <v>2.4323622984122318E-2</v>
      </c>
      <c r="G209" s="29">
        <f t="shared" si="14"/>
        <v>0.14111111111111085</v>
      </c>
      <c r="H209" s="29">
        <f t="shared" si="20"/>
        <v>2.508641975308638E-2</v>
      </c>
    </row>
    <row r="210" spans="1:8" x14ac:dyDescent="0.2">
      <c r="A210" s="26">
        <f t="shared" si="15"/>
        <v>21.333333333333332</v>
      </c>
      <c r="B210" s="6">
        <v>1280</v>
      </c>
      <c r="C210" s="29">
        <f t="shared" si="16"/>
        <v>1.6795390330659549E-4</v>
      </c>
      <c r="D210" s="29">
        <f t="shared" si="12"/>
        <v>1.7089718649942846E-2</v>
      </c>
      <c r="E210" s="27">
        <f t="shared" si="12"/>
        <v>7.9500060328986363E-2</v>
      </c>
      <c r="F210" s="29">
        <f t="shared" si="20"/>
        <v>2.454445648503617E-2</v>
      </c>
      <c r="G210" s="29">
        <f t="shared" si="14"/>
        <v>0.14222222222222197</v>
      </c>
      <c r="H210" s="29">
        <f t="shared" si="20"/>
        <v>2.5481481481481442E-2</v>
      </c>
    </row>
    <row r="211" spans="1:8" x14ac:dyDescent="0.2">
      <c r="A211" s="26">
        <f t="shared" si="15"/>
        <v>21.5</v>
      </c>
      <c r="B211" s="6">
        <v>1290</v>
      </c>
      <c r="C211" s="29">
        <f t="shared" si="16"/>
        <v>1.5692762394866976E-4</v>
      </c>
      <c r="D211" s="29">
        <f t="shared" ref="D211:E274" si="21">D210*EXP(-$C$21*10/3600)+$B$79</f>
        <v>1.7078878986033039E-2</v>
      </c>
      <c r="E211" s="27">
        <f t="shared" si="21"/>
        <v>7.5391942491549832E-2</v>
      </c>
      <c r="F211" s="29">
        <f t="shared" si="20"/>
        <v>2.4753878547512698E-2</v>
      </c>
      <c r="G211" s="29">
        <f t="shared" ref="G211:G274" si="22">G210+$B$79</f>
        <v>0.14333333333333309</v>
      </c>
      <c r="H211" s="29">
        <f t="shared" si="20"/>
        <v>2.5879629629629589E-2</v>
      </c>
    </row>
    <row r="212" spans="1:8" x14ac:dyDescent="0.2">
      <c r="A212" s="26">
        <f t="shared" ref="A212:A275" si="23">B212/60</f>
        <v>21.666666666666668</v>
      </c>
      <c r="B212" s="6">
        <v>1300</v>
      </c>
      <c r="C212" s="29">
        <f t="shared" ref="C212:C275" si="24">C211*EXP(-$C$21*10/3600)</f>
        <v>1.4662522676368216E-4</v>
      </c>
      <c r="D212" s="29">
        <f t="shared" si="21"/>
        <v>1.7068750952874662E-2</v>
      </c>
      <c r="E212" s="27">
        <f t="shared" si="21"/>
        <v>7.1553525173238278E-2</v>
      </c>
      <c r="F212" s="29">
        <f t="shared" ref="F212:H227" si="25">(F211+E212*10/3600)</f>
        <v>2.4952638339660584E-2</v>
      </c>
      <c r="G212" s="29">
        <f t="shared" si="22"/>
        <v>0.14444444444444421</v>
      </c>
      <c r="H212" s="29">
        <f t="shared" si="25"/>
        <v>2.6280864197530823E-2</v>
      </c>
    </row>
    <row r="213" spans="1:8" x14ac:dyDescent="0.2">
      <c r="A213" s="26">
        <f t="shared" si="23"/>
        <v>21.833333333333332</v>
      </c>
      <c r="B213" s="6">
        <v>1310</v>
      </c>
      <c r="C213" s="29">
        <f t="shared" si="24"/>
        <v>1.3699918843181757E-4</v>
      </c>
      <c r="D213" s="29">
        <f t="shared" si="21"/>
        <v>1.7059287831461423E-2</v>
      </c>
      <c r="E213" s="27">
        <f t="shared" si="21"/>
        <v>6.7967102365389165E-2</v>
      </c>
      <c r="F213" s="29">
        <f t="shared" si="25"/>
        <v>2.514143584623111E-2</v>
      </c>
      <c r="G213" s="29">
        <f t="shared" si="22"/>
        <v>0.14555555555555533</v>
      </c>
      <c r="H213" s="29">
        <f t="shared" si="25"/>
        <v>2.6685185185185142E-2</v>
      </c>
    </row>
    <row r="214" spans="1:8" x14ac:dyDescent="0.2">
      <c r="A214" s="26">
        <f t="shared" si="23"/>
        <v>22</v>
      </c>
      <c r="B214" s="6">
        <v>1320</v>
      </c>
      <c r="C214" s="29">
        <f t="shared" si="24"/>
        <v>1.2800510556908837E-4</v>
      </c>
      <c r="D214" s="29">
        <f t="shared" si="21"/>
        <v>1.7050445969919174E-2</v>
      </c>
      <c r="E214" s="27">
        <f t="shared" si="21"/>
        <v>6.4616130469941843E-2</v>
      </c>
      <c r="F214" s="29">
        <f t="shared" si="25"/>
        <v>2.5320925097536504E-2</v>
      </c>
      <c r="G214" s="29">
        <f t="shared" si="22"/>
        <v>0.14666666666666645</v>
      </c>
      <c r="H214" s="29">
        <f t="shared" si="25"/>
        <v>2.709259259259255E-2</v>
      </c>
    </row>
    <row r="215" spans="1:8" x14ac:dyDescent="0.2">
      <c r="A215" s="26">
        <f t="shared" si="23"/>
        <v>22.166666666666668</v>
      </c>
      <c r="B215" s="6">
        <v>1330</v>
      </c>
      <c r="C215" s="29">
        <f t="shared" si="24"/>
        <v>1.1960148990158566E-4</v>
      </c>
      <c r="D215" s="29">
        <f t="shared" si="21"/>
        <v>1.7042184582146749E-2</v>
      </c>
      <c r="E215" s="27">
        <f t="shared" si="21"/>
        <v>6.1485151986450617E-2</v>
      </c>
      <c r="F215" s="29">
        <f t="shared" si="25"/>
        <v>2.5491717186387756E-2</v>
      </c>
      <c r="G215" s="29">
        <f t="shared" si="22"/>
        <v>0.14777777777777756</v>
      </c>
      <c r="H215" s="29">
        <f t="shared" si="25"/>
        <v>2.7503086419753044E-2</v>
      </c>
    </row>
    <row r="216" spans="1:8" x14ac:dyDescent="0.2">
      <c r="A216" s="26">
        <f t="shared" si="23"/>
        <v>22.333333333333332</v>
      </c>
      <c r="B216" s="6">
        <v>1340</v>
      </c>
      <c r="C216" s="29">
        <f t="shared" si="24"/>
        <v>1.1174957688666956E-4</v>
      </c>
      <c r="D216" s="29">
        <f t="shared" si="21"/>
        <v>1.7034465559676169E-2</v>
      </c>
      <c r="E216" s="27">
        <f t="shared" si="21"/>
        <v>5.8559724209093375E-2</v>
      </c>
      <c r="F216" s="29">
        <f t="shared" si="25"/>
        <v>2.5654383086968571E-2</v>
      </c>
      <c r="G216" s="29">
        <f t="shared" si="22"/>
        <v>0.14888888888888868</v>
      </c>
      <c r="H216" s="29">
        <f t="shared" si="25"/>
        <v>2.7916666666666624E-2</v>
      </c>
    </row>
    <row r="217" spans="1:8" x14ac:dyDescent="0.2">
      <c r="A217" s="26">
        <f t="shared" si="23"/>
        <v>22.5</v>
      </c>
      <c r="B217" s="6">
        <v>1350</v>
      </c>
      <c r="C217" s="29">
        <f t="shared" si="24"/>
        <v>1.0441314689829887E-4</v>
      </c>
      <c r="D217" s="29">
        <f t="shared" si="21"/>
        <v>1.702725329588434E-2</v>
      </c>
      <c r="E217" s="27">
        <f t="shared" si="21"/>
        <v>5.5826352604766497E-2</v>
      </c>
      <c r="F217" s="29">
        <f t="shared" si="25"/>
        <v>2.5809456288648478E-2</v>
      </c>
      <c r="G217" s="29">
        <f t="shared" si="22"/>
        <v>0.1499999999999998</v>
      </c>
      <c r="H217" s="29">
        <f t="shared" si="25"/>
        <v>2.833333333333329E-2</v>
      </c>
    </row>
    <row r="218" spans="1:8" x14ac:dyDescent="0.2">
      <c r="A218" s="26">
        <f t="shared" si="23"/>
        <v>22.666666666666668</v>
      </c>
      <c r="B218" s="6">
        <v>1360</v>
      </c>
      <c r="C218" s="29">
        <f t="shared" si="24"/>
        <v>9.7558358151656095E-5</v>
      </c>
      <c r="D218" s="29">
        <f t="shared" si="21"/>
        <v>1.7020514521745363E-2</v>
      </c>
      <c r="E218" s="27">
        <f t="shared" si="21"/>
        <v>5.3272428564949695E-2</v>
      </c>
      <c r="F218" s="29">
        <f t="shared" si="25"/>
        <v>2.5957435256884449E-2</v>
      </c>
      <c r="G218" s="29">
        <f t="shared" si="22"/>
        <v>0.15111111111111092</v>
      </c>
      <c r="H218" s="29">
        <f t="shared" si="25"/>
        <v>2.8753086419753042E-2</v>
      </c>
    </row>
    <row r="219" spans="1:8" x14ac:dyDescent="0.2">
      <c r="A219" s="26">
        <f t="shared" si="23"/>
        <v>22.833333333333332</v>
      </c>
      <c r="B219" s="6">
        <v>1370</v>
      </c>
      <c r="C219" s="29">
        <f t="shared" si="24"/>
        <v>9.1153590596376017E-5</v>
      </c>
      <c r="D219" s="29">
        <f t="shared" si="21"/>
        <v>1.7014218152365805E-2</v>
      </c>
      <c r="E219" s="27">
        <f t="shared" si="21"/>
        <v>5.0886171244200071E-2</v>
      </c>
      <c r="F219" s="29">
        <f t="shared" si="25"/>
        <v>2.6098785732562781E-2</v>
      </c>
      <c r="G219" s="29">
        <f t="shared" si="22"/>
        <v>0.15222222222222204</v>
      </c>
      <c r="H219" s="29">
        <f t="shared" si="25"/>
        <v>2.9175925925925879E-2</v>
      </c>
    </row>
    <row r="220" spans="1:8" x14ac:dyDescent="0.2">
      <c r="A220" s="26">
        <f t="shared" si="23"/>
        <v>23</v>
      </c>
      <c r="B220" s="6">
        <v>1380</v>
      </c>
      <c r="C220" s="29">
        <f t="shared" si="24"/>
        <v>8.5169300058281902E-5</v>
      </c>
      <c r="D220" s="29">
        <f t="shared" si="21"/>
        <v>1.7008335143595042E-2</v>
      </c>
      <c r="E220" s="27">
        <f t="shared" si="21"/>
        <v>4.8656573216985584E-2</v>
      </c>
      <c r="F220" s="29">
        <f t="shared" si="25"/>
        <v>2.6233942880387742E-2</v>
      </c>
      <c r="G220" s="29">
        <f t="shared" si="22"/>
        <v>0.15333333333333315</v>
      </c>
      <c r="H220" s="29">
        <f t="shared" si="25"/>
        <v>2.9601851851851806E-2</v>
      </c>
    </row>
    <row r="221" spans="1:8" x14ac:dyDescent="0.2">
      <c r="A221" s="26">
        <f t="shared" si="23"/>
        <v>23.166666666666668</v>
      </c>
      <c r="B221" s="6">
        <v>1390</v>
      </c>
      <c r="C221" s="29">
        <f t="shared" si="24"/>
        <v>7.9577881956808475E-5</v>
      </c>
      <c r="D221" s="29">
        <f t="shared" si="21"/>
        <v>1.7002838358049187E-2</v>
      </c>
      <c r="E221" s="29">
        <f t="shared" ref="E221:E284" si="26">E220+$B$79</f>
        <v>4.9767684328096695E-2</v>
      </c>
      <c r="F221" s="29">
        <f t="shared" si="25"/>
        <v>2.6372186447965788E-2</v>
      </c>
      <c r="G221" s="29">
        <f t="shared" si="22"/>
        <v>0.15444444444444427</v>
      </c>
      <c r="H221" s="29">
        <f t="shared" si="25"/>
        <v>3.0030864197530819E-2</v>
      </c>
    </row>
    <row r="222" spans="1:8" x14ac:dyDescent="0.2">
      <c r="A222" s="26">
        <f t="shared" si="23"/>
        <v>23.333333333333332</v>
      </c>
      <c r="B222" s="6">
        <v>1400</v>
      </c>
      <c r="C222" s="29">
        <f t="shared" si="24"/>
        <v>7.4353543969461731E-5</v>
      </c>
      <c r="D222" s="29">
        <f t="shared" si="21"/>
        <v>1.6997702439930682E-2</v>
      </c>
      <c r="E222" s="29">
        <f t="shared" si="26"/>
        <v>5.0878795439207807E-2</v>
      </c>
      <c r="F222" s="29">
        <f t="shared" si="25"/>
        <v>2.6513516435296921E-2</v>
      </c>
      <c r="G222" s="29">
        <f t="shared" si="22"/>
        <v>0.15555555555555539</v>
      </c>
      <c r="H222" s="29">
        <f t="shared" si="25"/>
        <v>3.0462962962962917E-2</v>
      </c>
    </row>
    <row r="223" spans="1:8" x14ac:dyDescent="0.2">
      <c r="A223" s="26">
        <f t="shared" si="23"/>
        <v>23.5</v>
      </c>
      <c r="B223" s="6">
        <v>1410</v>
      </c>
      <c r="C223" s="29">
        <f t="shared" si="24"/>
        <v>6.9472187055937093E-5</v>
      </c>
      <c r="D223" s="29">
        <f t="shared" si="21"/>
        <v>1.6992903698066011E-2</v>
      </c>
      <c r="E223" s="29">
        <f t="shared" si="26"/>
        <v>5.1989906550318918E-2</v>
      </c>
      <c r="F223" s="29">
        <f t="shared" si="25"/>
        <v>2.6657932842381139E-2</v>
      </c>
      <c r="G223" s="29">
        <f t="shared" si="22"/>
        <v>0.15666666666666651</v>
      </c>
      <c r="H223" s="29">
        <f t="shared" si="25"/>
        <v>3.0898148148148102E-2</v>
      </c>
    </row>
    <row r="224" spans="1:8" x14ac:dyDescent="0.2">
      <c r="A224" s="26">
        <f t="shared" si="23"/>
        <v>23.666666666666668</v>
      </c>
      <c r="B224" s="6">
        <v>1420</v>
      </c>
      <c r="C224" s="29">
        <f t="shared" si="24"/>
        <v>6.4911294293078909E-5</v>
      </c>
      <c r="D224" s="29">
        <f t="shared" si="21"/>
        <v>1.6988419996622105E-2</v>
      </c>
      <c r="E224" s="29">
        <f t="shared" si="26"/>
        <v>5.3101017661430029E-2</v>
      </c>
      <c r="F224" s="29">
        <f t="shared" si="25"/>
        <v>2.6805435669218444E-2</v>
      </c>
      <c r="G224" s="29">
        <f t="shared" si="22"/>
        <v>0.15777777777777763</v>
      </c>
      <c r="H224" s="29">
        <f t="shared" si="25"/>
        <v>3.1336419753086375E-2</v>
      </c>
    </row>
    <row r="225" spans="1:8" x14ac:dyDescent="0.2">
      <c r="A225" s="26">
        <f t="shared" si="23"/>
        <v>23.833333333333332</v>
      </c>
      <c r="B225" s="6">
        <v>1430</v>
      </c>
      <c r="C225" s="29">
        <f t="shared" si="24"/>
        <v>6.0649827007894879E-5</v>
      </c>
      <c r="D225" s="29">
        <f t="shared" si="21"/>
        <v>1.6984230652997246E-2</v>
      </c>
      <c r="E225" s="29">
        <f t="shared" si="26"/>
        <v>5.421212877254114E-2</v>
      </c>
      <c r="F225" s="29">
        <f t="shared" si="25"/>
        <v>2.6956024915808837E-2</v>
      </c>
      <c r="G225" s="29">
        <f t="shared" si="22"/>
        <v>0.15888888888888875</v>
      </c>
      <c r="H225" s="29">
        <f t="shared" si="25"/>
        <v>3.1777777777777731E-2</v>
      </c>
    </row>
    <row r="226" spans="1:8" x14ac:dyDescent="0.2">
      <c r="A226" s="26">
        <f t="shared" si="23"/>
        <v>24</v>
      </c>
      <c r="B226" s="6">
        <v>1440</v>
      </c>
      <c r="C226" s="29">
        <f t="shared" si="24"/>
        <v>5.6668127729503319E-5</v>
      </c>
      <c r="D226" s="29">
        <f t="shared" si="21"/>
        <v>1.6980316342415529E-2</v>
      </c>
      <c r="E226" s="29">
        <f t="shared" si="26"/>
        <v>5.5323239883652252E-2</v>
      </c>
      <c r="F226" s="29">
        <f t="shared" si="25"/>
        <v>2.7109700582152316E-2</v>
      </c>
      <c r="G226" s="29">
        <f t="shared" si="22"/>
        <v>0.15999999999999986</v>
      </c>
      <c r="H226" s="29">
        <f t="shared" si="25"/>
        <v>3.2222222222222173E-2</v>
      </c>
    </row>
    <row r="227" spans="1:8" x14ac:dyDescent="0.2">
      <c r="A227" s="26">
        <f t="shared" si="23"/>
        <v>24.166666666666668</v>
      </c>
      <c r="B227" s="6">
        <v>1450</v>
      </c>
      <c r="C227" s="29">
        <f t="shared" si="24"/>
        <v>5.2947829512346114E-5</v>
      </c>
      <c r="D227" s="29">
        <f t="shared" si="21"/>
        <v>1.6976659008784738E-2</v>
      </c>
      <c r="E227" s="29">
        <f t="shared" si="26"/>
        <v>5.6434350994763363E-2</v>
      </c>
      <c r="F227" s="29">
        <f t="shared" si="25"/>
        <v>2.7266462668248882E-2</v>
      </c>
      <c r="G227" s="29">
        <f t="shared" si="22"/>
        <v>0.16111111111111098</v>
      </c>
      <c r="H227" s="29">
        <f t="shared" si="25"/>
        <v>3.2669753086419701E-2</v>
      </c>
    </row>
    <row r="228" spans="1:8" x14ac:dyDescent="0.2">
      <c r="A228" s="26">
        <f t="shared" si="23"/>
        <v>24.333333333333332</v>
      </c>
      <c r="B228" s="6">
        <v>1460</v>
      </c>
      <c r="C228" s="29">
        <f t="shared" si="24"/>
        <v>4.9471771212389795E-5</v>
      </c>
      <c r="D228" s="29">
        <f t="shared" si="21"/>
        <v>1.6973241781406464E-2</v>
      </c>
      <c r="E228" s="29">
        <f t="shared" si="26"/>
        <v>5.7545462105874474E-2</v>
      </c>
      <c r="F228" s="29">
        <f t="shared" ref="F228:H243" si="27">(F227+E228*10/3600)</f>
        <v>2.7426311174098533E-2</v>
      </c>
      <c r="G228" s="29">
        <f t="shared" si="22"/>
        <v>0.1622222222222221</v>
      </c>
      <c r="H228" s="29">
        <f t="shared" si="27"/>
        <v>3.3120370370370321E-2</v>
      </c>
    </row>
    <row r="229" spans="1:8" x14ac:dyDescent="0.2">
      <c r="A229" s="26">
        <f t="shared" si="23"/>
        <v>24.5</v>
      </c>
      <c r="B229" s="6">
        <v>1470</v>
      </c>
      <c r="C229" s="29">
        <f t="shared" si="24"/>
        <v>4.6223918325497244E-5</v>
      </c>
      <c r="D229" s="29">
        <f t="shared" si="21"/>
        <v>1.6970048897154252E-2</v>
      </c>
      <c r="E229" s="29">
        <f t="shared" si="26"/>
        <v>5.8656573216985586E-2</v>
      </c>
      <c r="F229" s="29">
        <f t="shared" si="27"/>
        <v>2.7589246099701269E-2</v>
      </c>
      <c r="G229" s="29">
        <f t="shared" si="22"/>
        <v>0.16333333333333322</v>
      </c>
      <c r="H229" s="29">
        <f t="shared" si="27"/>
        <v>3.3574074074074027E-2</v>
      </c>
    </row>
    <row r="230" spans="1:8" x14ac:dyDescent="0.2">
      <c r="A230" s="26">
        <f t="shared" si="23"/>
        <v>24.666666666666668</v>
      </c>
      <c r="B230" s="6">
        <v>1480</v>
      </c>
      <c r="C230" s="29">
        <f t="shared" si="24"/>
        <v>4.3189289022810116E-5</v>
      </c>
      <c r="D230" s="29">
        <f t="shared" si="21"/>
        <v>1.6967065627760815E-2</v>
      </c>
      <c r="E230" s="29">
        <f t="shared" si="26"/>
        <v>5.9767684328096697E-2</v>
      </c>
      <c r="F230" s="29">
        <f t="shared" si="27"/>
        <v>2.7755267445057092E-2</v>
      </c>
      <c r="G230" s="29">
        <f t="shared" si="22"/>
        <v>0.16444444444444434</v>
      </c>
      <c r="H230" s="29">
        <f t="shared" si="27"/>
        <v>3.4030864197530819E-2</v>
      </c>
    </row>
    <row r="231" spans="1:8" x14ac:dyDescent="0.2">
      <c r="A231" s="26">
        <f t="shared" si="23"/>
        <v>24.833333333333332</v>
      </c>
      <c r="B231" s="6">
        <v>1490</v>
      </c>
      <c r="C231" s="29">
        <f t="shared" si="24"/>
        <v>4.0353885041954862E-5</v>
      </c>
      <c r="D231" s="29">
        <f t="shared" si="21"/>
        <v>1.6964278211878875E-2</v>
      </c>
      <c r="E231" s="29">
        <f t="shared" si="26"/>
        <v>6.0878795439207808E-2</v>
      </c>
      <c r="F231" s="29">
        <f t="shared" si="27"/>
        <v>2.7924375210166004E-2</v>
      </c>
      <c r="G231" s="29">
        <f t="shared" si="22"/>
        <v>0.16555555555555546</v>
      </c>
      <c r="H231" s="29">
        <f t="shared" si="27"/>
        <v>3.4490740740740697E-2</v>
      </c>
    </row>
    <row r="232" spans="1:8" x14ac:dyDescent="0.2">
      <c r="A232" s="26">
        <f t="shared" si="23"/>
        <v>25</v>
      </c>
      <c r="B232" s="6">
        <v>1500</v>
      </c>
      <c r="C232" s="29">
        <f t="shared" si="24"/>
        <v>3.7704627115284564E-5</v>
      </c>
      <c r="D232" s="29">
        <f t="shared" si="21"/>
        <v>1.6961673791602253E-2</v>
      </c>
      <c r="E232" s="29">
        <f t="shared" si="26"/>
        <v>6.198990655031892E-2</v>
      </c>
      <c r="F232" s="29">
        <f t="shared" si="27"/>
        <v>2.8096569395028002E-2</v>
      </c>
      <c r="G232" s="29">
        <f t="shared" si="22"/>
        <v>0.16666666666666657</v>
      </c>
      <c r="H232" s="29">
        <f t="shared" si="27"/>
        <v>3.495370370370366E-2</v>
      </c>
    </row>
    <row r="233" spans="1:8" x14ac:dyDescent="0.2">
      <c r="A233" s="26">
        <f t="shared" si="23"/>
        <v>25.166666666666668</v>
      </c>
      <c r="B233" s="6">
        <v>1510</v>
      </c>
      <c r="C233" s="29">
        <f t="shared" si="24"/>
        <v>3.5229294637297298E-5</v>
      </c>
      <c r="D233" s="29">
        <f t="shared" si="21"/>
        <v>1.6959240353154392E-2</v>
      </c>
      <c r="E233" s="29">
        <f t="shared" si="26"/>
        <v>6.3101017661430031E-2</v>
      </c>
      <c r="F233" s="29">
        <f t="shared" si="27"/>
        <v>2.8271849999643085E-2</v>
      </c>
      <c r="G233" s="29">
        <f t="shared" si="22"/>
        <v>0.16777777777777769</v>
      </c>
      <c r="H233" s="29">
        <f t="shared" si="27"/>
        <v>3.541975308641971E-2</v>
      </c>
    </row>
    <row r="234" spans="1:8" x14ac:dyDescent="0.2">
      <c r="A234" s="26">
        <f t="shared" si="23"/>
        <v>25.333333333333332</v>
      </c>
      <c r="B234" s="6">
        <v>1520</v>
      </c>
      <c r="C234" s="29">
        <f t="shared" si="24"/>
        <v>3.2916469292926393E-5</v>
      </c>
      <c r="D234" s="29">
        <f t="shared" si="21"/>
        <v>1.695696667147073E-2</v>
      </c>
      <c r="E234" s="29">
        <f t="shared" si="26"/>
        <v>6.4212128772541135E-2</v>
      </c>
      <c r="F234" s="29">
        <f t="shared" si="27"/>
        <v>2.8450217024011255E-2</v>
      </c>
      <c r="G234" s="29">
        <f t="shared" si="22"/>
        <v>0.16888888888888881</v>
      </c>
      <c r="H234" s="29">
        <f t="shared" si="27"/>
        <v>3.5888888888888845E-2</v>
      </c>
    </row>
    <row r="235" spans="1:8" x14ac:dyDescent="0.2">
      <c r="A235" s="26">
        <f t="shared" si="23"/>
        <v>25.5</v>
      </c>
      <c r="B235" s="6">
        <v>1530</v>
      </c>
      <c r="C235" s="29">
        <f t="shared" si="24"/>
        <v>3.0755482386668899E-5</v>
      </c>
      <c r="D235" s="29">
        <f t="shared" si="21"/>
        <v>1.6954842258419242E-2</v>
      </c>
      <c r="E235" s="29">
        <f t="shared" si="26"/>
        <v>6.532323988365224E-2</v>
      </c>
      <c r="F235" s="29">
        <f t="shared" si="27"/>
        <v>2.863167046813251E-2</v>
      </c>
      <c r="G235" s="29">
        <f t="shared" si="22"/>
        <v>0.16999999999999993</v>
      </c>
      <c r="H235" s="29">
        <f t="shared" si="27"/>
        <v>3.6361111111111066E-2</v>
      </c>
    </row>
    <row r="236" spans="1:8" x14ac:dyDescent="0.2">
      <c r="A236" s="26">
        <f t="shared" si="23"/>
        <v>25.666666666666668</v>
      </c>
      <c r="B236" s="6">
        <v>1540</v>
      </c>
      <c r="C236" s="29">
        <f t="shared" si="24"/>
        <v>2.8736365629589882E-5</v>
      </c>
      <c r="D236" s="29">
        <f t="shared" si="21"/>
        <v>1.695285731442037E-2</v>
      </c>
      <c r="E236" s="29">
        <f t="shared" si="26"/>
        <v>6.6434350994763344E-2</v>
      </c>
      <c r="F236" s="29">
        <f t="shared" si="27"/>
        <v>2.8816210332006851E-2</v>
      </c>
      <c r="G236" s="29">
        <f t="shared" si="22"/>
        <v>0.17111111111111105</v>
      </c>
      <c r="H236" s="29">
        <f t="shared" si="27"/>
        <v>3.6836419753086373E-2</v>
      </c>
    </row>
    <row r="237" spans="1:8" x14ac:dyDescent="0.2">
      <c r="A237" s="26">
        <f t="shared" si="23"/>
        <v>25.833333333333332</v>
      </c>
      <c r="B237" s="6">
        <v>1550</v>
      </c>
      <c r="C237" s="29">
        <f t="shared" si="24"/>
        <v>2.6849805157190842E-5</v>
      </c>
      <c r="D237" s="29">
        <f t="shared" si="21"/>
        <v>1.6951002683243115E-2</v>
      </c>
      <c r="E237" s="29">
        <f t="shared" si="26"/>
        <v>6.7545462105874449E-2</v>
      </c>
      <c r="F237" s="29">
        <f t="shared" si="27"/>
        <v>2.9003836615634281E-2</v>
      </c>
      <c r="G237" s="29">
        <f t="shared" si="22"/>
        <v>0.17222222222222217</v>
      </c>
      <c r="H237" s="29">
        <f t="shared" si="27"/>
        <v>3.7314814814814766E-2</v>
      </c>
    </row>
    <row r="238" spans="1:8" x14ac:dyDescent="0.2">
      <c r="A238" s="26">
        <f t="shared" si="23"/>
        <v>26</v>
      </c>
      <c r="B238" s="6">
        <v>1560</v>
      </c>
      <c r="C238" s="29">
        <f t="shared" si="24"/>
        <v>2.5087098566033962E-5</v>
      </c>
      <c r="D238" s="29">
        <f t="shared" si="21"/>
        <v>1.69492698097688E-2</v>
      </c>
      <c r="E238" s="29">
        <f t="shared" si="26"/>
        <v>6.8656573216985553E-2</v>
      </c>
      <c r="F238" s="29">
        <f t="shared" si="27"/>
        <v>2.9194549319014797E-2</v>
      </c>
      <c r="G238" s="29">
        <f t="shared" si="22"/>
        <v>0.17333333333333328</v>
      </c>
      <c r="H238" s="29">
        <f t="shared" si="27"/>
        <v>3.7796296296296245E-2</v>
      </c>
    </row>
    <row r="239" spans="1:8" x14ac:dyDescent="0.2">
      <c r="A239" s="26">
        <f t="shared" si="23"/>
        <v>26.166666666666668</v>
      </c>
      <c r="B239" s="6">
        <v>1570</v>
      </c>
      <c r="C239" s="29">
        <f t="shared" si="24"/>
        <v>2.3440114770939002E-5</v>
      </c>
      <c r="D239" s="29">
        <f t="shared" si="21"/>
        <v>1.6947650700527669E-2</v>
      </c>
      <c r="E239" s="29">
        <f t="shared" si="26"/>
        <v>6.9767684328096657E-2</v>
      </c>
      <c r="F239" s="29">
        <f t="shared" si="27"/>
        <v>2.9388348442148399E-2</v>
      </c>
      <c r="G239" s="29">
        <f t="shared" si="22"/>
        <v>0.1744444444444444</v>
      </c>
      <c r="H239" s="29">
        <f t="shared" si="27"/>
        <v>3.8280864197530809E-2</v>
      </c>
    </row>
    <row r="240" spans="1:8" x14ac:dyDescent="0.2">
      <c r="A240" s="26">
        <f t="shared" si="23"/>
        <v>26.333333333333332</v>
      </c>
      <c r="B240" s="6">
        <v>1580</v>
      </c>
      <c r="C240" s="29">
        <f t="shared" si="24"/>
        <v>2.1901256497580461E-5</v>
      </c>
      <c r="D240" s="29">
        <f t="shared" si="21"/>
        <v>1.6946137886826279E-2</v>
      </c>
      <c r="E240" s="29">
        <f t="shared" si="26"/>
        <v>7.0878795439207762E-2</v>
      </c>
      <c r="F240" s="29">
        <f t="shared" si="27"/>
        <v>2.9585233985035087E-2</v>
      </c>
      <c r="G240" s="29">
        <f t="shared" si="22"/>
        <v>0.17555555555555552</v>
      </c>
      <c r="H240" s="29">
        <f t="shared" si="27"/>
        <v>3.8768518518518466E-2</v>
      </c>
    </row>
    <row r="241" spans="1:8" x14ac:dyDescent="0.2">
      <c r="A241" s="26">
        <f t="shared" si="23"/>
        <v>26.5</v>
      </c>
      <c r="B241" s="6">
        <v>1590</v>
      </c>
      <c r="C241" s="29">
        <f t="shared" si="24"/>
        <v>2.0463425237469312E-5</v>
      </c>
      <c r="D241" s="29">
        <f t="shared" si="21"/>
        <v>1.694472439029561E-2</v>
      </c>
      <c r="E241" s="29">
        <f t="shared" si="26"/>
        <v>7.1989906550318866E-2</v>
      </c>
      <c r="F241" s="29">
        <f t="shared" si="27"/>
        <v>2.9785205947674861E-2</v>
      </c>
      <c r="G241" s="29">
        <f t="shared" si="22"/>
        <v>0.17666666666666664</v>
      </c>
      <c r="H241" s="29">
        <f t="shared" si="27"/>
        <v>3.9259259259259209E-2</v>
      </c>
    </row>
    <row r="242" spans="1:8" x14ac:dyDescent="0.2">
      <c r="A242" s="26">
        <f t="shared" si="23"/>
        <v>26.666666666666668</v>
      </c>
      <c r="B242" s="6">
        <v>1600</v>
      </c>
      <c r="C242" s="29">
        <f t="shared" si="24"/>
        <v>1.9119988503662223E-5</v>
      </c>
      <c r="D242" s="29">
        <f t="shared" si="21"/>
        <v>1.6943403690700954E-2</v>
      </c>
      <c r="E242" s="29">
        <f t="shared" si="26"/>
        <v>7.3101017661429971E-2</v>
      </c>
      <c r="F242" s="29">
        <f t="shared" si="27"/>
        <v>2.998826433006772E-2</v>
      </c>
      <c r="G242" s="29">
        <f t="shared" si="22"/>
        <v>0.17777777777777776</v>
      </c>
      <c r="H242" s="29">
        <f t="shared" si="27"/>
        <v>3.9753086419753038E-2</v>
      </c>
    </row>
    <row r="243" spans="1:8" x14ac:dyDescent="0.2">
      <c r="A243" s="26">
        <f t="shared" si="23"/>
        <v>26.833333333333332</v>
      </c>
      <c r="B243" s="6">
        <v>1610</v>
      </c>
      <c r="C243" s="29">
        <f t="shared" si="24"/>
        <v>1.7864749236154059E-5</v>
      </c>
      <c r="D243" s="29">
        <f t="shared" si="21"/>
        <v>1.6942169695865116E-2</v>
      </c>
      <c r="E243" s="29">
        <f t="shared" si="26"/>
        <v>7.4212128772541075E-2</v>
      </c>
      <c r="F243" s="29">
        <f t="shared" si="27"/>
        <v>3.0194409132213669E-2</v>
      </c>
      <c r="G243" s="29">
        <f t="shared" si="22"/>
        <v>0.17888888888888888</v>
      </c>
      <c r="H243" s="29">
        <f t="shared" si="27"/>
        <v>4.0249999999999952E-2</v>
      </c>
    </row>
    <row r="244" spans="1:8" x14ac:dyDescent="0.2">
      <c r="A244" s="26">
        <f t="shared" si="23"/>
        <v>27</v>
      </c>
      <c r="B244" s="6">
        <v>1620</v>
      </c>
      <c r="C244" s="29">
        <f t="shared" si="24"/>
        <v>1.6691917215825599E-5</v>
      </c>
      <c r="D244" s="29">
        <f t="shared" si="21"/>
        <v>1.6941016713566161E-2</v>
      </c>
      <c r="E244" s="29">
        <f t="shared" si="26"/>
        <v>7.5323239883652179E-2</v>
      </c>
      <c r="F244" s="29">
        <f t="shared" ref="F244:H259" si="28">(F243+E244*10/3600)</f>
        <v>3.0403640354112704E-2</v>
      </c>
      <c r="G244" s="29">
        <f t="shared" si="22"/>
        <v>0.18</v>
      </c>
      <c r="H244" s="29">
        <f t="shared" si="28"/>
        <v>4.0749999999999953E-2</v>
      </c>
    </row>
    <row r="245" spans="1:8" x14ac:dyDescent="0.2">
      <c r="A245" s="26">
        <f t="shared" si="23"/>
        <v>27.166666666666668</v>
      </c>
      <c r="B245" s="6">
        <v>1630</v>
      </c>
      <c r="C245" s="29">
        <f t="shared" si="24"/>
        <v>1.5596082355083573E-5</v>
      </c>
      <c r="D245" s="29">
        <f t="shared" si="21"/>
        <v>1.6939939425280104E-2</v>
      </c>
      <c r="E245" s="29">
        <f t="shared" si="26"/>
        <v>7.6434350994763284E-2</v>
      </c>
      <c r="F245" s="29">
        <f t="shared" si="28"/>
        <v>3.0615957995764824E-2</v>
      </c>
      <c r="G245" s="29">
        <f t="shared" si="22"/>
        <v>0.18111111111111111</v>
      </c>
      <c r="H245" s="29">
        <f t="shared" si="28"/>
        <v>4.1253086419753039E-2</v>
      </c>
    </row>
    <row r="246" spans="1:8" x14ac:dyDescent="0.2">
      <c r="A246" s="26">
        <f t="shared" si="23"/>
        <v>27.333333333333332</v>
      </c>
      <c r="B246" s="6">
        <v>1640</v>
      </c>
      <c r="C246" s="29">
        <f t="shared" si="24"/>
        <v>1.4572189741986949E-5</v>
      </c>
      <c r="D246" s="29">
        <f t="shared" si="21"/>
        <v>1.6938932861647403E-2</v>
      </c>
      <c r="E246" s="29">
        <f t="shared" si="26"/>
        <v>7.7545462105874388E-2</v>
      </c>
      <c r="F246" s="29">
        <f t="shared" si="28"/>
        <v>3.083136205717003E-2</v>
      </c>
      <c r="G246" s="29">
        <f t="shared" si="22"/>
        <v>0.18222222222222223</v>
      </c>
      <c r="H246" s="29">
        <f t="shared" si="28"/>
        <v>4.1759259259259211E-2</v>
      </c>
    </row>
    <row r="247" spans="1:8" x14ac:dyDescent="0.2">
      <c r="A247" s="26">
        <f t="shared" si="23"/>
        <v>27.5</v>
      </c>
      <c r="B247" s="6">
        <v>1650</v>
      </c>
      <c r="C247" s="29">
        <f t="shared" si="24"/>
        <v>1.3615516322742051E-5</v>
      </c>
      <c r="D247" s="29">
        <f t="shared" si="21"/>
        <v>1.6937992379550092E-2</v>
      </c>
      <c r="E247" s="29">
        <f t="shared" si="26"/>
        <v>7.8656573216985493E-2</v>
      </c>
      <c r="F247" s="29">
        <f t="shared" si="28"/>
        <v>3.1049852538328322E-2</v>
      </c>
      <c r="G247" s="29">
        <f t="shared" si="22"/>
        <v>0.18333333333333335</v>
      </c>
      <c r="H247" s="29">
        <f t="shared" si="28"/>
        <v>4.2268518518518469E-2</v>
      </c>
    </row>
    <row r="248" spans="1:8" x14ac:dyDescent="0.2">
      <c r="A248" s="26">
        <f t="shared" si="23"/>
        <v>27.666666666666668</v>
      </c>
      <c r="B248" s="6">
        <v>1660</v>
      </c>
      <c r="C248" s="29">
        <f t="shared" si="24"/>
        <v>1.2721649115006509E-5</v>
      </c>
      <c r="D248" s="29">
        <f t="shared" si="21"/>
        <v>1.6937113640693825E-2</v>
      </c>
      <c r="E248" s="29">
        <f t="shared" si="26"/>
        <v>7.9767684328096597E-2</v>
      </c>
      <c r="F248" s="29">
        <f t="shared" si="28"/>
        <v>3.1271429439239704E-2</v>
      </c>
      <c r="G248" s="29">
        <f t="shared" si="22"/>
        <v>0.18444444444444447</v>
      </c>
      <c r="H248" s="29">
        <f t="shared" si="28"/>
        <v>4.2780864197530813E-2</v>
      </c>
    </row>
    <row r="249" spans="1:8" x14ac:dyDescent="0.2">
      <c r="A249" s="26">
        <f t="shared" si="23"/>
        <v>27.833333333333332</v>
      </c>
      <c r="B249" s="6">
        <v>1670</v>
      </c>
      <c r="C249" s="29">
        <f t="shared" si="24"/>
        <v>1.1886464851503525E-5</v>
      </c>
      <c r="D249" s="29">
        <f t="shared" si="21"/>
        <v>1.6936292591596003E-2</v>
      </c>
      <c r="E249" s="29">
        <f t="shared" si="26"/>
        <v>8.0878795439207701E-2</v>
      </c>
      <c r="F249" s="29">
        <f t="shared" si="28"/>
        <v>3.1496092759904171E-2</v>
      </c>
      <c r="G249" s="29">
        <f t="shared" si="22"/>
        <v>0.18555555555555558</v>
      </c>
      <c r="H249" s="29">
        <f t="shared" si="28"/>
        <v>4.3296296296296242E-2</v>
      </c>
    </row>
    <row r="250" spans="1:8" x14ac:dyDescent="0.2">
      <c r="A250" s="26">
        <f t="shared" si="23"/>
        <v>28</v>
      </c>
      <c r="B250" s="6">
        <v>1680</v>
      </c>
      <c r="C250" s="29">
        <f t="shared" si="24"/>
        <v>1.1106110960045641E-5</v>
      </c>
      <c r="D250" s="29">
        <f t="shared" si="21"/>
        <v>1.6935525444887713E-2</v>
      </c>
      <c r="E250" s="29">
        <f t="shared" si="26"/>
        <v>8.1989906550318806E-2</v>
      </c>
      <c r="F250" s="29">
        <f t="shared" si="28"/>
        <v>3.1723842500321724E-2</v>
      </c>
      <c r="G250" s="29">
        <f t="shared" si="22"/>
        <v>0.1866666666666667</v>
      </c>
      <c r="H250" s="29">
        <f t="shared" si="28"/>
        <v>4.3814814814814758E-2</v>
      </c>
    </row>
    <row r="251" spans="1:8" x14ac:dyDescent="0.2">
      <c r="A251" s="26">
        <f t="shared" si="23"/>
        <v>28.166666666666668</v>
      </c>
      <c r="B251" s="6">
        <v>1690</v>
      </c>
      <c r="C251" s="29">
        <f t="shared" si="24"/>
        <v>1.0376987792231922E-5</v>
      </c>
      <c r="D251" s="29">
        <f t="shared" si="21"/>
        <v>1.6934808661843187E-2</v>
      </c>
      <c r="E251" s="29">
        <f t="shared" si="26"/>
        <v>8.310101766142991E-2</v>
      </c>
      <c r="F251" s="29">
        <f t="shared" si="28"/>
        <v>3.1954678660492362E-2</v>
      </c>
      <c r="G251" s="29">
        <f t="shared" si="22"/>
        <v>0.18777777777777782</v>
      </c>
      <c r="H251" s="29">
        <f t="shared" si="28"/>
        <v>4.4336419753086366E-2</v>
      </c>
    </row>
    <row r="252" spans="1:8" x14ac:dyDescent="0.2">
      <c r="A252" s="26">
        <f t="shared" si="23"/>
        <v>28.333333333333332</v>
      </c>
      <c r="B252" s="6">
        <v>1700</v>
      </c>
      <c r="C252" s="29">
        <f t="shared" si="24"/>
        <v>9.6957320188423379E-6</v>
      </c>
      <c r="D252" s="29">
        <f t="shared" si="21"/>
        <v>1.6934138936056234E-2</v>
      </c>
      <c r="E252" s="29">
        <f t="shared" si="26"/>
        <v>8.4212128772541014E-2</v>
      </c>
      <c r="F252" s="29">
        <f t="shared" si="28"/>
        <v>3.2188601240416087E-2</v>
      </c>
      <c r="G252" s="29">
        <f t="shared" si="22"/>
        <v>0.18888888888888894</v>
      </c>
      <c r="H252" s="29">
        <f t="shared" si="28"/>
        <v>4.486111111111106E-2</v>
      </c>
    </row>
    <row r="253" spans="1:8" x14ac:dyDescent="0.2">
      <c r="A253" s="26">
        <f t="shared" si="23"/>
        <v>28.5</v>
      </c>
      <c r="B253" s="6">
        <v>1710</v>
      </c>
      <c r="C253" s="29">
        <f t="shared" si="24"/>
        <v>9.0592011153349426E-6</v>
      </c>
      <c r="D253" s="29">
        <f t="shared" si="21"/>
        <v>1.6933513178188302E-2</v>
      </c>
      <c r="E253" s="29">
        <f t="shared" si="26"/>
        <v>8.5323239883652119E-2</v>
      </c>
      <c r="F253" s="29">
        <f t="shared" si="28"/>
        <v>3.2425610240092897E-2</v>
      </c>
      <c r="G253" s="29">
        <f t="shared" si="22"/>
        <v>0.19000000000000006</v>
      </c>
      <c r="H253" s="29">
        <f t="shared" si="28"/>
        <v>4.538888888888884E-2</v>
      </c>
    </row>
    <row r="254" spans="1:8" x14ac:dyDescent="0.2">
      <c r="A254" s="26">
        <f t="shared" si="23"/>
        <v>28.666666666666668</v>
      </c>
      <c r="B254" s="6">
        <v>1720</v>
      </c>
      <c r="C254" s="29">
        <f t="shared" si="24"/>
        <v>8.4644588658799234E-6</v>
      </c>
      <c r="D254" s="29">
        <f t="shared" si="21"/>
        <v>1.6932928501717865E-2</v>
      </c>
      <c r="E254" s="29">
        <f t="shared" si="26"/>
        <v>8.6434350994763223E-2</v>
      </c>
      <c r="F254" s="29">
        <f t="shared" si="28"/>
        <v>3.2665705659522794E-2</v>
      </c>
      <c r="G254" s="29">
        <f t="shared" si="22"/>
        <v>0.19111111111111118</v>
      </c>
      <c r="H254" s="29">
        <f t="shared" si="28"/>
        <v>4.5919753086419705E-2</v>
      </c>
    </row>
    <row r="255" spans="1:8" x14ac:dyDescent="0.2">
      <c r="A255" s="26">
        <f t="shared" si="23"/>
        <v>28.833333333333332</v>
      </c>
      <c r="B255" s="6">
        <v>1730</v>
      </c>
      <c r="C255" s="29">
        <f t="shared" si="24"/>
        <v>7.9087618190629228E-6</v>
      </c>
      <c r="D255" s="29">
        <f t="shared" si="21"/>
        <v>1.6932382209625344E-2</v>
      </c>
      <c r="E255" s="29">
        <f t="shared" si="26"/>
        <v>8.7545462105874328E-2</v>
      </c>
      <c r="F255" s="29">
        <f t="shared" si="28"/>
        <v>3.2908887498705776E-2</v>
      </c>
      <c r="G255" s="29">
        <f t="shared" si="22"/>
        <v>0.19222222222222229</v>
      </c>
      <c r="H255" s="29">
        <f t="shared" si="28"/>
        <v>4.6453703703703657E-2</v>
      </c>
    </row>
    <row r="256" spans="1:8" x14ac:dyDescent="0.2">
      <c r="A256" s="26">
        <f t="shared" si="23"/>
        <v>29</v>
      </c>
      <c r="B256" s="6">
        <v>1740</v>
      </c>
      <c r="C256" s="29">
        <f t="shared" si="24"/>
        <v>7.3895466327799605E-6</v>
      </c>
      <c r="D256" s="29">
        <f t="shared" si="21"/>
        <v>1.6931871781952195E-2</v>
      </c>
      <c r="E256" s="29">
        <f t="shared" si="26"/>
        <v>8.8656573216985432E-2</v>
      </c>
      <c r="F256" s="29">
        <f t="shared" si="28"/>
        <v>3.3155155757641844E-2</v>
      </c>
      <c r="G256" s="29">
        <f t="shared" si="22"/>
        <v>0.19333333333333341</v>
      </c>
      <c r="H256" s="29">
        <f t="shared" si="28"/>
        <v>4.6990740740740694E-2</v>
      </c>
    </row>
    <row r="257" spans="1:8" x14ac:dyDescent="0.2">
      <c r="A257" s="26">
        <f t="shared" si="23"/>
        <v>29.166666666666668</v>
      </c>
      <c r="B257" s="6">
        <v>1750</v>
      </c>
      <c r="C257" s="29">
        <f t="shared" si="24"/>
        <v>6.9044182499479577E-6</v>
      </c>
      <c r="D257" s="29">
        <f t="shared" si="21"/>
        <v>1.6931394864176733E-2</v>
      </c>
      <c r="E257" s="29">
        <f t="shared" si="26"/>
        <v>8.9767684328096536E-2</v>
      </c>
      <c r="F257" s="29">
        <f t="shared" si="28"/>
        <v>3.3404510436330997E-2</v>
      </c>
      <c r="G257" s="29">
        <f t="shared" si="22"/>
        <v>0.19444444444444453</v>
      </c>
      <c r="H257" s="29">
        <f t="shared" si="28"/>
        <v>4.7530864197530817E-2</v>
      </c>
    </row>
    <row r="258" spans="1:8" x14ac:dyDescent="0.2">
      <c r="A258" s="26">
        <f t="shared" si="23"/>
        <v>29.333333333333332</v>
      </c>
      <c r="B258" s="6">
        <v>1760</v>
      </c>
      <c r="C258" s="29">
        <f t="shared" si="24"/>
        <v>6.4511388504873007E-6</v>
      </c>
      <c r="D258" s="29">
        <f t="shared" si="21"/>
        <v>1.6930949256353106E-2</v>
      </c>
      <c r="E258" s="29">
        <f t="shared" si="26"/>
        <v>9.0878795439207641E-2</v>
      </c>
      <c r="F258" s="29">
        <f t="shared" si="28"/>
        <v>3.3656951534773244E-2</v>
      </c>
      <c r="G258" s="29">
        <f t="shared" si="22"/>
        <v>0.19555555555555565</v>
      </c>
      <c r="H258" s="29">
        <f t="shared" si="28"/>
        <v>4.8074074074074026E-2</v>
      </c>
    </row>
    <row r="259" spans="1:8" x14ac:dyDescent="0.2">
      <c r="A259" s="26">
        <f t="shared" si="23"/>
        <v>29.5</v>
      </c>
      <c r="B259" s="6">
        <v>1770</v>
      </c>
      <c r="C259" s="29">
        <f t="shared" si="24"/>
        <v>6.0276175286136963E-6</v>
      </c>
      <c r="D259" s="29">
        <f t="shared" si="21"/>
        <v>1.6930532902963289E-2</v>
      </c>
      <c r="E259" s="29">
        <f t="shared" si="26"/>
        <v>9.1989906550318745E-2</v>
      </c>
      <c r="F259" s="29">
        <f t="shared" si="28"/>
        <v>3.3912479052968576E-2</v>
      </c>
      <c r="G259" s="29">
        <f t="shared" si="22"/>
        <v>0.19666666666666677</v>
      </c>
      <c r="H259" s="29">
        <f t="shared" si="28"/>
        <v>4.8620370370370321E-2</v>
      </c>
    </row>
    <row r="260" spans="1:8" x14ac:dyDescent="0.2">
      <c r="A260" s="26">
        <f t="shared" si="23"/>
        <v>29.666666666666668</v>
      </c>
      <c r="B260" s="6">
        <v>1780</v>
      </c>
      <c r="C260" s="29">
        <f t="shared" si="24"/>
        <v>5.6319006478223078E-6</v>
      </c>
      <c r="D260" s="29">
        <f t="shared" si="21"/>
        <v>1.6930143883435306E-2</v>
      </c>
      <c r="E260" s="29">
        <f t="shared" si="26"/>
        <v>9.310101766142985E-2</v>
      </c>
      <c r="F260" s="29">
        <f t="shared" ref="F260:H275" si="29">(F259+E260*10/3600)</f>
        <v>3.4171092990916994E-2</v>
      </c>
      <c r="G260" s="29">
        <f t="shared" si="22"/>
        <v>0.19777777777777789</v>
      </c>
      <c r="H260" s="29">
        <f t="shared" si="29"/>
        <v>4.9169753086419701E-2</v>
      </c>
    </row>
    <row r="261" spans="1:8" x14ac:dyDescent="0.2">
      <c r="A261" s="26">
        <f t="shared" si="23"/>
        <v>29.833333333333332</v>
      </c>
      <c r="B261" s="6">
        <v>1790</v>
      </c>
      <c r="C261" s="29">
        <f t="shared" si="24"/>
        <v>5.2621628290732446E-6</v>
      </c>
      <c r="D261" s="29">
        <f t="shared" si="21"/>
        <v>1.6929780403283943E-2</v>
      </c>
      <c r="E261" s="29">
        <f t="shared" si="26"/>
        <v>9.4212128772540954E-2</v>
      </c>
      <c r="F261" s="29">
        <f t="shared" si="29"/>
        <v>3.4432793348618498E-2</v>
      </c>
      <c r="G261" s="29">
        <f t="shared" si="22"/>
        <v>0.198888888888889</v>
      </c>
      <c r="H261" s="29">
        <f t="shared" si="29"/>
        <v>4.9722222222222168E-2</v>
      </c>
    </row>
    <row r="262" spans="1:8" x14ac:dyDescent="0.2">
      <c r="A262" s="26">
        <f t="shared" si="23"/>
        <v>30</v>
      </c>
      <c r="B262" s="6">
        <v>1800</v>
      </c>
      <c r="C262" s="29">
        <f t="shared" si="24"/>
        <v>4.9166985306083461E-6</v>
      </c>
      <c r="D262" s="29">
        <f t="shared" si="21"/>
        <v>1.6929440785833066E-2</v>
      </c>
      <c r="E262" s="29">
        <f t="shared" si="26"/>
        <v>9.5323239883652058E-2</v>
      </c>
      <c r="F262" s="29">
        <f t="shared" si="29"/>
        <v>3.4697580126073088E-2</v>
      </c>
      <c r="G262" s="29">
        <f t="shared" si="22"/>
        <v>0.20000000000000012</v>
      </c>
      <c r="H262" s="29">
        <f t="shared" si="29"/>
        <v>5.0277777777777727E-2</v>
      </c>
    </row>
    <row r="263" spans="1:8" x14ac:dyDescent="0.2">
      <c r="A263" s="26">
        <f t="shared" si="23"/>
        <v>30.166666666666668</v>
      </c>
      <c r="B263" s="6">
        <v>1810</v>
      </c>
      <c r="C263" s="29">
        <f t="shared" si="24"/>
        <v>4.5939141805582832E-6</v>
      </c>
      <c r="D263" s="29">
        <f t="shared" si="21"/>
        <v>1.6929123464481385E-2</v>
      </c>
      <c r="E263" s="29">
        <f t="shared" si="26"/>
        <v>9.6434350994763163E-2</v>
      </c>
      <c r="F263" s="29">
        <f t="shared" si="29"/>
        <v>3.4965453323280764E-2</v>
      </c>
      <c r="G263" s="29">
        <f t="shared" si="22"/>
        <v>0.20111111111111124</v>
      </c>
      <c r="H263" s="29">
        <f t="shared" si="29"/>
        <v>5.0836419753086372E-2</v>
      </c>
    </row>
    <row r="264" spans="1:8" x14ac:dyDescent="0.2">
      <c r="A264" s="26">
        <f t="shared" si="23"/>
        <v>30.333333333333332</v>
      </c>
      <c r="B264" s="6">
        <v>1820</v>
      </c>
      <c r="C264" s="29">
        <f t="shared" si="24"/>
        <v>4.2923208260489512E-6</v>
      </c>
      <c r="D264" s="29">
        <f t="shared" si="21"/>
        <v>1.6928826975475965E-2</v>
      </c>
      <c r="E264" s="29">
        <f t="shared" si="26"/>
        <v>9.7545462105874267E-2</v>
      </c>
      <c r="F264" s="29">
        <f t="shared" si="29"/>
        <v>3.5236412940241525E-2</v>
      </c>
      <c r="G264" s="29">
        <f t="shared" si="22"/>
        <v>0.20222222222222236</v>
      </c>
      <c r="H264" s="29">
        <f t="shared" si="29"/>
        <v>5.1398148148148103E-2</v>
      </c>
    </row>
    <row r="265" spans="1:8" x14ac:dyDescent="0.2">
      <c r="A265" s="26">
        <f t="shared" si="23"/>
        <v>30.5</v>
      </c>
      <c r="B265" s="6">
        <v>1830</v>
      </c>
      <c r="C265" s="29">
        <f t="shared" si="24"/>
        <v>4.0105272648986534E-6</v>
      </c>
      <c r="D265" s="29">
        <f t="shared" si="21"/>
        <v>1.6928549951160176E-2</v>
      </c>
      <c r="E265" s="29">
        <f t="shared" si="26"/>
        <v>9.8656573216985372E-2</v>
      </c>
      <c r="F265" s="29">
        <f t="shared" si="29"/>
        <v>3.5510458976955372E-2</v>
      </c>
      <c r="G265" s="29">
        <f t="shared" si="22"/>
        <v>0.20333333333333348</v>
      </c>
      <c r="H265" s="29">
        <f t="shared" si="29"/>
        <v>5.1962962962962919E-2</v>
      </c>
    </row>
    <row r="266" spans="1:8" x14ac:dyDescent="0.2">
      <c r="A266" s="26">
        <f t="shared" si="23"/>
        <v>30.666666666666668</v>
      </c>
      <c r="B266" s="6">
        <v>1840</v>
      </c>
      <c r="C266" s="29">
        <f t="shared" si="24"/>
        <v>3.7472336282236801E-6</v>
      </c>
      <c r="D266" s="29">
        <f t="shared" si="21"/>
        <v>1.6928291113664905E-2</v>
      </c>
      <c r="E266" s="29">
        <f t="shared" si="26"/>
        <v>9.9767684328096476E-2</v>
      </c>
      <c r="F266" s="29">
        <f t="shared" si="29"/>
        <v>3.5787591433422306E-2</v>
      </c>
      <c r="G266" s="29">
        <f t="shared" si="22"/>
        <v>0.2044444444444446</v>
      </c>
      <c r="H266" s="29">
        <f t="shared" si="29"/>
        <v>5.2530864197530822E-2</v>
      </c>
    </row>
    <row r="267" spans="1:8" x14ac:dyDescent="0.2">
      <c r="A267" s="26">
        <f t="shared" si="23"/>
        <v>30.833333333333332</v>
      </c>
      <c r="B267" s="6">
        <v>1850</v>
      </c>
      <c r="C267" s="29">
        <f t="shared" si="24"/>
        <v>3.5012253843498663E-6</v>
      </c>
      <c r="D267" s="29">
        <f t="shared" si="21"/>
        <v>1.6928049269013951E-2</v>
      </c>
      <c r="E267" s="29">
        <f t="shared" si="26"/>
        <v>0.10087879543920758</v>
      </c>
      <c r="F267" s="29">
        <f t="shared" si="29"/>
        <v>3.6067810309642324E-2</v>
      </c>
      <c r="G267" s="29">
        <f t="shared" si="22"/>
        <v>0.20555555555555571</v>
      </c>
      <c r="H267" s="29">
        <f t="shared" si="29"/>
        <v>5.310185185185181E-2</v>
      </c>
    </row>
    <row r="268" spans="1:8" x14ac:dyDescent="0.2">
      <c r="A268" s="26">
        <f t="shared" si="23"/>
        <v>31</v>
      </c>
      <c r="B268" s="6">
        <v>1860</v>
      </c>
      <c r="C268" s="29">
        <f t="shared" si="24"/>
        <v>3.2713677363711279E-6</v>
      </c>
      <c r="D268" s="29">
        <f t="shared" si="21"/>
        <v>1.69278233016164E-2</v>
      </c>
      <c r="E268" s="29">
        <f t="shared" si="26"/>
        <v>0.10198990655031868</v>
      </c>
      <c r="F268" s="29">
        <f t="shared" si="29"/>
        <v>3.6351115605615429E-2</v>
      </c>
      <c r="G268" s="29">
        <f t="shared" si="22"/>
        <v>0.20666666666666683</v>
      </c>
      <c r="H268" s="29">
        <f t="shared" si="29"/>
        <v>5.3675925925925884E-2</v>
      </c>
    </row>
    <row r="269" spans="1:8" x14ac:dyDescent="0.2">
      <c r="A269" s="26">
        <f t="shared" si="23"/>
        <v>31.166666666666668</v>
      </c>
      <c r="B269" s="6">
        <v>1870</v>
      </c>
      <c r="C269" s="29">
        <f t="shared" si="24"/>
        <v>3.0566003875118014E-6</v>
      </c>
      <c r="D269" s="29">
        <f t="shared" si="21"/>
        <v>1.692761216912058E-2</v>
      </c>
      <c r="E269" s="29">
        <f t="shared" si="26"/>
        <v>0.10310101766142979</v>
      </c>
      <c r="F269" s="29">
        <f t="shared" si="29"/>
        <v>3.663750732134162E-2</v>
      </c>
      <c r="G269" s="29">
        <f t="shared" si="22"/>
        <v>0.20777777777777795</v>
      </c>
      <c r="H269" s="29">
        <f t="shared" si="29"/>
        <v>5.4253086419753044E-2</v>
      </c>
    </row>
    <row r="270" spans="1:8" x14ac:dyDescent="0.2">
      <c r="A270" s="26">
        <f t="shared" si="23"/>
        <v>31.333333333333332</v>
      </c>
      <c r="B270" s="6">
        <v>1880</v>
      </c>
      <c r="C270" s="29">
        <f t="shared" si="24"/>
        <v>2.8559326501462378E-6</v>
      </c>
      <c r="D270" s="29">
        <f t="shared" si="21"/>
        <v>1.6927414897605866E-2</v>
      </c>
      <c r="E270" s="29">
        <f t="shared" si="26"/>
        <v>0.10421212877254089</v>
      </c>
      <c r="F270" s="29">
        <f t="shared" si="29"/>
        <v>3.6926985456820903E-2</v>
      </c>
      <c r="G270" s="29">
        <f t="shared" si="22"/>
        <v>0.20888888888888907</v>
      </c>
      <c r="H270" s="29">
        <f t="shared" si="29"/>
        <v>5.483333333333329E-2</v>
      </c>
    </row>
    <row r="271" spans="1:8" x14ac:dyDescent="0.2">
      <c r="A271" s="26">
        <f t="shared" si="23"/>
        <v>31.5</v>
      </c>
      <c r="B271" s="6">
        <v>1890</v>
      </c>
      <c r="C271" s="29">
        <f t="shared" si="24"/>
        <v>2.6684388759143355E-6</v>
      </c>
      <c r="D271" s="29">
        <f t="shared" si="21"/>
        <v>1.6927230577090134E-2</v>
      </c>
      <c r="E271" s="29">
        <f t="shared" si="26"/>
        <v>0.105323239883652</v>
      </c>
      <c r="F271" s="29">
        <f t="shared" si="29"/>
        <v>3.7219550012053272E-2</v>
      </c>
      <c r="G271" s="29">
        <f t="shared" si="22"/>
        <v>0.21000000000000019</v>
      </c>
      <c r="H271" s="29">
        <f t="shared" si="29"/>
        <v>5.5416666666666621E-2</v>
      </c>
    </row>
    <row r="272" spans="1:8" x14ac:dyDescent="0.2">
      <c r="A272" s="26">
        <f t="shared" si="23"/>
        <v>31.666666666666668</v>
      </c>
      <c r="B272" s="6">
        <v>1900</v>
      </c>
      <c r="C272" s="29">
        <f t="shared" si="24"/>
        <v>2.493254185852861E-6</v>
      </c>
      <c r="D272" s="29">
        <f t="shared" si="21"/>
        <v>1.6927058357332159E-2</v>
      </c>
      <c r="E272" s="29">
        <f t="shared" si="26"/>
        <v>0.1064343509947631</v>
      </c>
      <c r="F272" s="29">
        <f t="shared" si="29"/>
        <v>3.7515200987038727E-2</v>
      </c>
      <c r="G272" s="29">
        <f t="shared" si="22"/>
        <v>0.2111111111111113</v>
      </c>
      <c r="H272" s="29">
        <f t="shared" si="29"/>
        <v>5.6003086419753038E-2</v>
      </c>
    </row>
    <row r="273" spans="1:8" x14ac:dyDescent="0.2">
      <c r="A273" s="26">
        <f t="shared" si="23"/>
        <v>31.833333333333332</v>
      </c>
      <c r="B273" s="6">
        <v>1910</v>
      </c>
      <c r="C273" s="29">
        <f t="shared" si="24"/>
        <v>2.3295704808463352E-6</v>
      </c>
      <c r="D273" s="29">
        <f t="shared" si="21"/>
        <v>1.6926897443909582E-2</v>
      </c>
      <c r="E273" s="29">
        <f t="shared" si="26"/>
        <v>0.10754546210587421</v>
      </c>
      <c r="F273" s="29">
        <f t="shared" si="29"/>
        <v>3.7813938381777268E-2</v>
      </c>
      <c r="G273" s="29">
        <f t="shared" si="22"/>
        <v>0.21222222222222242</v>
      </c>
      <c r="H273" s="29">
        <f t="shared" si="29"/>
        <v>5.6592592592592549E-2</v>
      </c>
    </row>
    <row r="274" spans="1:8" x14ac:dyDescent="0.2">
      <c r="A274" s="26">
        <f t="shared" si="23"/>
        <v>32</v>
      </c>
      <c r="B274" s="6">
        <v>1920</v>
      </c>
      <c r="C274" s="29">
        <f t="shared" si="24"/>
        <v>2.1766327139943256E-6</v>
      </c>
      <c r="D274" s="29">
        <f t="shared" si="21"/>
        <v>1.6926747094554377E-2</v>
      </c>
      <c r="E274" s="29">
        <f t="shared" si="26"/>
        <v>0.10865657321698531</v>
      </c>
      <c r="F274" s="29">
        <f t="shared" si="29"/>
        <v>3.8115762196268894E-2</v>
      </c>
      <c r="G274" s="29">
        <f t="shared" si="22"/>
        <v>0.21333333333333354</v>
      </c>
      <c r="H274" s="29">
        <f t="shared" si="29"/>
        <v>5.7185185185185144E-2</v>
      </c>
    </row>
    <row r="275" spans="1:8" x14ac:dyDescent="0.2">
      <c r="A275" s="26">
        <f t="shared" si="23"/>
        <v>32.166666666666664</v>
      </c>
      <c r="B275" s="6">
        <v>1930</v>
      </c>
      <c r="C275" s="29">
        <f t="shared" si="24"/>
        <v>2.0337354077001705E-6</v>
      </c>
      <c r="D275" s="29">
        <f t="shared" ref="D275:D338" si="30">D274*EXP(-$C$21*10/3600)+$B$79</f>
        <v>1.6926606615728878E-2</v>
      </c>
      <c r="E275" s="29">
        <f t="shared" si="26"/>
        <v>0.10976768432809642</v>
      </c>
      <c r="F275" s="29">
        <f t="shared" si="29"/>
        <v>3.8420672430513607E-2</v>
      </c>
      <c r="G275" s="29">
        <f t="shared" ref="G275:G338" si="31">G274+$B$79</f>
        <v>0.21444444444444466</v>
      </c>
      <c r="H275" s="29">
        <f t="shared" si="29"/>
        <v>5.7780864197530826E-2</v>
      </c>
    </row>
    <row r="276" spans="1:8" x14ac:dyDescent="0.2">
      <c r="A276" s="26">
        <f t="shared" ref="A276:A339" si="32">B276/60</f>
        <v>32.333333333333336</v>
      </c>
      <c r="B276" s="6">
        <v>1940</v>
      </c>
      <c r="C276" s="29">
        <f t="shared" ref="C276:C339" si="33">C275*EXP(-$C$21*10/3600)</f>
        <v>1.9002193994150182E-6</v>
      </c>
      <c r="D276" s="29">
        <f t="shared" si="30"/>
        <v>1.6926475359426599E-2</v>
      </c>
      <c r="E276" s="29">
        <f t="shared" si="26"/>
        <v>0.11087879543920752</v>
      </c>
      <c r="F276" s="29">
        <f t="shared" ref="F276:H291" si="34">(F275+E276*10/3600)</f>
        <v>3.8728669084511405E-2</v>
      </c>
      <c r="G276" s="29">
        <f t="shared" si="31"/>
        <v>0.21555555555555578</v>
      </c>
      <c r="H276" s="29">
        <f t="shared" si="34"/>
        <v>5.8379629629629594E-2</v>
      </c>
    </row>
    <row r="277" spans="1:8" x14ac:dyDescent="0.2">
      <c r="A277" s="26">
        <f t="shared" si="32"/>
        <v>32.5</v>
      </c>
      <c r="B277" s="6">
        <v>1950</v>
      </c>
      <c r="C277" s="29">
        <f t="shared" si="33"/>
        <v>1.7754688010258169E-6</v>
      </c>
      <c r="D277" s="29">
        <f t="shared" si="30"/>
        <v>1.6926352720183099E-2</v>
      </c>
      <c r="E277" s="29">
        <f t="shared" si="26"/>
        <v>0.11198990655031862</v>
      </c>
      <c r="F277" s="29">
        <f t="shared" si="34"/>
        <v>3.9039752158262289E-2</v>
      </c>
      <c r="G277" s="29">
        <f t="shared" si="31"/>
        <v>0.2166666666666669</v>
      </c>
      <c r="H277" s="29">
        <f t="shared" si="34"/>
        <v>5.8981481481481447E-2</v>
      </c>
    </row>
    <row r="278" spans="1:8" x14ac:dyDescent="0.2">
      <c r="A278" s="26">
        <f t="shared" si="32"/>
        <v>32.666666666666664</v>
      </c>
      <c r="B278" s="6">
        <v>1960</v>
      </c>
      <c r="C278" s="29">
        <f t="shared" si="33"/>
        <v>1.6589081578613937E-6</v>
      </c>
      <c r="D278" s="29">
        <f t="shared" si="30"/>
        <v>1.6926238132283045E-2</v>
      </c>
      <c r="E278" s="29">
        <f t="shared" si="26"/>
        <v>0.11310101766142973</v>
      </c>
      <c r="F278" s="29">
        <f t="shared" si="34"/>
        <v>3.9353921651766259E-2</v>
      </c>
      <c r="G278" s="29">
        <f t="shared" si="31"/>
        <v>0.21777777777777801</v>
      </c>
      <c r="H278" s="29">
        <f t="shared" si="34"/>
        <v>5.9586419753086386E-2</v>
      </c>
    </row>
    <row r="279" spans="1:8" x14ac:dyDescent="0.2">
      <c r="A279" s="26">
        <f t="shared" si="32"/>
        <v>32.833333333333336</v>
      </c>
      <c r="B279" s="6">
        <v>1970</v>
      </c>
      <c r="C279" s="29">
        <f t="shared" si="33"/>
        <v>1.549999794211572E-6</v>
      </c>
      <c r="D279" s="29">
        <f t="shared" si="30"/>
        <v>1.6926131067150681E-2</v>
      </c>
      <c r="E279" s="29">
        <f t="shared" si="26"/>
        <v>0.11421212877254083</v>
      </c>
      <c r="F279" s="29">
        <f t="shared" si="34"/>
        <v>3.9671177565023315E-2</v>
      </c>
      <c r="G279" s="29">
        <f t="shared" si="31"/>
        <v>0.21888888888888913</v>
      </c>
      <c r="H279" s="29">
        <f t="shared" si="34"/>
        <v>6.0194444444444412E-2</v>
      </c>
    </row>
    <row r="280" spans="1:8" x14ac:dyDescent="0.2">
      <c r="A280" s="26">
        <f t="shared" si="32"/>
        <v>33</v>
      </c>
      <c r="B280" s="6">
        <v>1980</v>
      </c>
      <c r="C280" s="29">
        <f t="shared" si="33"/>
        <v>1.4482413331146273E-6</v>
      </c>
      <c r="D280" s="29">
        <f t="shared" si="30"/>
        <v>1.6926031030911576E-2</v>
      </c>
      <c r="E280" s="29">
        <f t="shared" si="26"/>
        <v>0.11532323988365194</v>
      </c>
      <c r="F280" s="29">
        <f t="shared" si="34"/>
        <v>3.9991519898033456E-2</v>
      </c>
      <c r="G280" s="29">
        <f t="shared" si="31"/>
        <v>0.22000000000000025</v>
      </c>
      <c r="H280" s="29">
        <f t="shared" si="34"/>
        <v>6.0805555555555522E-2</v>
      </c>
    </row>
    <row r="281" spans="1:8" x14ac:dyDescent="0.2">
      <c r="A281" s="26">
        <f t="shared" si="32"/>
        <v>33.166666666666664</v>
      </c>
      <c r="B281" s="6">
        <v>1990</v>
      </c>
      <c r="C281" s="29">
        <f t="shared" si="33"/>
        <v>1.3531633789722566E-6</v>
      </c>
      <c r="D281" s="29">
        <f t="shared" si="30"/>
        <v>1.6925937562114472E-2</v>
      </c>
      <c r="E281" s="29">
        <f t="shared" si="26"/>
        <v>0.11643435099476304</v>
      </c>
      <c r="F281" s="29">
        <f t="shared" si="34"/>
        <v>4.0314948650796684E-2</v>
      </c>
      <c r="G281" s="29">
        <f t="shared" si="31"/>
        <v>0.22111111111111137</v>
      </c>
      <c r="H281" s="29">
        <f t="shared" si="34"/>
        <v>6.1419753086419719E-2</v>
      </c>
    </row>
    <row r="282" spans="1:8" x14ac:dyDescent="0.2">
      <c r="A282" s="26">
        <f t="shared" si="32"/>
        <v>33.333333333333336</v>
      </c>
      <c r="B282" s="6">
        <v>2000</v>
      </c>
      <c r="C282" s="29">
        <f t="shared" si="33"/>
        <v>1.2643273523023309E-6</v>
      </c>
      <c r="D282" s="29">
        <f t="shared" si="30"/>
        <v>1.6925850229602666E-2</v>
      </c>
      <c r="E282" s="29">
        <f t="shared" si="26"/>
        <v>0.11754546210587415</v>
      </c>
      <c r="F282" s="29">
        <f t="shared" si="34"/>
        <v>4.0641463823313004E-2</v>
      </c>
      <c r="G282" s="29">
        <f t="shared" si="31"/>
        <v>0.22222222222222249</v>
      </c>
      <c r="H282" s="29">
        <f t="shared" si="34"/>
        <v>6.2037037037037002E-2</v>
      </c>
    </row>
    <row r="283" spans="1:8" x14ac:dyDescent="0.2">
      <c r="A283" s="26">
        <f t="shared" si="32"/>
        <v>33.5</v>
      </c>
      <c r="B283" s="6">
        <v>2010</v>
      </c>
      <c r="C283" s="29">
        <f t="shared" si="33"/>
        <v>1.181323466641493E-6</v>
      </c>
      <c r="D283" s="29">
        <f t="shared" si="30"/>
        <v>1.6925768630525174E-2</v>
      </c>
      <c r="E283" s="29">
        <f t="shared" si="26"/>
        <v>0.11865657321698525</v>
      </c>
      <c r="F283" s="29">
        <f t="shared" si="34"/>
        <v>4.097106541558241E-2</v>
      </c>
      <c r="G283" s="29">
        <f t="shared" si="31"/>
        <v>0.22333333333333361</v>
      </c>
      <c r="H283" s="29">
        <f t="shared" si="34"/>
        <v>6.265740740740737E-2</v>
      </c>
    </row>
    <row r="284" spans="1:8" x14ac:dyDescent="0.2">
      <c r="A284" s="26">
        <f t="shared" si="32"/>
        <v>33.666666666666664</v>
      </c>
      <c r="B284" s="6">
        <v>2020</v>
      </c>
      <c r="C284" s="29">
        <f t="shared" si="33"/>
        <v>1.1037688382653697E-6</v>
      </c>
      <c r="D284" s="29">
        <f t="shared" si="30"/>
        <v>1.6925692388478429E-2</v>
      </c>
      <c r="E284" s="29">
        <f t="shared" si="26"/>
        <v>0.11976768432809635</v>
      </c>
      <c r="F284" s="29">
        <f t="shared" si="34"/>
        <v>4.1303753427604901E-2</v>
      </c>
      <c r="G284" s="29">
        <f t="shared" si="31"/>
        <v>0.22444444444444472</v>
      </c>
      <c r="H284" s="29">
        <f t="shared" si="34"/>
        <v>6.3280864197530831E-2</v>
      </c>
    </row>
    <row r="285" spans="1:8" x14ac:dyDescent="0.2">
      <c r="A285" s="26">
        <f t="shared" si="32"/>
        <v>33.833333333333336</v>
      </c>
      <c r="B285" s="6">
        <v>2030</v>
      </c>
      <c r="C285" s="29">
        <f t="shared" si="33"/>
        <v>1.0313057200068423E-6</v>
      </c>
      <c r="D285" s="29">
        <f t="shared" si="30"/>
        <v>1.6925621151769991E-2</v>
      </c>
      <c r="E285" s="29">
        <f t="shared" ref="E285:E339" si="35">E284+$B$79</f>
        <v>0.12087879543920746</v>
      </c>
      <c r="F285" s="29">
        <f t="shared" si="34"/>
        <v>4.1639527859380479E-2</v>
      </c>
      <c r="G285" s="29">
        <f t="shared" si="31"/>
        <v>0.22555555555555584</v>
      </c>
      <c r="H285" s="29">
        <f t="shared" si="34"/>
        <v>6.3907407407407371E-2</v>
      </c>
    </row>
    <row r="286" spans="1:8" x14ac:dyDescent="0.2">
      <c r="A286" s="26">
        <f t="shared" si="32"/>
        <v>34</v>
      </c>
      <c r="B286" s="6">
        <v>2040</v>
      </c>
      <c r="C286" s="29">
        <f t="shared" si="33"/>
        <v>9.6359985102525721E-7</v>
      </c>
      <c r="D286" s="29">
        <f t="shared" si="30"/>
        <v>1.6925554591796253E-2</v>
      </c>
      <c r="E286" s="29">
        <f t="shared" si="35"/>
        <v>0.12198990655031856</v>
      </c>
      <c r="F286" s="29">
        <f t="shared" si="34"/>
        <v>4.1978388710909142E-2</v>
      </c>
      <c r="G286" s="29">
        <f t="shared" si="31"/>
        <v>0.22666666666666696</v>
      </c>
      <c r="H286" s="29">
        <f t="shared" si="34"/>
        <v>6.4537037037037004E-2</v>
      </c>
    </row>
    <row r="287" spans="1:8" x14ac:dyDescent="0.2">
      <c r="A287" s="26">
        <f t="shared" si="32"/>
        <v>34.166666666666664</v>
      </c>
      <c r="B287" s="6">
        <v>2050</v>
      </c>
      <c r="C287" s="29">
        <f t="shared" si="33"/>
        <v>9.003389149143257E-7</v>
      </c>
      <c r="D287" s="29">
        <f t="shared" si="30"/>
        <v>1.6925492401526642E-2</v>
      </c>
      <c r="E287" s="29">
        <f t="shared" si="35"/>
        <v>0.12310101766142967</v>
      </c>
      <c r="F287" s="29">
        <f t="shared" si="34"/>
        <v>4.2320335982190892E-2</v>
      </c>
      <c r="G287" s="29">
        <f t="shared" si="31"/>
        <v>0.22777777777777808</v>
      </c>
      <c r="H287" s="29">
        <f t="shared" si="34"/>
        <v>6.5169753086419716E-2</v>
      </c>
    </row>
    <row r="288" spans="1:8" x14ac:dyDescent="0.2">
      <c r="A288" s="26">
        <f t="shared" si="32"/>
        <v>34.333333333333336</v>
      </c>
      <c r="B288" s="6">
        <v>2060</v>
      </c>
      <c r="C288" s="29">
        <f t="shared" si="33"/>
        <v>8.4123109903621006E-7</v>
      </c>
      <c r="D288" s="29">
        <f t="shared" si="30"/>
        <v>1.6925434294087337E-2</v>
      </c>
      <c r="E288" s="29">
        <f t="shared" si="35"/>
        <v>0.12421212877254077</v>
      </c>
      <c r="F288" s="29">
        <f t="shared" si="34"/>
        <v>4.2665369673225727E-2</v>
      </c>
      <c r="G288" s="29">
        <f t="shared" si="31"/>
        <v>0.2288888888888892</v>
      </c>
      <c r="H288" s="29">
        <f t="shared" si="34"/>
        <v>6.580555555555552E-2</v>
      </c>
    </row>
    <row r="289" spans="1:8" x14ac:dyDescent="0.2">
      <c r="A289" s="26">
        <f t="shared" si="32"/>
        <v>34.5</v>
      </c>
      <c r="B289" s="6">
        <v>2070</v>
      </c>
      <c r="C289" s="29">
        <f t="shared" si="33"/>
        <v>7.8600374843623215E-7</v>
      </c>
      <c r="D289" s="29">
        <f t="shared" si="30"/>
        <v>1.6925380001437958E-2</v>
      </c>
      <c r="E289" s="29">
        <f t="shared" si="35"/>
        <v>0.12532323988365188</v>
      </c>
      <c r="F289" s="29">
        <f t="shared" si="34"/>
        <v>4.3013489784013648E-2</v>
      </c>
      <c r="G289" s="29">
        <f t="shared" si="31"/>
        <v>0.23000000000000032</v>
      </c>
      <c r="H289" s="29">
        <f t="shared" si="34"/>
        <v>6.6444444444444403E-2</v>
      </c>
    </row>
    <row r="290" spans="1:8" x14ac:dyDescent="0.2">
      <c r="A290" s="26">
        <f t="shared" si="32"/>
        <v>34.666666666666664</v>
      </c>
      <c r="B290" s="6">
        <v>2080</v>
      </c>
      <c r="C290" s="29">
        <f t="shared" si="33"/>
        <v>7.3440210812892808E-7</v>
      </c>
      <c r="D290" s="29">
        <f t="shared" si="30"/>
        <v>1.6925329273135149E-2</v>
      </c>
      <c r="E290" s="29">
        <f t="shared" si="35"/>
        <v>0.126434350994763</v>
      </c>
      <c r="F290" s="29">
        <f t="shared" si="34"/>
        <v>4.3364696314554654E-2</v>
      </c>
      <c r="G290" s="29">
        <f t="shared" si="31"/>
        <v>0.23111111111111143</v>
      </c>
      <c r="H290" s="29">
        <f t="shared" si="34"/>
        <v>6.7086419753086379E-2</v>
      </c>
    </row>
    <row r="291" spans="1:8" x14ac:dyDescent="0.2">
      <c r="A291" s="26">
        <f t="shared" si="32"/>
        <v>34.833333333333336</v>
      </c>
      <c r="B291" s="6">
        <v>2090</v>
      </c>
      <c r="C291" s="29">
        <f t="shared" si="33"/>
        <v>6.8618814795381414E-7</v>
      </c>
      <c r="D291" s="29">
        <f t="shared" si="30"/>
        <v>1.6925281875177316E-2</v>
      </c>
      <c r="E291" s="29">
        <f t="shared" si="35"/>
        <v>0.12754546210587411</v>
      </c>
      <c r="F291" s="29">
        <f t="shared" si="34"/>
        <v>4.3718989264848747E-2</v>
      </c>
      <c r="G291" s="29">
        <f t="shared" si="31"/>
        <v>0.23222222222222255</v>
      </c>
      <c r="H291" s="29">
        <f t="shared" si="34"/>
        <v>6.7731481481481448E-2</v>
      </c>
    </row>
    <row r="292" spans="1:8" x14ac:dyDescent="0.2">
      <c r="A292" s="26">
        <f t="shared" si="32"/>
        <v>35</v>
      </c>
      <c r="B292" s="6">
        <v>2100</v>
      </c>
      <c r="C292" s="29">
        <f t="shared" si="33"/>
        <v>6.4113946458011063E-7</v>
      </c>
      <c r="D292" s="29">
        <f t="shared" si="30"/>
        <v>1.6925237588925217E-2</v>
      </c>
      <c r="E292" s="29">
        <f t="shared" si="35"/>
        <v>0.12865657321698523</v>
      </c>
      <c r="F292" s="29">
        <f t="shared" ref="F292:H307" si="36">(F291+E292*10/3600)</f>
        <v>4.4076368634895925E-2</v>
      </c>
      <c r="G292" s="29">
        <f t="shared" si="31"/>
        <v>0.23333333333333367</v>
      </c>
      <c r="H292" s="29">
        <f t="shared" si="36"/>
        <v>6.8379629629629596E-2</v>
      </c>
    </row>
    <row r="293" spans="1:8" x14ac:dyDescent="0.2">
      <c r="A293" s="26">
        <f t="shared" si="32"/>
        <v>35.166666666666664</v>
      </c>
      <c r="B293" s="6">
        <v>2110</v>
      </c>
      <c r="C293" s="29">
        <f t="shared" si="33"/>
        <v>5.9904825559554625E-7</v>
      </c>
      <c r="D293" s="29">
        <f t="shared" si="30"/>
        <v>1.6925196210093415E-2</v>
      </c>
      <c r="E293" s="29">
        <f t="shared" si="35"/>
        <v>0.12976768432809635</v>
      </c>
      <c r="F293" s="29">
        <f t="shared" si="36"/>
        <v>4.4436834424696189E-2</v>
      </c>
      <c r="G293" s="29">
        <f t="shared" si="31"/>
        <v>0.23444444444444479</v>
      </c>
      <c r="H293" s="29">
        <f t="shared" si="36"/>
        <v>6.9030864197530836E-2</v>
      </c>
    </row>
    <row r="294" spans="1:8" x14ac:dyDescent="0.2">
      <c r="A294" s="26">
        <f t="shared" si="32"/>
        <v>35.333333333333336</v>
      </c>
      <c r="B294" s="6">
        <v>2120</v>
      </c>
      <c r="C294" s="29">
        <f t="shared" si="33"/>
        <v>5.5972036094687692E-7</v>
      </c>
      <c r="D294" s="29">
        <f t="shared" si="30"/>
        <v>1.6925157547807941E-2</v>
      </c>
      <c r="E294" s="29">
        <f t="shared" si="35"/>
        <v>0.13087879543920747</v>
      </c>
      <c r="F294" s="29">
        <f t="shared" si="36"/>
        <v>4.4800386634249546E-2</v>
      </c>
      <c r="G294" s="29">
        <f t="shared" si="31"/>
        <v>0.23555555555555591</v>
      </c>
      <c r="H294" s="29">
        <f t="shared" si="36"/>
        <v>6.9685185185185156E-2</v>
      </c>
    </row>
    <row r="295" spans="1:8" x14ac:dyDescent="0.2">
      <c r="A295" s="26">
        <f t="shared" si="32"/>
        <v>35.5</v>
      </c>
      <c r="B295" s="6">
        <v>2130</v>
      </c>
      <c r="C295" s="29">
        <f t="shared" si="33"/>
        <v>5.2297436731043767E-7</v>
      </c>
      <c r="D295" s="29">
        <f t="shared" si="30"/>
        <v>1.6925121423725816E-2</v>
      </c>
      <c r="E295" s="29">
        <f t="shared" si="35"/>
        <v>0.13198990655031859</v>
      </c>
      <c r="F295" s="29">
        <f t="shared" si="36"/>
        <v>4.5167025263555989E-2</v>
      </c>
      <c r="G295" s="29">
        <f t="shared" si="31"/>
        <v>0.23666666666666702</v>
      </c>
      <c r="H295" s="29">
        <f t="shared" si="36"/>
        <v>7.0342592592592568E-2</v>
      </c>
    </row>
    <row r="296" spans="1:8" x14ac:dyDescent="0.2">
      <c r="A296" s="26">
        <f t="shared" si="32"/>
        <v>35.666666666666664</v>
      </c>
      <c r="B296" s="6">
        <v>2140</v>
      </c>
      <c r="C296" s="29">
        <f t="shared" si="33"/>
        <v>4.8864077126133111E-7</v>
      </c>
      <c r="D296" s="29">
        <f t="shared" si="30"/>
        <v>1.6925087671212397E-2</v>
      </c>
      <c r="E296" s="29">
        <f t="shared" si="35"/>
        <v>0.1331010176614297</v>
      </c>
      <c r="F296" s="29">
        <f t="shared" si="36"/>
        <v>4.5536750312615518E-2</v>
      </c>
      <c r="G296" s="29">
        <f t="shared" si="31"/>
        <v>0.23777777777777814</v>
      </c>
      <c r="H296" s="29">
        <f t="shared" si="36"/>
        <v>7.1003086419753059E-2</v>
      </c>
    </row>
    <row r="297" spans="1:8" x14ac:dyDescent="0.2">
      <c r="A297" s="26">
        <f t="shared" si="32"/>
        <v>35.833333333333336</v>
      </c>
      <c r="B297" s="6">
        <v>2150</v>
      </c>
      <c r="C297" s="29">
        <f t="shared" si="33"/>
        <v>4.5656119738108452E-7</v>
      </c>
      <c r="D297" s="29">
        <f t="shared" si="30"/>
        <v>1.6925056134572708E-2</v>
      </c>
      <c r="E297" s="29">
        <f t="shared" si="35"/>
        <v>0.13421212877254082</v>
      </c>
      <c r="F297" s="29">
        <f t="shared" si="36"/>
        <v>4.5909561781428132E-2</v>
      </c>
      <c r="G297" s="29">
        <f t="shared" si="31"/>
        <v>0.23888888888888926</v>
      </c>
      <c r="H297" s="29">
        <f t="shared" si="36"/>
        <v>7.1666666666666642E-2</v>
      </c>
    </row>
    <row r="298" spans="1:8" x14ac:dyDescent="0.2">
      <c r="A298" s="26">
        <f t="shared" si="32"/>
        <v>36</v>
      </c>
      <c r="B298" s="6">
        <v>2160</v>
      </c>
      <c r="C298" s="29">
        <f t="shared" si="33"/>
        <v>4.2658766769703095E-7</v>
      </c>
      <c r="D298" s="29">
        <f t="shared" si="30"/>
        <v>1.6925026668333242E-2</v>
      </c>
      <c r="E298" s="29">
        <f t="shared" si="35"/>
        <v>0.13532323988365194</v>
      </c>
      <c r="F298" s="29">
        <f t="shared" si="36"/>
        <v>4.6285459669993832E-2</v>
      </c>
      <c r="G298" s="29">
        <f t="shared" si="31"/>
        <v>0.24000000000000038</v>
      </c>
      <c r="H298" s="29">
        <f t="shared" si="36"/>
        <v>7.2333333333333305E-2</v>
      </c>
    </row>
    <row r="299" spans="1:8" x14ac:dyDescent="0.2">
      <c r="A299" s="26">
        <f t="shared" si="32"/>
        <v>36.166666666666664</v>
      </c>
      <c r="B299" s="6">
        <v>2170</v>
      </c>
      <c r="C299" s="29">
        <f t="shared" si="33"/>
        <v>3.9858191908345444E-7</v>
      </c>
      <c r="D299" s="29">
        <f t="shared" si="30"/>
        <v>1.6924999136570928E-2</v>
      </c>
      <c r="E299" s="29">
        <f t="shared" si="35"/>
        <v>0.13643435099476306</v>
      </c>
      <c r="F299" s="29">
        <f t="shared" si="36"/>
        <v>4.6664443978312618E-2</v>
      </c>
      <c r="G299" s="29">
        <f t="shared" si="31"/>
        <v>0.2411111111111115</v>
      </c>
      <c r="H299" s="29">
        <f t="shared" si="36"/>
        <v>7.300308641975306E-2</v>
      </c>
    </row>
    <row r="300" spans="1:8" x14ac:dyDescent="0.2">
      <c r="A300" s="26">
        <f t="shared" si="32"/>
        <v>36.333333333333336</v>
      </c>
      <c r="B300" s="6">
        <v>2180</v>
      </c>
      <c r="C300" s="29">
        <f t="shared" si="33"/>
        <v>3.7241476547577921E-7</v>
      </c>
      <c r="D300" s="29">
        <f t="shared" si="30"/>
        <v>1.6924973412286118E-2</v>
      </c>
      <c r="E300" s="29">
        <f t="shared" si="35"/>
        <v>0.13754546210587418</v>
      </c>
      <c r="F300" s="29">
        <f t="shared" si="36"/>
        <v>4.704651470638449E-2</v>
      </c>
      <c r="G300" s="29">
        <f t="shared" si="31"/>
        <v>0.24222222222222262</v>
      </c>
      <c r="H300" s="29">
        <f t="shared" si="36"/>
        <v>7.3675925925925895E-2</v>
      </c>
    </row>
    <row r="301" spans="1:8" x14ac:dyDescent="0.2">
      <c r="A301" s="26">
        <f t="shared" si="32"/>
        <v>36.5</v>
      </c>
      <c r="B301" s="6">
        <v>2190</v>
      </c>
      <c r="C301" s="29">
        <f t="shared" si="33"/>
        <v>3.4796550195579838E-7</v>
      </c>
      <c r="D301" s="29">
        <f t="shared" si="30"/>
        <v>1.6924949376816781E-2</v>
      </c>
      <c r="E301" s="29">
        <f t="shared" si="35"/>
        <v>0.1386565732169853</v>
      </c>
      <c r="F301" s="29">
        <f t="shared" si="36"/>
        <v>4.7431671854209448E-2</v>
      </c>
      <c r="G301" s="29">
        <f t="shared" si="31"/>
        <v>0.24333333333333373</v>
      </c>
      <c r="H301" s="29">
        <f t="shared" si="36"/>
        <v>7.4351851851851822E-2</v>
      </c>
    </row>
    <row r="302" spans="1:8" x14ac:dyDescent="0.2">
      <c r="A302" s="26">
        <f t="shared" si="32"/>
        <v>36.666666666666664</v>
      </c>
      <c r="B302" s="6">
        <v>2200</v>
      </c>
      <c r="C302" s="29">
        <f t="shared" si="33"/>
        <v>3.2512134795908196E-7</v>
      </c>
      <c r="D302" s="29">
        <f t="shared" si="30"/>
        <v>1.6924926919291119E-2</v>
      </c>
      <c r="E302" s="29">
        <f t="shared" si="35"/>
        <v>0.13976768432809641</v>
      </c>
      <c r="F302" s="29">
        <f t="shared" si="36"/>
        <v>4.7819915421787491E-2</v>
      </c>
      <c r="G302" s="29">
        <f t="shared" si="31"/>
        <v>0.24444444444444485</v>
      </c>
      <c r="H302" s="29">
        <f t="shared" si="36"/>
        <v>7.5030864197530842E-2</v>
      </c>
    </row>
    <row r="303" spans="1:8" x14ac:dyDescent="0.2">
      <c r="A303" s="26">
        <f t="shared" si="32"/>
        <v>36.833333333333336</v>
      </c>
      <c r="B303" s="6">
        <v>2210</v>
      </c>
      <c r="C303" s="29">
        <f t="shared" si="33"/>
        <v>3.037769270361689E-7</v>
      </c>
      <c r="D303" s="29">
        <f t="shared" si="30"/>
        <v>1.692490593611614E-2</v>
      </c>
      <c r="E303" s="29">
        <f t="shared" si="35"/>
        <v>0.14087879543920753</v>
      </c>
      <c r="F303" s="29">
        <f t="shared" si="36"/>
        <v>4.8211245409118621E-2</v>
      </c>
      <c r="G303" s="29">
        <f t="shared" si="31"/>
        <v>0.24555555555555597</v>
      </c>
      <c r="H303" s="29">
        <f t="shared" si="36"/>
        <v>7.571296296296294E-2</v>
      </c>
    </row>
    <row r="304" spans="1:8" x14ac:dyDescent="0.2">
      <c r="A304" s="26">
        <f t="shared" si="32"/>
        <v>37</v>
      </c>
      <c r="B304" s="6">
        <v>2220</v>
      </c>
      <c r="C304" s="29">
        <f t="shared" si="33"/>
        <v>2.8383378076776371E-7</v>
      </c>
      <c r="D304" s="29">
        <f t="shared" si="30"/>
        <v>1.6924886330499791E-2</v>
      </c>
      <c r="E304" s="29">
        <f t="shared" si="35"/>
        <v>0.14198990655031865</v>
      </c>
      <c r="F304" s="29">
        <f t="shared" si="36"/>
        <v>4.8605661816202836E-2</v>
      </c>
      <c r="G304" s="29">
        <f t="shared" si="31"/>
        <v>0.24666666666666709</v>
      </c>
      <c r="H304" s="29">
        <f t="shared" si="36"/>
        <v>7.6398148148148132E-2</v>
      </c>
    </row>
    <row r="305" spans="1:8" x14ac:dyDescent="0.2">
      <c r="A305" s="26">
        <f t="shared" si="32"/>
        <v>37.166666666666664</v>
      </c>
      <c r="B305" s="6">
        <v>2230</v>
      </c>
      <c r="C305" s="29">
        <f t="shared" si="33"/>
        <v>2.6519991459170617E-7</v>
      </c>
      <c r="D305" s="29">
        <f t="shared" si="30"/>
        <v>1.6924868012004483E-2</v>
      </c>
      <c r="E305" s="29">
        <f t="shared" si="35"/>
        <v>0.14310101766142977</v>
      </c>
      <c r="F305" s="29">
        <f t="shared" si="36"/>
        <v>4.9003164643040144E-2</v>
      </c>
      <c r="G305" s="29">
        <f t="shared" si="31"/>
        <v>0.24777777777777821</v>
      </c>
      <c r="H305" s="29">
        <f t="shared" si="36"/>
        <v>7.7086419753086402E-2</v>
      </c>
    </row>
    <row r="306" spans="1:8" x14ac:dyDescent="0.2">
      <c r="A306" s="26">
        <f t="shared" si="32"/>
        <v>37.333333333333336</v>
      </c>
      <c r="B306" s="6">
        <v>2240</v>
      </c>
      <c r="C306" s="29">
        <f t="shared" si="33"/>
        <v>2.4778937344668613E-7</v>
      </c>
      <c r="D306" s="29">
        <f t="shared" si="30"/>
        <v>1.6924850896129912E-2</v>
      </c>
      <c r="E306" s="29">
        <f t="shared" si="35"/>
        <v>0.14421212877254089</v>
      </c>
      <c r="F306" s="29">
        <f t="shared" si="36"/>
        <v>4.9403753889630538E-2</v>
      </c>
      <c r="G306" s="29">
        <f t="shared" si="31"/>
        <v>0.24888888888888933</v>
      </c>
      <c r="H306" s="29">
        <f t="shared" si="36"/>
        <v>7.7777777777777765E-2</v>
      </c>
    </row>
    <row r="307" spans="1:8" x14ac:dyDescent="0.2">
      <c r="A307" s="26">
        <f t="shared" si="32"/>
        <v>37.5</v>
      </c>
      <c r="B307" s="6">
        <v>2250</v>
      </c>
      <c r="C307" s="29">
        <f t="shared" si="33"/>
        <v>2.3152184527521521E-7</v>
      </c>
      <c r="D307" s="29">
        <f t="shared" si="30"/>
        <v>1.6924834903923266E-2</v>
      </c>
      <c r="E307" s="29">
        <f t="shared" si="35"/>
        <v>0.14532323988365201</v>
      </c>
      <c r="F307" s="29">
        <f t="shared" si="36"/>
        <v>4.9807429555974017E-2</v>
      </c>
      <c r="G307" s="29">
        <f t="shared" si="31"/>
        <v>0.25000000000000044</v>
      </c>
      <c r="H307" s="29">
        <f t="shared" si="36"/>
        <v>7.8472222222222207E-2</v>
      </c>
    </row>
    <row r="308" spans="1:8" x14ac:dyDescent="0.2">
      <c r="A308" s="26">
        <f t="shared" si="32"/>
        <v>37.666666666666664</v>
      </c>
      <c r="B308" s="6">
        <v>2260</v>
      </c>
      <c r="C308" s="29">
        <f t="shared" si="33"/>
        <v>2.1632229055687762E-7</v>
      </c>
      <c r="D308" s="29">
        <f t="shared" si="30"/>
        <v>1.6924819961615042E-2</v>
      </c>
      <c r="E308" s="29">
        <f t="shared" si="35"/>
        <v>0.14643435099476312</v>
      </c>
      <c r="F308" s="29">
        <f t="shared" ref="F308:H323" si="37">(F307+E308*10/3600)</f>
        <v>5.0214191642070582E-2</v>
      </c>
      <c r="G308" s="29">
        <f t="shared" si="31"/>
        <v>0.25111111111111156</v>
      </c>
      <c r="H308" s="29">
        <f t="shared" si="37"/>
        <v>7.9169753086419742E-2</v>
      </c>
    </row>
    <row r="309" spans="1:8" x14ac:dyDescent="0.2">
      <c r="A309" s="26">
        <f t="shared" si="32"/>
        <v>37.833333333333336</v>
      </c>
      <c r="B309" s="6">
        <v>2270</v>
      </c>
      <c r="C309" s="29">
        <f t="shared" si="33"/>
        <v>2.0212059616295612E-7</v>
      </c>
      <c r="D309" s="29">
        <f t="shared" si="30"/>
        <v>1.692480600027875E-2</v>
      </c>
      <c r="E309" s="29">
        <f t="shared" si="35"/>
        <v>0.14754546210587424</v>
      </c>
      <c r="F309" s="29">
        <f t="shared" si="37"/>
        <v>5.0624040147920234E-2</v>
      </c>
      <c r="G309" s="29">
        <f t="shared" si="31"/>
        <v>0.25222222222222268</v>
      </c>
      <c r="H309" s="29">
        <f t="shared" si="37"/>
        <v>7.9870370370370355E-2</v>
      </c>
    </row>
    <row r="310" spans="1:8" x14ac:dyDescent="0.2">
      <c r="A310" s="26">
        <f t="shared" si="32"/>
        <v>38</v>
      </c>
      <c r="B310" s="6">
        <v>2280</v>
      </c>
      <c r="C310" s="29">
        <f t="shared" si="33"/>
        <v>1.888512519357194E-7</v>
      </c>
      <c r="D310" s="29">
        <f t="shared" si="30"/>
        <v>1.6924792955512961E-2</v>
      </c>
      <c r="E310" s="29">
        <f t="shared" si="35"/>
        <v>0.14865657321698536</v>
      </c>
      <c r="F310" s="29">
        <f t="shared" si="37"/>
        <v>5.1036975073522971E-2</v>
      </c>
      <c r="G310" s="29">
        <f t="shared" si="31"/>
        <v>0.2533333333333338</v>
      </c>
      <c r="H310" s="29">
        <f t="shared" si="37"/>
        <v>8.0574074074074062E-2</v>
      </c>
    </row>
    <row r="311" spans="1:8" x14ac:dyDescent="0.2">
      <c r="A311" s="26">
        <f t="shared" si="32"/>
        <v>38.166666666666664</v>
      </c>
      <c r="B311" s="6">
        <v>2290</v>
      </c>
      <c r="C311" s="29">
        <f t="shared" si="33"/>
        <v>1.7645304850048264E-7</v>
      </c>
      <c r="D311" s="29">
        <f t="shared" si="30"/>
        <v>1.6924780767144251E-2</v>
      </c>
      <c r="E311" s="29">
        <f t="shared" si="35"/>
        <v>0.14976768432809648</v>
      </c>
      <c r="F311" s="29">
        <f t="shared" si="37"/>
        <v>5.1452996418878794E-2</v>
      </c>
      <c r="G311" s="29">
        <f t="shared" si="31"/>
        <v>0.25444444444444492</v>
      </c>
      <c r="H311" s="29">
        <f t="shared" si="37"/>
        <v>8.1280864197530847E-2</v>
      </c>
    </row>
    <row r="312" spans="1:8" x14ac:dyDescent="0.2">
      <c r="A312" s="26">
        <f t="shared" si="32"/>
        <v>38.333333333333336</v>
      </c>
      <c r="B312" s="6">
        <v>2300</v>
      </c>
      <c r="C312" s="29">
        <f t="shared" si="33"/>
        <v>1.648687949164962E-7</v>
      </c>
      <c r="D312" s="29">
        <f t="shared" si="30"/>
        <v>1.6924769378949611E-2</v>
      </c>
      <c r="E312" s="29">
        <f t="shared" si="35"/>
        <v>0.1508787954392076</v>
      </c>
      <c r="F312" s="29">
        <f t="shared" si="37"/>
        <v>5.1872104183987702E-2</v>
      </c>
      <c r="G312" s="29">
        <f t="shared" si="31"/>
        <v>0.25555555555555604</v>
      </c>
      <c r="H312" s="29">
        <f t="shared" si="37"/>
        <v>8.1990740740740725E-2</v>
      </c>
    </row>
    <row r="313" spans="1:8" x14ac:dyDescent="0.2">
      <c r="A313" s="26">
        <f t="shared" si="32"/>
        <v>38.5</v>
      </c>
      <c r="B313" s="6">
        <v>2310</v>
      </c>
      <c r="C313" s="29">
        <f t="shared" si="33"/>
        <v>1.5404505486423112E-7</v>
      </c>
      <c r="D313" s="29">
        <f t="shared" si="30"/>
        <v>1.6924758738397109E-2</v>
      </c>
      <c r="E313" s="29">
        <f t="shared" si="35"/>
        <v>0.15198990655031872</v>
      </c>
      <c r="F313" s="29">
        <f t="shared" si="37"/>
        <v>5.2294298368849697E-2</v>
      </c>
      <c r="G313" s="29">
        <f t="shared" si="31"/>
        <v>0.25666666666666715</v>
      </c>
      <c r="H313" s="29">
        <f t="shared" si="37"/>
        <v>8.2703703703703696E-2</v>
      </c>
    </row>
    <row r="314" spans="1:8" x14ac:dyDescent="0.2">
      <c r="A314" s="26">
        <f t="shared" si="32"/>
        <v>38.666666666666664</v>
      </c>
      <c r="B314" s="6">
        <v>2320</v>
      </c>
      <c r="C314" s="29">
        <f t="shared" si="33"/>
        <v>1.4393190015213514E-7</v>
      </c>
      <c r="D314" s="29">
        <f t="shared" si="30"/>
        <v>1.6924748796403568E-2</v>
      </c>
      <c r="E314" s="29">
        <f t="shared" si="35"/>
        <v>0.15310101766142983</v>
      </c>
      <c r="F314" s="29">
        <f t="shared" si="37"/>
        <v>5.2719578973464777E-2</v>
      </c>
      <c r="G314" s="29">
        <f t="shared" si="31"/>
        <v>0.25777777777777827</v>
      </c>
      <c r="H314" s="29">
        <f t="shared" si="37"/>
        <v>8.3419753086419746E-2</v>
      </c>
    </row>
    <row r="315" spans="1:8" x14ac:dyDescent="0.2">
      <c r="A315" s="26">
        <f t="shared" si="32"/>
        <v>38.833333333333336</v>
      </c>
      <c r="B315" s="6">
        <v>2330</v>
      </c>
      <c r="C315" s="29">
        <f t="shared" si="33"/>
        <v>1.3448268040582519E-7</v>
      </c>
      <c r="D315" s="29">
        <f t="shared" si="30"/>
        <v>1.6924739507108155E-2</v>
      </c>
      <c r="E315" s="29">
        <f t="shared" si="35"/>
        <v>0.15421212877254095</v>
      </c>
      <c r="F315" s="29">
        <f t="shared" si="37"/>
        <v>5.3147945997832943E-2</v>
      </c>
      <c r="G315" s="29">
        <f t="shared" si="31"/>
        <v>0.25888888888888939</v>
      </c>
      <c r="H315" s="29">
        <f t="shared" si="37"/>
        <v>8.4138888888888888E-2</v>
      </c>
    </row>
    <row r="316" spans="1:8" x14ac:dyDescent="0.2">
      <c r="A316" s="26">
        <f t="shared" si="32"/>
        <v>39</v>
      </c>
      <c r="B316" s="6">
        <v>2340</v>
      </c>
      <c r="C316" s="29">
        <f t="shared" si="33"/>
        <v>1.2565380787732921E-7</v>
      </c>
      <c r="D316" s="29">
        <f t="shared" si="30"/>
        <v>1.6924730827660828E-2</v>
      </c>
      <c r="E316" s="29">
        <f t="shared" si="35"/>
        <v>0.15532323988365207</v>
      </c>
      <c r="F316" s="29">
        <f t="shared" si="37"/>
        <v>5.3579399441954202E-2</v>
      </c>
      <c r="G316" s="29">
        <f t="shared" si="31"/>
        <v>0.26000000000000051</v>
      </c>
      <c r="H316" s="29">
        <f t="shared" si="37"/>
        <v>8.4861111111111109E-2</v>
      </c>
    </row>
    <row r="317" spans="1:8" x14ac:dyDescent="0.2">
      <c r="A317" s="26">
        <f t="shared" si="32"/>
        <v>39.166666666666664</v>
      </c>
      <c r="B317" s="6">
        <v>2350</v>
      </c>
      <c r="C317" s="29">
        <f t="shared" si="33"/>
        <v>1.1740455638173654E-7</v>
      </c>
      <c r="D317" s="29">
        <f t="shared" si="30"/>
        <v>1.6924722718024674E-2</v>
      </c>
      <c r="E317" s="29">
        <f t="shared" si="35"/>
        <v>0.15643435099476319</v>
      </c>
      <c r="F317" s="29">
        <f t="shared" si="37"/>
        <v>5.4013939305828547E-2</v>
      </c>
      <c r="G317" s="29">
        <f t="shared" si="31"/>
        <v>0.26111111111111163</v>
      </c>
      <c r="H317" s="29">
        <f t="shared" si="37"/>
        <v>8.5586419753086423E-2</v>
      </c>
    </row>
    <row r="318" spans="1:8" x14ac:dyDescent="0.2">
      <c r="A318" s="26">
        <f t="shared" si="32"/>
        <v>39.333333333333336</v>
      </c>
      <c r="B318" s="6">
        <v>2360</v>
      </c>
      <c r="C318" s="29">
        <f t="shared" si="33"/>
        <v>1.0969687343378367E-7</v>
      </c>
      <c r="D318" s="29">
        <f t="shared" si="30"/>
        <v>1.6924715140791233E-2</v>
      </c>
      <c r="E318" s="29">
        <f t="shared" si="35"/>
        <v>0.15754546210587431</v>
      </c>
      <c r="F318" s="29">
        <f t="shared" si="37"/>
        <v>5.4451565589455977E-2</v>
      </c>
      <c r="G318" s="29">
        <f t="shared" si="31"/>
        <v>0.26222222222222275</v>
      </c>
      <c r="H318" s="29">
        <f t="shared" si="37"/>
        <v>8.6314814814814816E-2</v>
      </c>
    </row>
    <row r="319" spans="1:8" x14ac:dyDescent="0.2">
      <c r="A319" s="26">
        <f t="shared" si="32"/>
        <v>39.5</v>
      </c>
      <c r="B319" s="6">
        <v>2370</v>
      </c>
      <c r="C319" s="29">
        <f t="shared" si="33"/>
        <v>1.0249520471779127E-7</v>
      </c>
      <c r="D319" s="29">
        <f t="shared" si="30"/>
        <v>1.6924708061007931E-2</v>
      </c>
      <c r="E319" s="29">
        <f t="shared" si="35"/>
        <v>0.15865657321698542</v>
      </c>
      <c r="F319" s="29">
        <f t="shared" si="37"/>
        <v>5.4892278292836494E-2</v>
      </c>
      <c r="G319" s="29">
        <f t="shared" si="31"/>
        <v>0.26333333333333386</v>
      </c>
      <c r="H319" s="29">
        <f t="shared" si="37"/>
        <v>8.7046296296296302E-2</v>
      </c>
    </row>
    <row r="320" spans="1:8" x14ac:dyDescent="0.2">
      <c r="A320" s="26">
        <f t="shared" si="32"/>
        <v>39.666666666666664</v>
      </c>
      <c r="B320" s="6">
        <v>2380</v>
      </c>
      <c r="C320" s="29">
        <f t="shared" si="33"/>
        <v>9.5766330081260137E-8</v>
      </c>
      <c r="D320" s="29">
        <f t="shared" si="30"/>
        <v>1.6924701446016856E-2</v>
      </c>
      <c r="E320" s="29">
        <f t="shared" si="35"/>
        <v>0.15976768432809654</v>
      </c>
      <c r="F320" s="29">
        <f t="shared" si="37"/>
        <v>5.5336077415970096E-2</v>
      </c>
      <c r="G320" s="29">
        <f t="shared" si="31"/>
        <v>0.26444444444444498</v>
      </c>
      <c r="H320" s="29">
        <f t="shared" si="37"/>
        <v>8.7780864197530867E-2</v>
      </c>
    </row>
    <row r="321" spans="1:8" x14ac:dyDescent="0.2">
      <c r="A321" s="26">
        <f t="shared" si="32"/>
        <v>39.833333333333336</v>
      </c>
      <c r="B321" s="6">
        <v>2390</v>
      </c>
      <c r="C321" s="29">
        <f t="shared" si="33"/>
        <v>8.9479210295590739E-8</v>
      </c>
      <c r="D321" s="29">
        <f t="shared" si="30"/>
        <v>1.6924695265304105E-2</v>
      </c>
      <c r="E321" s="29">
        <f t="shared" si="35"/>
        <v>0.16087879543920766</v>
      </c>
      <c r="F321" s="29">
        <f t="shared" si="37"/>
        <v>5.5782962958856784E-2</v>
      </c>
      <c r="G321" s="29">
        <f t="shared" si="31"/>
        <v>0.2655555555555561</v>
      </c>
      <c r="H321" s="29">
        <f t="shared" si="37"/>
        <v>8.8518518518518524E-2</v>
      </c>
    </row>
    <row r="322" spans="1:8" x14ac:dyDescent="0.2">
      <c r="A322" s="26">
        <f t="shared" si="32"/>
        <v>40</v>
      </c>
      <c r="B322" s="6">
        <v>2400</v>
      </c>
      <c r="C322" s="29">
        <f t="shared" si="33"/>
        <v>8.3604843877057949E-8</v>
      </c>
      <c r="D322" s="29">
        <f t="shared" si="30"/>
        <v>1.6924689490359031E-2</v>
      </c>
      <c r="E322" s="29">
        <f t="shared" si="35"/>
        <v>0.16198990655031878</v>
      </c>
      <c r="F322" s="29">
        <f t="shared" si="37"/>
        <v>5.6232934921496558E-2</v>
      </c>
      <c r="G322" s="29">
        <f t="shared" si="31"/>
        <v>0.26666666666666722</v>
      </c>
      <c r="H322" s="29">
        <f t="shared" si="37"/>
        <v>8.925925925925926E-2</v>
      </c>
    </row>
    <row r="323" spans="1:8" x14ac:dyDescent="0.2">
      <c r="A323" s="26">
        <f t="shared" si="32"/>
        <v>40.166666666666664</v>
      </c>
      <c r="B323" s="6">
        <v>2410</v>
      </c>
      <c r="C323" s="29">
        <f t="shared" si="33"/>
        <v>7.8116133307578696E-8</v>
      </c>
      <c r="D323" s="29">
        <f t="shared" si="30"/>
        <v>1.6924684094542734E-2</v>
      </c>
      <c r="E323" s="29">
        <f t="shared" si="35"/>
        <v>0.1631010176614299</v>
      </c>
      <c r="F323" s="29">
        <f t="shared" si="37"/>
        <v>5.6685993303889418E-2</v>
      </c>
      <c r="G323" s="29">
        <f t="shared" si="31"/>
        <v>0.26777777777777834</v>
      </c>
      <c r="H323" s="29">
        <f t="shared" si="37"/>
        <v>9.0003086419753089E-2</v>
      </c>
    </row>
    <row r="324" spans="1:8" x14ac:dyDescent="0.2">
      <c r="A324" s="26">
        <f t="shared" si="32"/>
        <v>40.333333333333336</v>
      </c>
      <c r="B324" s="6">
        <v>2420</v>
      </c>
      <c r="C324" s="29">
        <f t="shared" si="33"/>
        <v>7.2987760038170396E-8</v>
      </c>
      <c r="D324" s="29">
        <f t="shared" si="30"/>
        <v>1.6924679052965168E-2</v>
      </c>
      <c r="E324" s="29">
        <f t="shared" si="35"/>
        <v>0.16421212877254102</v>
      </c>
      <c r="F324" s="29">
        <f t="shared" ref="F324:H339" si="38">(F323+E324*10/3600)</f>
        <v>5.7142138106035363E-2</v>
      </c>
      <c r="G324" s="29">
        <f t="shared" si="31"/>
        <v>0.26888888888888945</v>
      </c>
      <c r="H324" s="29">
        <f t="shared" si="38"/>
        <v>9.0750000000000011E-2</v>
      </c>
    </row>
    <row r="325" spans="1:8" x14ac:dyDescent="0.2">
      <c r="A325" s="26">
        <f t="shared" si="32"/>
        <v>40.5</v>
      </c>
      <c r="B325" s="6">
        <v>2430</v>
      </c>
      <c r="C325" s="29">
        <f t="shared" si="33"/>
        <v>6.8196067698510963E-8</v>
      </c>
      <c r="D325" s="29">
        <f t="shared" si="30"/>
        <v>1.6924674342370341E-2</v>
      </c>
      <c r="E325" s="29">
        <f t="shared" si="35"/>
        <v>0.16532323988365213</v>
      </c>
      <c r="F325" s="29">
        <f t="shared" si="38"/>
        <v>5.7601369327934394E-2</v>
      </c>
      <c r="G325" s="29">
        <f t="shared" si="31"/>
        <v>0.27000000000000057</v>
      </c>
      <c r="H325" s="29">
        <f t="shared" si="38"/>
        <v>9.1500000000000012E-2</v>
      </c>
    </row>
    <row r="326" spans="1:8" x14ac:dyDescent="0.2">
      <c r="A326" s="26">
        <f t="shared" si="32"/>
        <v>40.666666666666664</v>
      </c>
      <c r="B326" s="6">
        <v>2440</v>
      </c>
      <c r="C326" s="29">
        <f t="shared" si="33"/>
        <v>6.3718952973864565E-8</v>
      </c>
      <c r="D326" s="29">
        <f t="shared" si="30"/>
        <v>1.6924669941029025E-2</v>
      </c>
      <c r="E326" s="29">
        <f t="shared" si="35"/>
        <v>0.16643435099476325</v>
      </c>
      <c r="F326" s="29">
        <f t="shared" si="38"/>
        <v>5.8063686969586512E-2</v>
      </c>
      <c r="G326" s="29">
        <f t="shared" si="31"/>
        <v>0.27111111111111169</v>
      </c>
      <c r="H326" s="29">
        <f t="shared" si="38"/>
        <v>9.2253086419753105E-2</v>
      </c>
    </row>
    <row r="327" spans="1:8" x14ac:dyDescent="0.2">
      <c r="A327" s="26">
        <f t="shared" si="32"/>
        <v>40.833333333333336</v>
      </c>
      <c r="B327" s="6">
        <v>2450</v>
      </c>
      <c r="C327" s="29">
        <f t="shared" si="33"/>
        <v>5.9535763646005862E-8</v>
      </c>
      <c r="D327" s="29">
        <f t="shared" si="30"/>
        <v>1.6924665828638535E-2</v>
      </c>
      <c r="E327" s="29">
        <f t="shared" si="35"/>
        <v>0.16754546210587437</v>
      </c>
      <c r="F327" s="29">
        <f t="shared" si="38"/>
        <v>5.8529091030991721E-2</v>
      </c>
      <c r="G327" s="29">
        <f t="shared" si="31"/>
        <v>0.27222222222222281</v>
      </c>
      <c r="H327" s="29">
        <f t="shared" si="38"/>
        <v>9.3009259259259278E-2</v>
      </c>
    </row>
    <row r="328" spans="1:8" x14ac:dyDescent="0.2">
      <c r="A328" s="26">
        <f t="shared" si="32"/>
        <v>41</v>
      </c>
      <c r="B328" s="6">
        <v>2460</v>
      </c>
      <c r="C328" s="29">
        <f t="shared" si="33"/>
        <v>5.5627203327821697E-8</v>
      </c>
      <c r="D328" s="29">
        <f t="shared" si="30"/>
        <v>1.6924661986229064E-2</v>
      </c>
      <c r="E328" s="29">
        <f t="shared" si="35"/>
        <v>0.16865657321698549</v>
      </c>
      <c r="F328" s="29">
        <f t="shared" si="38"/>
        <v>5.8997581512150017E-2</v>
      </c>
      <c r="G328" s="29">
        <f t="shared" si="31"/>
        <v>0.27333333333333393</v>
      </c>
      <c r="H328" s="29">
        <f t="shared" si="38"/>
        <v>9.3768518518518543E-2</v>
      </c>
    </row>
    <row r="329" spans="1:8" x14ac:dyDescent="0.2">
      <c r="A329" s="26">
        <f t="shared" si="32"/>
        <v>41.166666666666664</v>
      </c>
      <c r="B329" s="6">
        <v>2470</v>
      </c>
      <c r="C329" s="29">
        <f t="shared" si="33"/>
        <v>5.1975242452146047E-8</v>
      </c>
      <c r="D329" s="29">
        <f t="shared" si="30"/>
        <v>1.6924658396076191E-2</v>
      </c>
      <c r="E329" s="29">
        <f t="shared" si="35"/>
        <v>0.16976768432809661</v>
      </c>
      <c r="F329" s="29">
        <f t="shared" si="38"/>
        <v>5.9469158413061399E-2</v>
      </c>
      <c r="G329" s="29">
        <f t="shared" si="31"/>
        <v>0.27444444444444505</v>
      </c>
      <c r="H329" s="29">
        <f t="shared" si="38"/>
        <v>9.4530864197530887E-2</v>
      </c>
    </row>
    <row r="330" spans="1:8" x14ac:dyDescent="0.2">
      <c r="A330" s="26">
        <f t="shared" si="32"/>
        <v>41.333333333333336</v>
      </c>
      <c r="B330" s="6">
        <v>2480</v>
      </c>
      <c r="C330" s="29">
        <f t="shared" si="33"/>
        <v>4.8563035104233946E-8</v>
      </c>
      <c r="D330" s="29">
        <f t="shared" si="30"/>
        <v>1.6924655041619111E-2</v>
      </c>
      <c r="E330" s="29">
        <f t="shared" si="35"/>
        <v>0.17087879543920773</v>
      </c>
      <c r="F330" s="29">
        <f t="shared" si="38"/>
        <v>5.9943821733725866E-2</v>
      </c>
      <c r="G330" s="29">
        <f t="shared" si="31"/>
        <v>0.27555555555555616</v>
      </c>
      <c r="H330" s="29">
        <f t="shared" si="38"/>
        <v>9.5296296296296323E-2</v>
      </c>
    </row>
    <row r="331" spans="1:8" x14ac:dyDescent="0.2">
      <c r="A331" s="26">
        <f t="shared" si="32"/>
        <v>41.5</v>
      </c>
      <c r="B331" s="6">
        <v>2490</v>
      </c>
      <c r="C331" s="29">
        <f t="shared" si="33"/>
        <v>4.5374841314235797E-8</v>
      </c>
      <c r="D331" s="29">
        <f t="shared" si="30"/>
        <v>1.692465190738425E-2</v>
      </c>
      <c r="E331" s="29">
        <f t="shared" si="35"/>
        <v>0.17198990655031884</v>
      </c>
      <c r="F331" s="29">
        <f t="shared" si="38"/>
        <v>6.0421571474143419E-2</v>
      </c>
      <c r="G331" s="29">
        <f t="shared" si="31"/>
        <v>0.27666666666666728</v>
      </c>
      <c r="H331" s="29">
        <f t="shared" si="38"/>
        <v>9.6064814814814839E-2</v>
      </c>
    </row>
    <row r="332" spans="1:8" x14ac:dyDescent="0.2">
      <c r="A332" s="26">
        <f t="shared" si="32"/>
        <v>41.666666666666664</v>
      </c>
      <c r="B332" s="6">
        <v>2500</v>
      </c>
      <c r="C332" s="29">
        <f t="shared" si="33"/>
        <v>4.2395954451219576E-8</v>
      </c>
      <c r="D332" s="29">
        <f t="shared" si="30"/>
        <v>1.6924648978913878E-2</v>
      </c>
      <c r="E332" s="29">
        <f t="shared" si="35"/>
        <v>0.17310101766142996</v>
      </c>
      <c r="F332" s="29">
        <f t="shared" si="38"/>
        <v>6.0902407634314058E-2</v>
      </c>
      <c r="G332" s="29">
        <f t="shared" si="31"/>
        <v>0.2777777777777784</v>
      </c>
      <c r="H332" s="29">
        <f t="shared" si="38"/>
        <v>9.6836419753086447E-2</v>
      </c>
    </row>
    <row r="333" spans="1:8" x14ac:dyDescent="0.2">
      <c r="A333" s="26">
        <f t="shared" si="32"/>
        <v>41.833333333333336</v>
      </c>
      <c r="B333" s="6">
        <v>2510</v>
      </c>
      <c r="C333" s="29">
        <f t="shared" si="33"/>
        <v>3.9612633383821172E-8</v>
      </c>
      <c r="D333" s="29">
        <f t="shared" si="30"/>
        <v>1.6924646242699425E-2</v>
      </c>
      <c r="E333" s="29">
        <f t="shared" si="35"/>
        <v>0.17421212877254108</v>
      </c>
      <c r="F333" s="29">
        <f t="shared" si="38"/>
        <v>6.1386330214237783E-2</v>
      </c>
      <c r="G333" s="29">
        <f t="shared" si="31"/>
        <v>0.27888888888888952</v>
      </c>
      <c r="H333" s="29">
        <f t="shared" si="38"/>
        <v>9.7611111111111135E-2</v>
      </c>
    </row>
    <row r="334" spans="1:8" x14ac:dyDescent="0.2">
      <c r="A334" s="26">
        <f t="shared" si="32"/>
        <v>42</v>
      </c>
      <c r="B334" s="6">
        <v>2520</v>
      </c>
      <c r="C334" s="29">
        <f t="shared" si="33"/>
        <v>3.7012039094590654E-8</v>
      </c>
      <c r="D334" s="29">
        <f t="shared" si="30"/>
        <v>1.6924643686119172E-2</v>
      </c>
      <c r="E334" s="29">
        <f t="shared" si="35"/>
        <v>0.1753232398836522</v>
      </c>
      <c r="F334" s="29">
        <f t="shared" si="38"/>
        <v>6.1873339213914594E-2</v>
      </c>
      <c r="G334" s="29">
        <f t="shared" si="31"/>
        <v>0.28000000000000064</v>
      </c>
      <c r="H334" s="29">
        <f t="shared" si="38"/>
        <v>9.8388888888888915E-2</v>
      </c>
    </row>
    <row r="335" spans="1:8" x14ac:dyDescent="0.2">
      <c r="A335" s="26">
        <f t="shared" si="32"/>
        <v>42.166666666666664</v>
      </c>
      <c r="B335" s="6">
        <v>2530</v>
      </c>
      <c r="C335" s="29">
        <f t="shared" si="33"/>
        <v>3.4582175455646582E-8</v>
      </c>
      <c r="D335" s="29">
        <f t="shared" si="30"/>
        <v>1.6924641297380021E-2</v>
      </c>
      <c r="E335" s="29">
        <f t="shared" si="35"/>
        <v>0.17643435099476332</v>
      </c>
      <c r="F335" s="29">
        <f t="shared" si="38"/>
        <v>6.236343463334449E-2</v>
      </c>
      <c r="G335" s="29">
        <f t="shared" si="31"/>
        <v>0.28111111111111176</v>
      </c>
      <c r="H335" s="29">
        <f t="shared" si="38"/>
        <v>9.9169753086419787E-2</v>
      </c>
    </row>
    <row r="336" spans="1:8" x14ac:dyDescent="0.2">
      <c r="A336" s="26">
        <f t="shared" si="32"/>
        <v>42.333333333333336</v>
      </c>
      <c r="B336" s="6">
        <v>2540</v>
      </c>
      <c r="C336" s="29">
        <f t="shared" si="33"/>
        <v>3.2311833892445846E-8</v>
      </c>
      <c r="D336" s="29">
        <f t="shared" si="30"/>
        <v>1.6924639065463098E-2</v>
      </c>
      <c r="E336" s="29">
        <f t="shared" si="35"/>
        <v>0.17754546210587444</v>
      </c>
      <c r="F336" s="29">
        <f t="shared" si="38"/>
        <v>6.285661647252748E-2</v>
      </c>
      <c r="G336" s="29">
        <f t="shared" si="31"/>
        <v>0.28222222222222287</v>
      </c>
      <c r="H336" s="29">
        <f t="shared" si="38"/>
        <v>9.9953703703703739E-2</v>
      </c>
    </row>
    <row r="337" spans="1:8" x14ac:dyDescent="0.2">
      <c r="A337" s="26">
        <f t="shared" si="32"/>
        <v>42.5</v>
      </c>
      <c r="B337" s="6">
        <v>2550</v>
      </c>
      <c r="C337" s="29">
        <f t="shared" si="33"/>
        <v>3.0190541680411797E-8</v>
      </c>
      <c r="D337" s="29">
        <f t="shared" si="30"/>
        <v>1.6924636980072925E-2</v>
      </c>
      <c r="E337" s="29">
        <f t="shared" si="35"/>
        <v>0.17865657321698555</v>
      </c>
      <c r="F337" s="29">
        <f t="shared" si="38"/>
        <v>6.3352884731463555E-2</v>
      </c>
      <c r="G337" s="29">
        <f t="shared" si="31"/>
        <v>0.28333333333333399</v>
      </c>
      <c r="H337" s="29">
        <f t="shared" si="38"/>
        <v>0.10074074074074078</v>
      </c>
    </row>
    <row r="338" spans="1:8" x14ac:dyDescent="0.2">
      <c r="A338" s="26">
        <f t="shared" si="32"/>
        <v>42.666666666666664</v>
      </c>
      <c r="B338" s="6">
        <v>2560</v>
      </c>
      <c r="C338" s="29">
        <f t="shared" si="33"/>
        <v>2.8208513635921279E-8</v>
      </c>
      <c r="D338" s="29">
        <f t="shared" si="30"/>
        <v>1.6924635031589925E-2</v>
      </c>
      <c r="E338" s="29">
        <f t="shared" si="35"/>
        <v>0.17976768432809667</v>
      </c>
      <c r="F338" s="29">
        <f t="shared" si="38"/>
        <v>6.3852239410152709E-2</v>
      </c>
      <c r="G338" s="29">
        <f t="shared" si="31"/>
        <v>0.28444444444444511</v>
      </c>
      <c r="H338" s="29">
        <f t="shared" si="38"/>
        <v>0.10153086419753091</v>
      </c>
    </row>
    <row r="339" spans="1:8" x14ac:dyDescent="0.2">
      <c r="A339" s="26">
        <f t="shared" si="32"/>
        <v>42.833333333333336</v>
      </c>
      <c r="B339" s="6">
        <v>2570</v>
      </c>
      <c r="C339" s="29">
        <f t="shared" si="33"/>
        <v>2.6356606978808708E-8</v>
      </c>
      <c r="D339" s="29">
        <f t="shared" ref="D339:E402" si="39">D338*EXP(-$C$21*10/3600)+$B$79</f>
        <v>1.6924633211026063E-2</v>
      </c>
      <c r="E339" s="29">
        <f t="shared" si="35"/>
        <v>0.18087879543920779</v>
      </c>
      <c r="F339" s="29">
        <f t="shared" si="38"/>
        <v>6.4354680508594955E-2</v>
      </c>
      <c r="G339" s="29">
        <f t="shared" ref="G339:G402" si="40">G338+$B$79</f>
        <v>0.28555555555555623</v>
      </c>
      <c r="H339" s="29">
        <f t="shared" si="38"/>
        <v>0.10232407407407412</v>
      </c>
    </row>
    <row r="340" spans="1:8" x14ac:dyDescent="0.2">
      <c r="A340" s="26">
        <f t="shared" ref="A340:A403" si="41">B340/60</f>
        <v>43</v>
      </c>
      <c r="B340" s="6">
        <v>2580</v>
      </c>
      <c r="C340" s="29">
        <f t="shared" ref="C340:C403" si="42">C339*EXP(-$C$21*10/3600)</f>
        <v>2.4626279158175155E-8</v>
      </c>
      <c r="D340" s="29">
        <f t="shared" si="39"/>
        <v>1.692463150998336E-2</v>
      </c>
      <c r="E340" s="27">
        <f t="shared" si="39"/>
        <v>0.17011509989698947</v>
      </c>
      <c r="F340" s="29">
        <f t="shared" ref="F340:H355" si="43">(F339+E340*10/3600)</f>
        <v>6.4827222452753255E-2</v>
      </c>
      <c r="G340" s="29">
        <f t="shared" si="40"/>
        <v>0.28666666666666735</v>
      </c>
      <c r="H340" s="29">
        <f t="shared" si="43"/>
        <v>0.10312037037037042</v>
      </c>
    </row>
    <row r="341" spans="1:8" x14ac:dyDescent="0.2">
      <c r="A341" s="26">
        <f t="shared" si="41"/>
        <v>43.166666666666664</v>
      </c>
      <c r="B341" s="6">
        <v>2590</v>
      </c>
      <c r="C341" s="29">
        <f t="shared" si="42"/>
        <v>2.3009548446959583E-8</v>
      </c>
      <c r="D341" s="29">
        <f t="shared" si="39"/>
        <v>1.6924629920615181E-2</v>
      </c>
      <c r="E341" s="27">
        <f t="shared" si="39"/>
        <v>0.16005804773510099</v>
      </c>
      <c r="F341" s="29">
        <f t="shared" si="43"/>
        <v>6.5271828140906318E-2</v>
      </c>
      <c r="G341" s="29">
        <f t="shared" si="40"/>
        <v>0.28777777777777847</v>
      </c>
      <c r="H341" s="29">
        <f t="shared" si="43"/>
        <v>0.10391975308641981</v>
      </c>
    </row>
    <row r="342" spans="1:8" x14ac:dyDescent="0.2">
      <c r="A342" s="26">
        <f t="shared" si="41"/>
        <v>43.333333333333336</v>
      </c>
      <c r="B342" s="6">
        <v>2600</v>
      </c>
      <c r="C342" s="29">
        <f t="shared" si="42"/>
        <v>2.1498957123501254E-8</v>
      </c>
      <c r="D342" s="29">
        <f t="shared" si="39"/>
        <v>1.6924628435590023E-2</v>
      </c>
      <c r="E342" s="27">
        <f t="shared" si="39"/>
        <v>0.15066124737130129</v>
      </c>
      <c r="F342" s="29">
        <f t="shared" si="43"/>
        <v>6.5690331605826602E-2</v>
      </c>
      <c r="G342" s="29">
        <f t="shared" si="40"/>
        <v>0.28888888888888958</v>
      </c>
      <c r="H342" s="29">
        <f t="shared" si="43"/>
        <v>0.10472222222222227</v>
      </c>
    </row>
    <row r="343" spans="1:8" x14ac:dyDescent="0.2">
      <c r="A343" s="26">
        <f t="shared" si="41"/>
        <v>43.5</v>
      </c>
      <c r="B343" s="6">
        <v>2610</v>
      </c>
      <c r="C343" s="29">
        <f t="shared" si="42"/>
        <v>2.0087537070255707E-8</v>
      </c>
      <c r="D343" s="29">
        <f t="shared" si="39"/>
        <v>1.6924627048057701E-2</v>
      </c>
      <c r="E343" s="27">
        <f t="shared" si="39"/>
        <v>0.14188135285989356</v>
      </c>
      <c r="F343" s="29">
        <f t="shared" si="43"/>
        <v>6.6084446474881861E-2</v>
      </c>
      <c r="G343" s="29">
        <f t="shared" si="40"/>
        <v>0.2900000000000007</v>
      </c>
      <c r="H343" s="29">
        <f t="shared" si="43"/>
        <v>0.10552777777777783</v>
      </c>
    </row>
    <row r="344" spans="1:8" x14ac:dyDescent="0.2">
      <c r="A344" s="26">
        <f t="shared" si="41"/>
        <v>43.666666666666664</v>
      </c>
      <c r="B344" s="6">
        <v>2620</v>
      </c>
      <c r="C344" s="29">
        <f t="shared" si="42"/>
        <v>1.8768777630976689E-8</v>
      </c>
      <c r="D344" s="29">
        <f t="shared" si="39"/>
        <v>1.6924625751617746E-2</v>
      </c>
      <c r="E344" s="27">
        <f t="shared" si="39"/>
        <v>0.13367786394377099</v>
      </c>
      <c r="F344" s="29">
        <f t="shared" si="43"/>
        <v>6.6455773874725663E-2</v>
      </c>
      <c r="G344" s="29">
        <f t="shared" si="40"/>
        <v>0.29111111111111182</v>
      </c>
      <c r="H344" s="29">
        <f t="shared" si="43"/>
        <v>0.10633641975308647</v>
      </c>
    </row>
    <row r="345" spans="1:8" x14ac:dyDescent="0.2">
      <c r="A345" s="26">
        <f t="shared" si="41"/>
        <v>43.833333333333336</v>
      </c>
      <c r="B345" s="6">
        <v>2630</v>
      </c>
      <c r="C345" s="29">
        <f t="shared" si="42"/>
        <v>1.7536595578094269E-8</v>
      </c>
      <c r="D345" s="29">
        <f t="shared" si="39"/>
        <v>1.6924624540289892E-2</v>
      </c>
      <c r="E345" s="27">
        <f t="shared" si="39"/>
        <v>0.12601293923317147</v>
      </c>
      <c r="F345" s="29">
        <f t="shared" si="43"/>
        <v>6.6805809817040027E-2</v>
      </c>
      <c r="G345" s="29">
        <f t="shared" si="40"/>
        <v>0.29222222222222294</v>
      </c>
      <c r="H345" s="29">
        <f t="shared" si="43"/>
        <v>0.1071481481481482</v>
      </c>
    </row>
    <row r="346" spans="1:8" x14ac:dyDescent="0.2">
      <c r="A346" s="26">
        <f t="shared" si="41"/>
        <v>44</v>
      </c>
      <c r="B346" s="6">
        <v>2640</v>
      </c>
      <c r="C346" s="29">
        <f t="shared" si="42"/>
        <v>1.6385307051753487E-8</v>
      </c>
      <c r="D346" s="29">
        <f t="shared" si="39"/>
        <v>1.692462340848647E-2</v>
      </c>
      <c r="E346" s="27">
        <f t="shared" si="39"/>
        <v>0.11885122164936468</v>
      </c>
      <c r="F346" s="29">
        <f t="shared" si="43"/>
        <v>6.7135952099399376E-2</v>
      </c>
      <c r="G346" s="29">
        <f t="shared" si="40"/>
        <v>0.29333333333333406</v>
      </c>
      <c r="H346" s="29">
        <f t="shared" si="43"/>
        <v>0.10796296296296301</v>
      </c>
    </row>
    <row r="347" spans="1:8" x14ac:dyDescent="0.2">
      <c r="A347" s="26">
        <f t="shared" si="41"/>
        <v>44.166666666666664</v>
      </c>
      <c r="B347" s="6">
        <v>2650</v>
      </c>
      <c r="C347" s="29">
        <f t="shared" si="42"/>
        <v>1.5309601341072753E-8</v>
      </c>
      <c r="D347" s="29">
        <f t="shared" si="39"/>
        <v>1.6924622350986657E-2</v>
      </c>
      <c r="E347" s="27">
        <f t="shared" si="39"/>
        <v>0.11215967532807074</v>
      </c>
      <c r="F347" s="29">
        <f t="shared" si="43"/>
        <v>6.7447506753088457E-2</v>
      </c>
      <c r="G347" s="29">
        <f t="shared" si="40"/>
        <v>0.29444444444444517</v>
      </c>
      <c r="H347" s="29">
        <f t="shared" si="43"/>
        <v>0.10878086419753091</v>
      </c>
    </row>
    <row r="348" spans="1:8" x14ac:dyDescent="0.2">
      <c r="A348" s="26">
        <f t="shared" si="41"/>
        <v>44.333333333333336</v>
      </c>
      <c r="B348" s="6">
        <v>2660</v>
      </c>
      <c r="C348" s="29">
        <f t="shared" si="42"/>
        <v>1.4304516386679118E-8</v>
      </c>
      <c r="D348" s="29">
        <f t="shared" si="39"/>
        <v>1.6924621362912371E-2</v>
      </c>
      <c r="E348" s="27">
        <f t="shared" si="39"/>
        <v>0.10590743323027196</v>
      </c>
      <c r="F348" s="29">
        <f t="shared" si="43"/>
        <v>6.7741694067616987E-2</v>
      </c>
      <c r="G348" s="29">
        <f t="shared" si="40"/>
        <v>0.29555555555555629</v>
      </c>
      <c r="H348" s="29">
        <f t="shared" si="43"/>
        <v>0.10960185185185191</v>
      </c>
    </row>
    <row r="349" spans="1:8" x14ac:dyDescent="0.2">
      <c r="A349" s="26">
        <f t="shared" si="41"/>
        <v>44.5</v>
      </c>
      <c r="B349" s="6">
        <v>2670</v>
      </c>
      <c r="C349" s="29">
        <f t="shared" si="42"/>
        <v>1.3365415891517499E-8</v>
      </c>
      <c r="D349" s="29">
        <f t="shared" si="39"/>
        <v>1.6924620439705784E-2</v>
      </c>
      <c r="E349" s="27">
        <f t="shared" si="39"/>
        <v>0.10006565475747074</v>
      </c>
      <c r="F349" s="29">
        <f t="shared" si="43"/>
        <v>6.8019654219721074E-2</v>
      </c>
      <c r="G349" s="29">
        <f t="shared" si="40"/>
        <v>0.29666666666666741</v>
      </c>
      <c r="H349" s="29">
        <f t="shared" si="43"/>
        <v>0.11042592592592598</v>
      </c>
    </row>
    <row r="350" spans="1:8" x14ac:dyDescent="0.2">
      <c r="A350" s="26">
        <f t="shared" si="41"/>
        <v>44.666666666666664</v>
      </c>
      <c r="B350" s="6">
        <v>2680</v>
      </c>
      <c r="C350" s="29">
        <f t="shared" si="42"/>
        <v>1.2487967934349689E-8</v>
      </c>
      <c r="D350" s="29">
        <f t="shared" si="39"/>
        <v>1.6924619577108287E-2</v>
      </c>
      <c r="E350" s="27">
        <f t="shared" si="39"/>
        <v>9.4607392714595173E-2</v>
      </c>
      <c r="F350" s="29">
        <f t="shared" si="43"/>
        <v>6.8282452532817173E-2</v>
      </c>
      <c r="G350" s="29">
        <f t="shared" si="40"/>
        <v>0.29777777777777853</v>
      </c>
      <c r="H350" s="29">
        <f t="shared" si="43"/>
        <v>0.11125308641975315</v>
      </c>
    </row>
    <row r="351" spans="1:8" x14ac:dyDescent="0.2">
      <c r="A351" s="26">
        <f t="shared" si="41"/>
        <v>44.833333333333336</v>
      </c>
      <c r="B351" s="6">
        <v>2690</v>
      </c>
      <c r="C351" s="29">
        <f t="shared" si="42"/>
        <v>1.1668124987290589E-8</v>
      </c>
      <c r="D351" s="29">
        <f t="shared" si="39"/>
        <v>1.6924618771140858E-2</v>
      </c>
      <c r="E351" s="27">
        <f t="shared" si="39"/>
        <v>8.9507469006873647E-2</v>
      </c>
      <c r="F351" s="29">
        <f t="shared" si="43"/>
        <v>6.8531084391169603E-2</v>
      </c>
      <c r="G351" s="29">
        <f t="shared" si="40"/>
        <v>0.29888888888888965</v>
      </c>
      <c r="H351" s="29">
        <f t="shared" si="43"/>
        <v>0.1120833333333334</v>
      </c>
    </row>
    <row r="352" spans="1:8" x14ac:dyDescent="0.2">
      <c r="A352" s="26">
        <f t="shared" si="41"/>
        <v>45</v>
      </c>
      <c r="B352" s="6">
        <v>2700</v>
      </c>
      <c r="C352" s="29">
        <f t="shared" si="42"/>
        <v>1.0902105245205754E-8</v>
      </c>
      <c r="D352" s="29">
        <f t="shared" si="39"/>
        <v>1.6924618018085699E-2</v>
      </c>
      <c r="E352" s="27">
        <f t="shared" si="39"/>
        <v>8.4742358497287756E-2</v>
      </c>
      <c r="F352" s="29">
        <f t="shared" si="43"/>
        <v>6.8766479831439853E-2</v>
      </c>
      <c r="G352" s="29">
        <f t="shared" si="40"/>
        <v>0.30000000000000077</v>
      </c>
      <c r="H352" s="29">
        <f t="shared" si="43"/>
        <v>0.11291666666666673</v>
      </c>
    </row>
    <row r="353" spans="1:8" x14ac:dyDescent="0.2">
      <c r="A353" s="26">
        <f t="shared" si="41"/>
        <v>45.166666666666664</v>
      </c>
      <c r="B353" s="6">
        <v>2710</v>
      </c>
      <c r="C353" s="29">
        <f t="shared" si="42"/>
        <v>1.0186375180845734E-8</v>
      </c>
      <c r="D353" s="29">
        <f t="shared" si="39"/>
        <v>1.6924617314469086E-2</v>
      </c>
      <c r="E353" s="27">
        <f t="shared" si="39"/>
        <v>8.0290080488856483E-2</v>
      </c>
      <c r="F353" s="29">
        <f t="shared" si="43"/>
        <v>6.8989507832797781E-2</v>
      </c>
      <c r="G353" s="29">
        <f t="shared" si="40"/>
        <v>0.30111111111111188</v>
      </c>
      <c r="H353" s="29">
        <f t="shared" si="43"/>
        <v>0.11375308641975315</v>
      </c>
    </row>
    <row r="354" spans="1:8" x14ac:dyDescent="0.2">
      <c r="A354" s="26">
        <f t="shared" si="41"/>
        <v>45.333333333333336</v>
      </c>
      <c r="B354" s="6">
        <v>2720</v>
      </c>
      <c r="C354" s="29">
        <f t="shared" si="42"/>
        <v>9.517633245246816E-9</v>
      </c>
      <c r="D354" s="29">
        <f t="shared" si="39"/>
        <v>1.6924616657045345E-2</v>
      </c>
      <c r="E354" s="27">
        <f t="shared" si="39"/>
        <v>7.613009733117658E-2</v>
      </c>
      <c r="F354" s="29">
        <f t="shared" si="43"/>
        <v>6.9200980325384381E-2</v>
      </c>
      <c r="G354" s="29">
        <f t="shared" si="40"/>
        <v>0.302222222222223</v>
      </c>
      <c r="H354" s="29">
        <f t="shared" si="43"/>
        <v>0.11459259259259266</v>
      </c>
    </row>
    <row r="355" spans="1:8" x14ac:dyDescent="0.2">
      <c r="A355" s="26">
        <f t="shared" si="41"/>
        <v>45.5</v>
      </c>
      <c r="B355" s="6">
        <v>2730</v>
      </c>
      <c r="C355" s="29">
        <f t="shared" si="42"/>
        <v>8.8927946382106932E-9</v>
      </c>
      <c r="D355" s="29">
        <f t="shared" si="39"/>
        <v>1.6924616042781886E-2</v>
      </c>
      <c r="E355" s="27">
        <f t="shared" si="39"/>
        <v>7.2243219683507442E-2</v>
      </c>
      <c r="F355" s="29">
        <f t="shared" si="43"/>
        <v>6.9401655935616341E-2</v>
      </c>
      <c r="G355" s="29">
        <f t="shared" si="40"/>
        <v>0.30333333333333412</v>
      </c>
      <c r="H355" s="29">
        <f t="shared" si="43"/>
        <v>0.11543518518518525</v>
      </c>
    </row>
    <row r="356" spans="1:8" x14ac:dyDescent="0.2">
      <c r="A356" s="26">
        <f t="shared" si="41"/>
        <v>45.666666666666664</v>
      </c>
      <c r="B356" s="6">
        <v>2740</v>
      </c>
      <c r="C356" s="29">
        <f t="shared" si="42"/>
        <v>8.3089770786117393E-9</v>
      </c>
      <c r="D356" s="29">
        <f t="shared" si="39"/>
        <v>1.692461546884521E-2</v>
      </c>
      <c r="E356" s="27">
        <f t="shared" si="39"/>
        <v>6.86115179973939E-2</v>
      </c>
      <c r="F356" s="29">
        <f t="shared" ref="F356:H371" si="44">(F355+E356*10/3600)</f>
        <v>6.9592243485609107E-2</v>
      </c>
      <c r="G356" s="29">
        <f t="shared" si="40"/>
        <v>0.30444444444444524</v>
      </c>
      <c r="H356" s="29">
        <f t="shared" si="44"/>
        <v>0.11628086419753093</v>
      </c>
    </row>
    <row r="357" spans="1:8" x14ac:dyDescent="0.2">
      <c r="A357" s="26">
        <f t="shared" si="41"/>
        <v>45.833333333333336</v>
      </c>
      <c r="B357" s="6">
        <v>2750</v>
      </c>
      <c r="C357" s="29">
        <f t="shared" si="42"/>
        <v>7.7634875088925403E-9</v>
      </c>
      <c r="D357" s="29">
        <f t="shared" si="39"/>
        <v>1.6924614932587838E-2</v>
      </c>
      <c r="E357" s="27">
        <f t="shared" si="39"/>
        <v>6.5218239810510614E-2</v>
      </c>
      <c r="F357" s="29">
        <f t="shared" si="44"/>
        <v>6.9773405262860522E-2</v>
      </c>
      <c r="G357" s="29">
        <f t="shared" si="40"/>
        <v>0.30555555555555636</v>
      </c>
      <c r="H357" s="29">
        <f t="shared" si="44"/>
        <v>0.11712962962962969</v>
      </c>
    </row>
    <row r="358" spans="1:8" x14ac:dyDescent="0.2">
      <c r="A358" s="26">
        <f t="shared" si="41"/>
        <v>46</v>
      </c>
      <c r="B358" s="6">
        <v>2760</v>
      </c>
      <c r="C358" s="29">
        <f t="shared" si="42"/>
        <v>7.2538096724176647E-9</v>
      </c>
      <c r="D358" s="29">
        <f t="shared" si="39"/>
        <v>1.69246144315361E-2</v>
      </c>
      <c r="E358" s="29">
        <f t="shared" ref="E358:E421" si="45">E357+$B$79</f>
        <v>6.6329350921621719E-2</v>
      </c>
      <c r="F358" s="29">
        <f t="shared" si="44"/>
        <v>6.995765345986503E-2</v>
      </c>
      <c r="G358" s="29">
        <f t="shared" si="40"/>
        <v>0.30666666666666748</v>
      </c>
      <c r="H358" s="29">
        <f t="shared" si="44"/>
        <v>0.11798148148148155</v>
      </c>
    </row>
    <row r="359" spans="1:8" x14ac:dyDescent="0.2">
      <c r="A359" s="26">
        <f t="shared" si="41"/>
        <v>46.166666666666664</v>
      </c>
      <c r="B359" s="6">
        <v>2770</v>
      </c>
      <c r="C359" s="29">
        <f t="shared" si="42"/>
        <v>6.7775925063819643E-9</v>
      </c>
      <c r="D359" s="29">
        <f t="shared" si="39"/>
        <v>1.6924613963378722E-2</v>
      </c>
      <c r="E359" s="29">
        <f t="shared" si="45"/>
        <v>6.7440462032732823E-2</v>
      </c>
      <c r="F359" s="29">
        <f t="shared" si="44"/>
        <v>7.0144988076622616E-2</v>
      </c>
      <c r="G359" s="29">
        <f t="shared" si="40"/>
        <v>0.30777777777777859</v>
      </c>
      <c r="H359" s="29">
        <f t="shared" si="44"/>
        <v>0.11883641975308649</v>
      </c>
    </row>
    <row r="360" spans="1:8" x14ac:dyDescent="0.2">
      <c r="A360" s="26">
        <f t="shared" si="41"/>
        <v>46.333333333333336</v>
      </c>
      <c r="B360" s="6">
        <v>2780</v>
      </c>
      <c r="C360" s="29">
        <f t="shared" si="42"/>
        <v>6.3326392967317494E-9</v>
      </c>
      <c r="D360" s="29">
        <f t="shared" si="39"/>
        <v>1.6924613525956169E-2</v>
      </c>
      <c r="E360" s="29">
        <f t="shared" si="45"/>
        <v>6.8551573143843927E-2</v>
      </c>
      <c r="F360" s="29">
        <f t="shared" si="44"/>
        <v>7.0335409113133296E-2</v>
      </c>
      <c r="G360" s="29">
        <f t="shared" si="40"/>
        <v>0.30888888888888971</v>
      </c>
      <c r="H360" s="29">
        <f t="shared" si="44"/>
        <v>0.11969444444444452</v>
      </c>
    </row>
    <row r="361" spans="1:8" x14ac:dyDescent="0.2">
      <c r="A361" s="26">
        <f t="shared" si="41"/>
        <v>46.5</v>
      </c>
      <c r="B361" s="6">
        <v>2790</v>
      </c>
      <c r="C361" s="29">
        <f t="shared" si="42"/>
        <v>5.9168975450722003E-9</v>
      </c>
      <c r="D361" s="29">
        <f t="shared" si="39"/>
        <v>1.6924613117250683E-2</v>
      </c>
      <c r="E361" s="29">
        <f t="shared" si="45"/>
        <v>6.9662684254955032E-2</v>
      </c>
      <c r="F361" s="29">
        <f t="shared" si="44"/>
        <v>7.0528916569397054E-2</v>
      </c>
      <c r="G361" s="29">
        <f t="shared" si="40"/>
        <v>0.31000000000000083</v>
      </c>
      <c r="H361" s="29">
        <f t="shared" si="44"/>
        <v>0.12055555555555564</v>
      </c>
    </row>
    <row r="362" spans="1:8" x14ac:dyDescent="0.2">
      <c r="A362" s="26">
        <f t="shared" si="41"/>
        <v>46.666666666666664</v>
      </c>
      <c r="B362" s="6">
        <v>2800</v>
      </c>
      <c r="C362" s="29">
        <f t="shared" si="42"/>
        <v>5.5284495008186848E-9</v>
      </c>
      <c r="D362" s="29">
        <f t="shared" si="39"/>
        <v>1.692461273537697E-2</v>
      </c>
      <c r="E362" s="29">
        <f t="shared" si="45"/>
        <v>7.0773795366066136E-2</v>
      </c>
      <c r="F362" s="29">
        <f t="shared" si="44"/>
        <v>7.0725510445413906E-2</v>
      </c>
      <c r="G362" s="29">
        <f t="shared" si="40"/>
        <v>0.31111111111111195</v>
      </c>
      <c r="H362" s="29">
        <f t="shared" si="44"/>
        <v>0.12141975308641983</v>
      </c>
    </row>
    <row r="363" spans="1:8" x14ac:dyDescent="0.2">
      <c r="A363" s="26">
        <f t="shared" si="41"/>
        <v>46.833333333333336</v>
      </c>
      <c r="B363" s="6">
        <v>2810</v>
      </c>
      <c r="C363" s="29">
        <f t="shared" si="42"/>
        <v>5.1655033149182936E-9</v>
      </c>
      <c r="D363" s="29">
        <f t="shared" si="39"/>
        <v>1.6924612378573504E-2</v>
      </c>
      <c r="E363" s="29">
        <f t="shared" si="45"/>
        <v>7.1884906477177241E-2</v>
      </c>
      <c r="F363" s="29">
        <f t="shared" si="44"/>
        <v>7.0925190741183836E-2</v>
      </c>
      <c r="G363" s="29">
        <f t="shared" si="40"/>
        <v>0.31222222222222307</v>
      </c>
      <c r="H363" s="29">
        <f t="shared" si="44"/>
        <v>0.12228703703703712</v>
      </c>
    </row>
    <row r="364" spans="1:8" x14ac:dyDescent="0.2">
      <c r="A364" s="26">
        <f t="shared" si="41"/>
        <v>47</v>
      </c>
      <c r="B364" s="6">
        <v>2820</v>
      </c>
      <c r="C364" s="29">
        <f t="shared" si="42"/>
        <v>4.8263847743351175E-9</v>
      </c>
      <c r="D364" s="29">
        <f t="shared" si="39"/>
        <v>1.6924612045194413E-2</v>
      </c>
      <c r="E364" s="29">
        <f t="shared" si="45"/>
        <v>7.2996017588288345E-2</v>
      </c>
      <c r="F364" s="29">
        <f t="shared" si="44"/>
        <v>7.1127957456706858E-2</v>
      </c>
      <c r="G364" s="29">
        <f t="shared" si="40"/>
        <v>0.31333333333333419</v>
      </c>
      <c r="H364" s="29">
        <f t="shared" si="44"/>
        <v>0.12315740740740749</v>
      </c>
    </row>
    <row r="365" spans="1:8" x14ac:dyDescent="0.2">
      <c r="A365" s="26">
        <f t="shared" si="41"/>
        <v>47.166666666666664</v>
      </c>
      <c r="B365" s="6">
        <v>2830</v>
      </c>
      <c r="C365" s="29">
        <f t="shared" si="42"/>
        <v>4.5095295791717635E-9</v>
      </c>
      <c r="D365" s="29">
        <f t="shared" si="39"/>
        <v>1.6924611733701866E-2</v>
      </c>
      <c r="E365" s="29">
        <f t="shared" si="45"/>
        <v>7.4107128699399449E-2</v>
      </c>
      <c r="F365" s="29">
        <f t="shared" si="44"/>
        <v>7.1333810591982974E-2</v>
      </c>
      <c r="G365" s="29">
        <f t="shared" si="40"/>
        <v>0.3144444444444453</v>
      </c>
      <c r="H365" s="29">
        <f t="shared" si="44"/>
        <v>0.12403086419753095</v>
      </c>
    </row>
    <row r="366" spans="1:8" x14ac:dyDescent="0.2">
      <c r="A366" s="26">
        <f t="shared" si="41"/>
        <v>47.333333333333336</v>
      </c>
      <c r="B366" s="6">
        <v>2840</v>
      </c>
      <c r="C366" s="29">
        <f t="shared" si="42"/>
        <v>4.2134761268027022E-9</v>
      </c>
      <c r="D366" s="29">
        <f t="shared" si="39"/>
        <v>1.6924611442659002E-2</v>
      </c>
      <c r="E366" s="29">
        <f t="shared" si="45"/>
        <v>7.5218239810510554E-2</v>
      </c>
      <c r="F366" s="29">
        <f t="shared" si="44"/>
        <v>7.1542750147012169E-2</v>
      </c>
      <c r="G366" s="29">
        <f t="shared" si="40"/>
        <v>0.31555555555555642</v>
      </c>
      <c r="H366" s="29">
        <f t="shared" si="44"/>
        <v>0.12490740740740749</v>
      </c>
    </row>
    <row r="367" spans="1:8" x14ac:dyDescent="0.2">
      <c r="A367" s="26">
        <f t="shared" si="41"/>
        <v>47.5</v>
      </c>
      <c r="B367" s="6">
        <v>2850</v>
      </c>
      <c r="C367" s="29">
        <f t="shared" si="42"/>
        <v>3.9368587697337935E-9</v>
      </c>
      <c r="D367" s="29">
        <f t="shared" si="39"/>
        <v>1.6924611170723285E-2</v>
      </c>
      <c r="E367" s="29">
        <f t="shared" si="45"/>
        <v>7.6329350921621658E-2</v>
      </c>
      <c r="F367" s="29">
        <f t="shared" si="44"/>
        <v>7.1754776121794456E-2</v>
      </c>
      <c r="G367" s="29">
        <f t="shared" si="40"/>
        <v>0.31666666666666754</v>
      </c>
      <c r="H367" s="29">
        <f t="shared" si="44"/>
        <v>0.12578703703703711</v>
      </c>
    </row>
    <row r="368" spans="1:8" x14ac:dyDescent="0.2">
      <c r="A368" s="26">
        <f t="shared" si="41"/>
        <v>47.666666666666664</v>
      </c>
      <c r="B368" s="6">
        <v>2860</v>
      </c>
      <c r="C368" s="29">
        <f t="shared" si="42"/>
        <v>3.6784015160875786E-9</v>
      </c>
      <c r="D368" s="29">
        <f t="shared" si="39"/>
        <v>1.6924610916640319E-2</v>
      </c>
      <c r="E368" s="29">
        <f t="shared" si="45"/>
        <v>7.7440462032732763E-2</v>
      </c>
      <c r="F368" s="29">
        <f t="shared" si="44"/>
        <v>7.1969888516329822E-2</v>
      </c>
      <c r="G368" s="29">
        <f t="shared" si="40"/>
        <v>0.31777777777777866</v>
      </c>
      <c r="H368" s="29">
        <f t="shared" si="44"/>
        <v>0.12666975308641984</v>
      </c>
    </row>
    <row r="369" spans="1:8" x14ac:dyDescent="0.2">
      <c r="A369" s="26">
        <f t="shared" si="41"/>
        <v>47.833333333333336</v>
      </c>
      <c r="B369" s="6">
        <v>2870</v>
      </c>
      <c r="C369" s="29">
        <f t="shared" si="42"/>
        <v>3.43691214365567E-9</v>
      </c>
      <c r="D369" s="29">
        <f t="shared" si="39"/>
        <v>1.6924610679238058E-2</v>
      </c>
      <c r="E369" s="29">
        <f t="shared" si="45"/>
        <v>7.8551573143843867E-2</v>
      </c>
      <c r="F369" s="29">
        <f t="shared" si="44"/>
        <v>7.2188087330618281E-2</v>
      </c>
      <c r="G369" s="29">
        <f t="shared" si="40"/>
        <v>0.31888888888888978</v>
      </c>
      <c r="H369" s="29">
        <f t="shared" si="44"/>
        <v>0.12755555555555564</v>
      </c>
    </row>
    <row r="370" spans="1:8" x14ac:dyDescent="0.2">
      <c r="A370" s="26">
        <f t="shared" si="41"/>
        <v>48</v>
      </c>
      <c r="B370" s="6">
        <v>2880</v>
      </c>
      <c r="C370" s="29">
        <f t="shared" si="42"/>
        <v>3.2112767003673053E-9</v>
      </c>
      <c r="D370" s="29">
        <f t="shared" si="39"/>
        <v>1.6924610457421406E-2</v>
      </c>
      <c r="E370" s="29">
        <f t="shared" si="45"/>
        <v>7.9662684254954971E-2</v>
      </c>
      <c r="F370" s="29">
        <f t="shared" si="44"/>
        <v>7.2409372564659819E-2</v>
      </c>
      <c r="G370" s="29">
        <f t="shared" si="40"/>
        <v>0.32000000000000089</v>
      </c>
      <c r="H370" s="29">
        <f t="shared" si="44"/>
        <v>0.12844444444444453</v>
      </c>
    </row>
    <row r="371" spans="1:8" x14ac:dyDescent="0.2">
      <c r="A371" s="26">
        <f t="shared" si="41"/>
        <v>48.166666666666664</v>
      </c>
      <c r="B371" s="6">
        <v>2890</v>
      </c>
      <c r="C371" s="29">
        <f t="shared" si="42"/>
        <v>3.0004543658055972E-9</v>
      </c>
      <c r="D371" s="29">
        <f t="shared" si="39"/>
        <v>1.6924610250167157E-2</v>
      </c>
      <c r="E371" s="29">
        <f t="shared" si="45"/>
        <v>8.0773795366066076E-2</v>
      </c>
      <c r="F371" s="29">
        <f t="shared" si="44"/>
        <v>7.2633744218454449E-2</v>
      </c>
      <c r="G371" s="29">
        <f t="shared" si="40"/>
        <v>0.32111111111111201</v>
      </c>
      <c r="H371" s="29">
        <f t="shared" si="44"/>
        <v>0.12933641975308652</v>
      </c>
    </row>
    <row r="372" spans="1:8" x14ac:dyDescent="0.2">
      <c r="A372" s="26">
        <f t="shared" si="41"/>
        <v>48.333333333333336</v>
      </c>
      <c r="B372" s="6">
        <v>2900</v>
      </c>
      <c r="C372" s="29">
        <f t="shared" si="42"/>
        <v>2.803472650068472E-9</v>
      </c>
      <c r="D372" s="29">
        <f t="shared" si="39"/>
        <v>1.6924610056519278E-2</v>
      </c>
      <c r="E372" s="29">
        <f t="shared" si="45"/>
        <v>8.188490647717718E-2</v>
      </c>
      <c r="F372" s="29">
        <f t="shared" ref="F372:H387" si="46">(F371+E372*10/3600)</f>
        <v>7.2861202292002158E-2</v>
      </c>
      <c r="G372" s="29">
        <f t="shared" si="40"/>
        <v>0.32222222222222313</v>
      </c>
      <c r="H372" s="29">
        <f t="shared" si="46"/>
        <v>0.13023148148148159</v>
      </c>
    </row>
    <row r="373" spans="1:8" x14ac:dyDescent="0.2">
      <c r="A373" s="26">
        <f t="shared" si="41"/>
        <v>48.5</v>
      </c>
      <c r="B373" s="6">
        <v>2910</v>
      </c>
      <c r="C373" s="29">
        <f t="shared" si="42"/>
        <v>2.6194229078274089E-9</v>
      </c>
      <c r="D373" s="29">
        <f t="shared" si="39"/>
        <v>1.6924609875584504E-2</v>
      </c>
      <c r="E373" s="29">
        <f t="shared" si="45"/>
        <v>8.2996017588288284E-2</v>
      </c>
      <c r="F373" s="29">
        <f t="shared" si="46"/>
        <v>7.3091746785302961E-2</v>
      </c>
      <c r="G373" s="29">
        <f t="shared" si="40"/>
        <v>0.32333333333333425</v>
      </c>
      <c r="H373" s="29">
        <f t="shared" si="46"/>
        <v>0.13112962962962973</v>
      </c>
    </row>
    <row r="374" spans="1:8" x14ac:dyDescent="0.2">
      <c r="A374" s="26">
        <f t="shared" si="41"/>
        <v>48.666666666666664</v>
      </c>
      <c r="B374" s="6">
        <v>2920</v>
      </c>
      <c r="C374" s="29">
        <f t="shared" si="42"/>
        <v>2.447456146891041E-9</v>
      </c>
      <c r="D374" s="29">
        <f t="shared" si="39"/>
        <v>1.6924609706528215E-2</v>
      </c>
      <c r="E374" s="29">
        <f t="shared" si="45"/>
        <v>8.4107128699399389E-2</v>
      </c>
      <c r="F374" s="29">
        <f t="shared" si="46"/>
        <v>7.3325377698356842E-2</v>
      </c>
      <c r="G374" s="29">
        <f t="shared" si="40"/>
        <v>0.32444444444444537</v>
      </c>
      <c r="H374" s="29">
        <f t="shared" si="46"/>
        <v>0.13203086419753096</v>
      </c>
    </row>
    <row r="375" spans="1:8" x14ac:dyDescent="0.2">
      <c r="A375" s="26">
        <f t="shared" si="41"/>
        <v>48.833333333333336</v>
      </c>
      <c r="B375" s="6">
        <v>2930</v>
      </c>
      <c r="C375" s="29">
        <f t="shared" si="42"/>
        <v>2.2867791119391932E-9</v>
      </c>
      <c r="D375" s="29">
        <f t="shared" si="39"/>
        <v>1.6924609548570575E-2</v>
      </c>
      <c r="E375" s="29">
        <f t="shared" si="45"/>
        <v>8.5218239810510493E-2</v>
      </c>
      <c r="F375" s="29">
        <f t="shared" si="46"/>
        <v>7.3562095031163816E-2</v>
      </c>
      <c r="G375" s="29">
        <f t="shared" si="40"/>
        <v>0.32555555555555649</v>
      </c>
      <c r="H375" s="29">
        <f t="shared" si="46"/>
        <v>0.1329351851851853</v>
      </c>
    </row>
    <row r="376" spans="1:8" x14ac:dyDescent="0.2">
      <c r="A376" s="26">
        <f t="shared" si="41"/>
        <v>49</v>
      </c>
      <c r="B376" s="6">
        <v>2940</v>
      </c>
      <c r="C376" s="29">
        <f t="shared" si="42"/>
        <v>2.1366506253622417E-9</v>
      </c>
      <c r="D376" s="29">
        <f t="shared" si="39"/>
        <v>1.6924609400982955E-2</v>
      </c>
      <c r="E376" s="29">
        <f t="shared" si="45"/>
        <v>8.6329350921621598E-2</v>
      </c>
      <c r="F376" s="29">
        <f t="shared" si="46"/>
        <v>7.3801898783723882E-2</v>
      </c>
      <c r="G376" s="29">
        <f t="shared" si="40"/>
        <v>0.3266666666666676</v>
      </c>
      <c r="H376" s="29">
        <f t="shared" si="46"/>
        <v>0.13384259259259271</v>
      </c>
    </row>
    <row r="377" spans="1:8" x14ac:dyDescent="0.2">
      <c r="A377" s="26">
        <f t="shared" si="41"/>
        <v>49.166666666666664</v>
      </c>
      <c r="B377" s="6">
        <v>2950</v>
      </c>
      <c r="C377" s="29">
        <f t="shared" si="42"/>
        <v>1.9963781683266711E-9</v>
      </c>
      <c r="D377" s="29">
        <f t="shared" si="39"/>
        <v>1.6924609263084554E-2</v>
      </c>
      <c r="E377" s="29">
        <f t="shared" si="45"/>
        <v>8.7440462032732702E-2</v>
      </c>
      <c r="F377" s="29">
        <f t="shared" si="46"/>
        <v>7.4044788956037028E-2</v>
      </c>
      <c r="G377" s="29">
        <f t="shared" si="40"/>
        <v>0.32777777777777872</v>
      </c>
      <c r="H377" s="29">
        <f t="shared" si="46"/>
        <v>0.1347530864197532</v>
      </c>
    </row>
    <row r="378" spans="1:8" x14ac:dyDescent="0.2">
      <c r="A378" s="26">
        <f t="shared" si="41"/>
        <v>49.333333333333336</v>
      </c>
      <c r="B378" s="6">
        <v>2960</v>
      </c>
      <c r="C378" s="29">
        <f t="shared" si="42"/>
        <v>1.8653146862958278E-9</v>
      </c>
      <c r="D378" s="29">
        <f t="shared" si="39"/>
        <v>1.6924609134239269E-2</v>
      </c>
      <c r="E378" s="29">
        <f t="shared" si="45"/>
        <v>8.8551573143843806E-2</v>
      </c>
      <c r="F378" s="29">
        <f t="shared" si="46"/>
        <v>7.4290765548103266E-2</v>
      </c>
      <c r="G378" s="29">
        <f t="shared" si="40"/>
        <v>0.32888888888888984</v>
      </c>
      <c r="H378" s="29">
        <f t="shared" si="46"/>
        <v>0.13566666666666677</v>
      </c>
    </row>
    <row r="379" spans="1:8" x14ac:dyDescent="0.2">
      <c r="A379" s="26">
        <f t="shared" si="41"/>
        <v>49.5</v>
      </c>
      <c r="B379" s="6">
        <v>2970</v>
      </c>
      <c r="C379" s="29">
        <f t="shared" si="42"/>
        <v>1.7428556042702438E-9</v>
      </c>
      <c r="D379" s="29">
        <f t="shared" si="39"/>
        <v>1.6924609013852759E-2</v>
      </c>
      <c r="E379" s="29">
        <f t="shared" si="45"/>
        <v>8.9662684254954911E-2</v>
      </c>
      <c r="F379" s="29">
        <f t="shared" si="46"/>
        <v>7.4539828559922583E-2</v>
      </c>
      <c r="G379" s="29">
        <f t="shared" si="40"/>
        <v>0.33000000000000096</v>
      </c>
      <c r="H379" s="29">
        <f t="shared" si="46"/>
        <v>0.13658333333333345</v>
      </c>
    </row>
    <row r="380" spans="1:8" x14ac:dyDescent="0.2">
      <c r="A380" s="26">
        <f t="shared" si="41"/>
        <v>49.666666666666664</v>
      </c>
      <c r="B380" s="6">
        <v>2980</v>
      </c>
      <c r="C380" s="29">
        <f t="shared" si="42"/>
        <v>1.6284360379793096E-9</v>
      </c>
      <c r="D380" s="29">
        <f t="shared" si="39"/>
        <v>1.6924608901369698E-2</v>
      </c>
      <c r="E380" s="29">
        <f t="shared" si="45"/>
        <v>9.0773795366066015E-2</v>
      </c>
      <c r="F380" s="29">
        <f t="shared" si="46"/>
        <v>7.4791977991494993E-2</v>
      </c>
      <c r="G380" s="29">
        <f t="shared" si="40"/>
        <v>0.33111111111111208</v>
      </c>
      <c r="H380" s="29">
        <f t="shared" si="46"/>
        <v>0.1375030864197532</v>
      </c>
    </row>
    <row r="381" spans="1:8" x14ac:dyDescent="0.2">
      <c r="A381" s="26">
        <f t="shared" si="41"/>
        <v>49.833333333333336</v>
      </c>
      <c r="B381" s="6">
        <v>2990</v>
      </c>
      <c r="C381" s="29">
        <f t="shared" si="42"/>
        <v>1.5215281881599686E-9</v>
      </c>
      <c r="D381" s="29">
        <f t="shared" si="39"/>
        <v>1.6924608796271223E-2</v>
      </c>
      <c r="E381" s="29">
        <f t="shared" si="45"/>
        <v>9.188490647717712E-2</v>
      </c>
      <c r="F381" s="29">
        <f t="shared" si="46"/>
        <v>7.5047213842820482E-2</v>
      </c>
      <c r="G381" s="29">
        <f t="shared" si="40"/>
        <v>0.3322222222222232</v>
      </c>
      <c r="H381" s="29">
        <f t="shared" si="46"/>
        <v>0.13842592592592604</v>
      </c>
    </row>
    <row r="382" spans="1:8" x14ac:dyDescent="0.2">
      <c r="A382" s="26">
        <f t="shared" si="41"/>
        <v>50</v>
      </c>
      <c r="B382" s="6">
        <v>3000</v>
      </c>
      <c r="C382" s="29">
        <f t="shared" si="42"/>
        <v>1.421638905902653E-9</v>
      </c>
      <c r="D382" s="29">
        <f t="shared" si="39"/>
        <v>1.6924608698072528E-2</v>
      </c>
      <c r="E382" s="29">
        <f t="shared" si="45"/>
        <v>9.2996017588288224E-2</v>
      </c>
      <c r="F382" s="29">
        <f t="shared" si="46"/>
        <v>7.5305536113899063E-2</v>
      </c>
      <c r="G382" s="29">
        <f t="shared" si="40"/>
        <v>0.33333333333333431</v>
      </c>
      <c r="H382" s="29">
        <f t="shared" si="46"/>
        <v>0.13935185185185198</v>
      </c>
    </row>
    <row r="383" spans="1:8" x14ac:dyDescent="0.2">
      <c r="A383" s="26">
        <f t="shared" si="41"/>
        <v>50.166666666666664</v>
      </c>
      <c r="B383" s="6">
        <v>3010</v>
      </c>
      <c r="C383" s="29">
        <f t="shared" si="42"/>
        <v>1.3283074178337898E-9</v>
      </c>
      <c r="D383" s="29">
        <f t="shared" si="39"/>
        <v>1.6924608606320637E-2</v>
      </c>
      <c r="E383" s="29">
        <f t="shared" si="45"/>
        <v>9.4107128699399328E-2</v>
      </c>
      <c r="F383" s="29">
        <f t="shared" si="46"/>
        <v>7.5566944804730724E-2</v>
      </c>
      <c r="G383" s="29">
        <f t="shared" si="40"/>
        <v>0.33444444444444543</v>
      </c>
      <c r="H383" s="29">
        <f t="shared" si="46"/>
        <v>0.140280864197531</v>
      </c>
    </row>
    <row r="384" spans="1:8" x14ac:dyDescent="0.2">
      <c r="A384" s="26">
        <f t="shared" si="41"/>
        <v>50.333333333333336</v>
      </c>
      <c r="B384" s="6">
        <v>3020</v>
      </c>
      <c r="C384" s="29">
        <f t="shared" si="42"/>
        <v>1.241103200641505E-9</v>
      </c>
      <c r="D384" s="29">
        <f t="shared" si="39"/>
        <v>1.6924608520592316E-2</v>
      </c>
      <c r="E384" s="29">
        <f t="shared" si="45"/>
        <v>9.5218239810510433E-2</v>
      </c>
      <c r="F384" s="29">
        <f t="shared" si="46"/>
        <v>7.5831439915315477E-2</v>
      </c>
      <c r="G384" s="29">
        <f t="shared" si="40"/>
        <v>0.33555555555555655</v>
      </c>
      <c r="H384" s="29">
        <f t="shared" si="46"/>
        <v>0.1412129629629631</v>
      </c>
    </row>
    <row r="385" spans="1:8" x14ac:dyDescent="0.2">
      <c r="A385" s="26">
        <f t="shared" si="41"/>
        <v>50.5</v>
      </c>
      <c r="B385" s="6">
        <v>3030</v>
      </c>
      <c r="C385" s="29">
        <f t="shared" si="42"/>
        <v>1.1596239951400536E-9</v>
      </c>
      <c r="D385" s="29">
        <f t="shared" si="39"/>
        <v>1.6924608440492116E-2</v>
      </c>
      <c r="E385" s="29">
        <f t="shared" si="45"/>
        <v>9.6329350921621537E-2</v>
      </c>
      <c r="F385" s="29">
        <f t="shared" si="46"/>
        <v>7.6099021445653309E-2</v>
      </c>
      <c r="G385" s="29">
        <f t="shared" si="40"/>
        <v>0.33666666666666767</v>
      </c>
      <c r="H385" s="29">
        <f t="shared" si="46"/>
        <v>0.14214814814814827</v>
      </c>
    </row>
    <row r="386" spans="1:8" x14ac:dyDescent="0.2">
      <c r="A386" s="26">
        <f t="shared" si="41"/>
        <v>50.666666666666664</v>
      </c>
      <c r="B386" s="6">
        <v>3040</v>
      </c>
      <c r="C386" s="29">
        <f t="shared" si="42"/>
        <v>1.0834939507121667E-9</v>
      </c>
      <c r="D386" s="29">
        <f t="shared" si="39"/>
        <v>1.6924608365650542E-2</v>
      </c>
      <c r="E386" s="29">
        <f t="shared" si="45"/>
        <v>9.7440462032732642E-2</v>
      </c>
      <c r="F386" s="29">
        <f t="shared" si="46"/>
        <v>7.6369689395744234E-2</v>
      </c>
      <c r="G386" s="29">
        <f t="shared" si="40"/>
        <v>0.33777777777777879</v>
      </c>
      <c r="H386" s="29">
        <f t="shared" si="46"/>
        <v>0.14308641975308656</v>
      </c>
    </row>
    <row r="387" spans="1:8" x14ac:dyDescent="0.2">
      <c r="A387" s="26">
        <f t="shared" si="41"/>
        <v>50.833333333333336</v>
      </c>
      <c r="B387" s="6">
        <v>3050</v>
      </c>
      <c r="C387" s="29">
        <f t="shared" si="42"/>
        <v>1.0123618915699257E-9</v>
      </c>
      <c r="D387" s="29">
        <f t="shared" si="39"/>
        <v>1.6924608295722364E-2</v>
      </c>
      <c r="E387" s="29">
        <f t="shared" si="45"/>
        <v>9.8551573143843746E-2</v>
      </c>
      <c r="F387" s="29">
        <f t="shared" si="46"/>
        <v>7.6643443765588237E-2</v>
      </c>
      <c r="G387" s="29">
        <f t="shared" si="40"/>
        <v>0.33888888888888991</v>
      </c>
      <c r="H387" s="29">
        <f t="shared" si="46"/>
        <v>0.14402777777777792</v>
      </c>
    </row>
    <row r="388" spans="1:8" x14ac:dyDescent="0.2">
      <c r="A388" s="26">
        <f t="shared" si="41"/>
        <v>51</v>
      </c>
      <c r="B388" s="6">
        <v>3060</v>
      </c>
      <c r="C388" s="29">
        <f t="shared" si="42"/>
        <v>9.4589969683670119E-10</v>
      </c>
      <c r="D388" s="29">
        <f t="shared" si="39"/>
        <v>1.6924608230385017E-2</v>
      </c>
      <c r="E388" s="29">
        <f t="shared" si="45"/>
        <v>9.966268425495485E-2</v>
      </c>
      <c r="F388" s="29">
        <f t="shared" ref="F388:H403" si="47">(F387+E388*10/3600)</f>
        <v>7.6920284555185334E-2</v>
      </c>
      <c r="G388" s="29">
        <f t="shared" si="40"/>
        <v>0.34000000000000102</v>
      </c>
      <c r="H388" s="29">
        <f t="shared" si="47"/>
        <v>0.14497222222222236</v>
      </c>
    </row>
    <row r="389" spans="1:8" x14ac:dyDescent="0.2">
      <c r="A389" s="26">
        <f t="shared" si="41"/>
        <v>51.166666666666664</v>
      </c>
      <c r="B389" s="6">
        <v>3070</v>
      </c>
      <c r="C389" s="29">
        <f t="shared" si="42"/>
        <v>8.8380078697772946E-10</v>
      </c>
      <c r="D389" s="29">
        <f t="shared" si="39"/>
        <v>1.6924608169337108E-2</v>
      </c>
      <c r="E389" s="29">
        <f t="shared" si="45"/>
        <v>0.10077379536606595</v>
      </c>
      <c r="F389" s="29">
        <f t="shared" si="47"/>
        <v>7.7200211764535523E-2</v>
      </c>
      <c r="G389" s="29">
        <f t="shared" si="40"/>
        <v>0.34111111111111214</v>
      </c>
      <c r="H389" s="29">
        <f t="shared" si="47"/>
        <v>0.14591975308641988</v>
      </c>
    </row>
    <row r="390" spans="1:8" x14ac:dyDescent="0.2">
      <c r="A390" s="26">
        <f t="shared" si="41"/>
        <v>51.333333333333336</v>
      </c>
      <c r="B390" s="6">
        <v>3080</v>
      </c>
      <c r="C390" s="29">
        <f t="shared" si="42"/>
        <v>8.2577870959747505E-10</v>
      </c>
      <c r="D390" s="29">
        <f t="shared" si="39"/>
        <v>1.692460811229703E-2</v>
      </c>
      <c r="E390" s="29">
        <f t="shared" si="45"/>
        <v>0.10188490647717706</v>
      </c>
      <c r="F390" s="29">
        <f t="shared" si="47"/>
        <v>7.7483225393638791E-2</v>
      </c>
      <c r="G390" s="29">
        <f t="shared" si="40"/>
        <v>0.34222222222222326</v>
      </c>
      <c r="H390" s="29">
        <f t="shared" si="47"/>
        <v>0.14687037037037051</v>
      </c>
    </row>
    <row r="391" spans="1:8" x14ac:dyDescent="0.2">
      <c r="A391" s="26">
        <f t="shared" si="41"/>
        <v>51.5</v>
      </c>
      <c r="B391" s="6">
        <v>3090</v>
      </c>
      <c r="C391" s="29">
        <f t="shared" si="42"/>
        <v>7.7156581808028445E-10</v>
      </c>
      <c r="D391" s="29">
        <f t="shared" si="39"/>
        <v>1.6924608059001672E-2</v>
      </c>
      <c r="E391" s="29">
        <f t="shared" si="45"/>
        <v>0.10299601758828816</v>
      </c>
      <c r="F391" s="29">
        <f t="shared" si="47"/>
        <v>7.7769325442495152E-2</v>
      </c>
      <c r="G391" s="29">
        <f t="shared" si="40"/>
        <v>0.34333333333333438</v>
      </c>
      <c r="H391" s="29">
        <f t="shared" si="47"/>
        <v>0.14782407407407422</v>
      </c>
    </row>
    <row r="392" spans="1:8" x14ac:dyDescent="0.2">
      <c r="A392" s="26">
        <f t="shared" si="41"/>
        <v>51.666666666666664</v>
      </c>
      <c r="B392" s="6">
        <v>3100</v>
      </c>
      <c r="C392" s="29">
        <f t="shared" si="42"/>
        <v>7.2091203697911235E-10</v>
      </c>
      <c r="D392" s="29">
        <f t="shared" si="39"/>
        <v>1.6924608009205186E-2</v>
      </c>
      <c r="E392" s="29">
        <f t="shared" si="45"/>
        <v>0.10410712869939927</v>
      </c>
      <c r="F392" s="29">
        <f t="shared" si="47"/>
        <v>7.8058511911104592E-2</v>
      </c>
      <c r="G392" s="29">
        <f t="shared" si="40"/>
        <v>0.3444444444444455</v>
      </c>
      <c r="H392" s="29">
        <f t="shared" si="47"/>
        <v>0.148780864197531</v>
      </c>
    </row>
    <row r="393" spans="1:8" x14ac:dyDescent="0.2">
      <c r="A393" s="26">
        <f t="shared" si="41"/>
        <v>51.833333333333336</v>
      </c>
      <c r="B393" s="6">
        <v>3110</v>
      </c>
      <c r="C393" s="29">
        <f t="shared" si="42"/>
        <v>6.7358370845725403E-10</v>
      </c>
      <c r="D393" s="29">
        <f t="shared" si="39"/>
        <v>1.6924607962677869E-2</v>
      </c>
      <c r="E393" s="29">
        <f t="shared" si="45"/>
        <v>0.10521823981051037</v>
      </c>
      <c r="F393" s="29">
        <f t="shared" si="47"/>
        <v>7.8350784799467124E-2</v>
      </c>
      <c r="G393" s="29">
        <f t="shared" si="40"/>
        <v>0.34555555555555661</v>
      </c>
      <c r="H393" s="29">
        <f t="shared" si="47"/>
        <v>0.1497407407407409</v>
      </c>
    </row>
    <row r="394" spans="1:8" x14ac:dyDescent="0.2">
      <c r="A394" s="26">
        <f t="shared" si="41"/>
        <v>52</v>
      </c>
      <c r="B394" s="6">
        <v>3120</v>
      </c>
      <c r="C394" s="29">
        <f t="shared" si="42"/>
        <v>6.2936251446190363E-10</v>
      </c>
      <c r="D394" s="29">
        <f t="shared" si="39"/>
        <v>1.6924607919205102E-2</v>
      </c>
      <c r="E394" s="29">
        <f t="shared" si="45"/>
        <v>0.10632935092162148</v>
      </c>
      <c r="F394" s="29">
        <f t="shared" si="47"/>
        <v>7.8646144107582736E-2</v>
      </c>
      <c r="G394" s="29">
        <f t="shared" si="40"/>
        <v>0.34666666666666773</v>
      </c>
      <c r="H394" s="29">
        <f t="shared" si="47"/>
        <v>0.15070370370370387</v>
      </c>
    </row>
    <row r="395" spans="1:8" x14ac:dyDescent="0.2">
      <c r="A395" s="26">
        <f t="shared" si="41"/>
        <v>52.166666666666664</v>
      </c>
      <c r="B395" s="6">
        <v>3130</v>
      </c>
      <c r="C395" s="29">
        <f t="shared" si="42"/>
        <v>5.8804446965769563E-10</v>
      </c>
      <c r="D395" s="29">
        <f t="shared" si="39"/>
        <v>1.6924607878586351E-2</v>
      </c>
      <c r="E395" s="29">
        <f t="shared" si="45"/>
        <v>0.10744046203273258</v>
      </c>
      <c r="F395" s="29">
        <f t="shared" si="47"/>
        <v>7.894458983545144E-2</v>
      </c>
      <c r="G395" s="29">
        <f t="shared" si="40"/>
        <v>0.34777777777777885</v>
      </c>
      <c r="H395" s="29">
        <f t="shared" si="47"/>
        <v>0.15166975308641992</v>
      </c>
    </row>
    <row r="396" spans="1:8" x14ac:dyDescent="0.2">
      <c r="A396" s="26">
        <f t="shared" si="41"/>
        <v>52.333333333333336</v>
      </c>
      <c r="B396" s="6">
        <v>3140</v>
      </c>
      <c r="C396" s="29">
        <f t="shared" si="42"/>
        <v>5.4943898047479311E-10</v>
      </c>
      <c r="D396" s="29">
        <f t="shared" si="39"/>
        <v>1.6924607840634244E-2</v>
      </c>
      <c r="E396" s="29">
        <f t="shared" si="45"/>
        <v>0.10855157314384369</v>
      </c>
      <c r="F396" s="29">
        <f t="shared" si="47"/>
        <v>7.9246121983073223E-2</v>
      </c>
      <c r="G396" s="29">
        <f t="shared" si="40"/>
        <v>0.34888888888888997</v>
      </c>
      <c r="H396" s="29">
        <f t="shared" si="47"/>
        <v>0.15263888888888905</v>
      </c>
    </row>
    <row r="397" spans="1:8" x14ac:dyDescent="0.2">
      <c r="A397" s="26">
        <f t="shared" si="41"/>
        <v>52.5</v>
      </c>
      <c r="B397" s="6">
        <v>3150</v>
      </c>
      <c r="C397" s="29">
        <f t="shared" si="42"/>
        <v>5.1336796593105991E-10</v>
      </c>
      <c r="D397" s="29">
        <f t="shared" si="39"/>
        <v>1.6924607805173717E-2</v>
      </c>
      <c r="E397" s="29">
        <f t="shared" si="45"/>
        <v>0.10966268425495479</v>
      </c>
      <c r="F397" s="29">
        <f t="shared" si="47"/>
        <v>7.9550740550448099E-2</v>
      </c>
      <c r="G397" s="29">
        <f t="shared" si="40"/>
        <v>0.35000000000000109</v>
      </c>
      <c r="H397" s="29">
        <f t="shared" si="47"/>
        <v>0.15361111111111128</v>
      </c>
    </row>
    <row r="398" spans="1:8" x14ac:dyDescent="0.2">
      <c r="A398" s="26">
        <f t="shared" si="41"/>
        <v>52.666666666666664</v>
      </c>
      <c r="B398" s="6">
        <v>3160</v>
      </c>
      <c r="C398" s="29">
        <f t="shared" si="42"/>
        <v>4.7966503617281066E-10</v>
      </c>
      <c r="D398" s="29">
        <f t="shared" si="39"/>
        <v>1.6924607772041196E-2</v>
      </c>
      <c r="E398" s="29">
        <f t="shared" si="45"/>
        <v>0.11077379536606589</v>
      </c>
      <c r="F398" s="29">
        <f t="shared" si="47"/>
        <v>7.9858445537576053E-2</v>
      </c>
      <c r="G398" s="29">
        <f t="shared" si="40"/>
        <v>0.35111111111111221</v>
      </c>
      <c r="H398" s="29">
        <f t="shared" si="47"/>
        <v>0.1545864197530866</v>
      </c>
    </row>
    <row r="399" spans="1:8" x14ac:dyDescent="0.2">
      <c r="A399" s="26">
        <f t="shared" si="41"/>
        <v>52.833333333333336</v>
      </c>
      <c r="B399" s="6">
        <v>3170</v>
      </c>
      <c r="C399" s="29">
        <f t="shared" si="42"/>
        <v>4.4817472494487702E-10</v>
      </c>
      <c r="D399" s="29">
        <f t="shared" si="39"/>
        <v>1.6924607741083845E-2</v>
      </c>
      <c r="E399" s="29">
        <f t="shared" si="45"/>
        <v>0.111884906477177</v>
      </c>
      <c r="F399" s="29">
        <f t="shared" si="47"/>
        <v>8.0169236944457101E-2</v>
      </c>
      <c r="G399" s="29">
        <f t="shared" si="40"/>
        <v>0.35222222222222332</v>
      </c>
      <c r="H399" s="29">
        <f t="shared" si="47"/>
        <v>0.15556481481481499</v>
      </c>
    </row>
    <row r="400" spans="1:8" x14ac:dyDescent="0.2">
      <c r="A400" s="26">
        <f t="shared" si="41"/>
        <v>53</v>
      </c>
      <c r="B400" s="6">
        <v>3180</v>
      </c>
      <c r="C400" s="29">
        <f t="shared" si="42"/>
        <v>4.1875177244949619E-10</v>
      </c>
      <c r="D400" s="29">
        <f t="shared" si="39"/>
        <v>1.6924607712158864E-2</v>
      </c>
      <c r="E400" s="29">
        <f t="shared" si="45"/>
        <v>0.1129960175882881</v>
      </c>
      <c r="F400" s="29">
        <f t="shared" si="47"/>
        <v>8.0483114771091241E-2</v>
      </c>
      <c r="G400" s="29">
        <f t="shared" si="40"/>
        <v>0.35333333333333444</v>
      </c>
      <c r="H400" s="29">
        <f t="shared" si="47"/>
        <v>0.15654629629629646</v>
      </c>
    </row>
    <row r="401" spans="1:8" x14ac:dyDescent="0.2">
      <c r="A401" s="26">
        <f t="shared" si="41"/>
        <v>53.166666666666664</v>
      </c>
      <c r="B401" s="6">
        <v>3190</v>
      </c>
      <c r="C401" s="29">
        <f t="shared" si="42"/>
        <v>3.9126045528596483E-10</v>
      </c>
      <c r="D401" s="29">
        <f t="shared" si="39"/>
        <v>1.6924607685132827E-2</v>
      </c>
      <c r="E401" s="29">
        <f t="shared" si="45"/>
        <v>0.11410712869939921</v>
      </c>
      <c r="F401" s="29">
        <f t="shared" si="47"/>
        <v>8.080007901747846E-2</v>
      </c>
      <c r="G401" s="29">
        <f t="shared" si="40"/>
        <v>0.35444444444444556</v>
      </c>
      <c r="H401" s="29">
        <f t="shared" si="47"/>
        <v>0.15753086419753104</v>
      </c>
    </row>
    <row r="402" spans="1:8" x14ac:dyDescent="0.2">
      <c r="A402" s="26">
        <f t="shared" si="41"/>
        <v>53.333333333333336</v>
      </c>
      <c r="B402" s="6">
        <v>3200</v>
      </c>
      <c r="C402" s="29">
        <f t="shared" si="42"/>
        <v>3.6557396038017575E-10</v>
      </c>
      <c r="D402" s="29">
        <f t="shared" si="39"/>
        <v>1.6924607659881064E-2</v>
      </c>
      <c r="E402" s="29">
        <f t="shared" si="45"/>
        <v>0.11521823981051031</v>
      </c>
      <c r="F402" s="29">
        <f t="shared" si="47"/>
        <v>8.1120129683618772E-2</v>
      </c>
      <c r="G402" s="29">
        <f t="shared" si="40"/>
        <v>0.35555555555555668</v>
      </c>
      <c r="H402" s="29">
        <f t="shared" si="47"/>
        <v>0.1585185185185187</v>
      </c>
    </row>
    <row r="403" spans="1:8" x14ac:dyDescent="0.2">
      <c r="A403" s="26">
        <f t="shared" si="41"/>
        <v>53.5</v>
      </c>
      <c r="B403" s="6">
        <v>3210</v>
      </c>
      <c r="C403" s="29">
        <f t="shared" si="42"/>
        <v>3.4157380001607425E-10</v>
      </c>
      <c r="D403" s="29">
        <f t="shared" ref="D403:D466" si="48">D402*EXP(-$C$21*10/3600)+$B$79</f>
        <v>1.6924607636287097E-2</v>
      </c>
      <c r="E403" s="29">
        <f t="shared" si="45"/>
        <v>0.11632935092162142</v>
      </c>
      <c r="F403" s="29">
        <f t="shared" si="47"/>
        <v>8.1443266769512163E-2</v>
      </c>
      <c r="G403" s="29">
        <f t="shared" ref="G403:G441" si="49">G402+$B$79</f>
        <v>0.3566666666666678</v>
      </c>
      <c r="H403" s="29">
        <f t="shared" si="47"/>
        <v>0.15950925925925943</v>
      </c>
    </row>
    <row r="404" spans="1:8" x14ac:dyDescent="0.2">
      <c r="A404" s="26">
        <f t="shared" ref="A404:A467" si="50">B404/60</f>
        <v>53.666666666666664</v>
      </c>
      <c r="B404" s="6">
        <v>3220</v>
      </c>
      <c r="C404" s="29">
        <f t="shared" ref="C404:C467" si="51">C403*EXP(-$C$21*10/3600)</f>
        <v>3.1914926527066716E-10</v>
      </c>
      <c r="D404" s="29">
        <f t="shared" si="48"/>
        <v>1.6924607614242089E-2</v>
      </c>
      <c r="E404" s="29">
        <f t="shared" si="45"/>
        <v>0.11744046203273252</v>
      </c>
      <c r="F404" s="29">
        <f t="shared" ref="F404:H419" si="52">(F403+E404*10/3600)</f>
        <v>8.1769490275158646E-2</v>
      </c>
      <c r="G404" s="29">
        <f t="shared" si="49"/>
        <v>0.35777777777777892</v>
      </c>
      <c r="H404" s="29">
        <f t="shared" si="52"/>
        <v>0.16050308641975328</v>
      </c>
    </row>
    <row r="405" spans="1:8" x14ac:dyDescent="0.2">
      <c r="A405" s="26">
        <f t="shared" si="50"/>
        <v>53.833333333333336</v>
      </c>
      <c r="B405" s="6">
        <v>3230</v>
      </c>
      <c r="C405" s="29">
        <f t="shared" si="51"/>
        <v>2.9819691533136728E-10</v>
      </c>
      <c r="D405" s="29">
        <f t="shared" si="48"/>
        <v>1.692460759364435E-2</v>
      </c>
      <c r="E405" s="29">
        <f t="shared" si="45"/>
        <v>0.11855157314384362</v>
      </c>
      <c r="F405" s="29">
        <f t="shared" si="52"/>
        <v>8.2098800200558208E-2</v>
      </c>
      <c r="G405" s="29">
        <f t="shared" si="49"/>
        <v>0.35888888888889003</v>
      </c>
      <c r="H405" s="29">
        <f t="shared" si="52"/>
        <v>0.1615000000000002</v>
      </c>
    </row>
    <row r="406" spans="1:8" x14ac:dyDescent="0.2">
      <c r="A406" s="26">
        <f t="shared" si="50"/>
        <v>54</v>
      </c>
      <c r="B406" s="6">
        <v>3240</v>
      </c>
      <c r="C406" s="29">
        <f t="shared" si="51"/>
        <v>2.7862010033997516E-10</v>
      </c>
      <c r="D406" s="29">
        <f t="shared" si="48"/>
        <v>1.6924607574398867E-2</v>
      </c>
      <c r="E406" s="29">
        <f t="shared" si="45"/>
        <v>0.11966268425495473</v>
      </c>
      <c r="F406" s="29">
        <f t="shared" si="52"/>
        <v>8.2431196545710864E-2</v>
      </c>
      <c r="G406" s="29">
        <f t="shared" si="49"/>
        <v>0.36000000000000115</v>
      </c>
      <c r="H406" s="29">
        <f t="shared" si="52"/>
        <v>0.1625000000000002</v>
      </c>
    </row>
    <row r="407" spans="1:8" x14ac:dyDescent="0.2">
      <c r="A407" s="26">
        <f t="shared" si="50"/>
        <v>54.166666666666664</v>
      </c>
      <c r="B407" s="6">
        <v>3250</v>
      </c>
      <c r="C407" s="29">
        <f t="shared" si="51"/>
        <v>2.6032851556225345E-10</v>
      </c>
      <c r="D407" s="29">
        <f t="shared" si="48"/>
        <v>1.6924607556416858E-2</v>
      </c>
      <c r="E407" s="29">
        <f t="shared" si="45"/>
        <v>0.12077379536606583</v>
      </c>
      <c r="F407" s="29">
        <f t="shared" si="52"/>
        <v>8.2766679310616598E-2</v>
      </c>
      <c r="G407" s="29">
        <f t="shared" si="49"/>
        <v>0.36111111111111227</v>
      </c>
      <c r="H407" s="29">
        <f t="shared" si="52"/>
        <v>0.16350308641975328</v>
      </c>
    </row>
    <row r="408" spans="1:8" x14ac:dyDescent="0.2">
      <c r="A408" s="26">
        <f t="shared" si="50"/>
        <v>54.333333333333336</v>
      </c>
      <c r="B408" s="6">
        <v>3260</v>
      </c>
      <c r="C408" s="29">
        <f t="shared" si="51"/>
        <v>2.4323778482654926E-10</v>
      </c>
      <c r="D408" s="29">
        <f t="shared" si="48"/>
        <v>1.6924607539615381E-2</v>
      </c>
      <c r="E408" s="29">
        <f t="shared" si="45"/>
        <v>0.12188490647717694</v>
      </c>
      <c r="F408" s="29">
        <f t="shared" si="52"/>
        <v>8.3105248495275424E-2</v>
      </c>
      <c r="G408" s="29">
        <f t="shared" si="49"/>
        <v>0.36222222222222339</v>
      </c>
      <c r="H408" s="29">
        <f t="shared" si="52"/>
        <v>0.16450925925925947</v>
      </c>
    </row>
    <row r="409" spans="1:8" x14ac:dyDescent="0.2">
      <c r="A409" s="26">
        <f t="shared" si="50"/>
        <v>54.5</v>
      </c>
      <c r="B409" s="6">
        <v>3270</v>
      </c>
      <c r="C409" s="29">
        <f t="shared" si="51"/>
        <v>2.272690713099326E-10</v>
      </c>
      <c r="D409" s="29">
        <f t="shared" si="48"/>
        <v>1.6924607523916932E-2</v>
      </c>
      <c r="E409" s="29">
        <f t="shared" si="45"/>
        <v>0.12299601758828804</v>
      </c>
      <c r="F409" s="29">
        <f t="shared" si="52"/>
        <v>8.344690409968733E-2</v>
      </c>
      <c r="G409" s="29">
        <f t="shared" si="49"/>
        <v>0.36333333333333451</v>
      </c>
      <c r="H409" s="29">
        <f t="shared" si="52"/>
        <v>0.16551851851851873</v>
      </c>
    </row>
    <row r="410" spans="1:8" x14ac:dyDescent="0.2">
      <c r="A410" s="26">
        <f t="shared" si="50"/>
        <v>54.666666666666664</v>
      </c>
      <c r="B410" s="6">
        <v>3280</v>
      </c>
      <c r="C410" s="29">
        <f t="shared" si="51"/>
        <v>2.1234871387646977E-10</v>
      </c>
      <c r="D410" s="29">
        <f t="shared" si="48"/>
        <v>1.6924607509249096E-2</v>
      </c>
      <c r="E410" s="29">
        <f t="shared" si="45"/>
        <v>0.12410712869939915</v>
      </c>
      <c r="F410" s="29">
        <f t="shared" si="52"/>
        <v>8.3791646123852329E-2</v>
      </c>
      <c r="G410" s="29">
        <f t="shared" si="49"/>
        <v>0.36444444444444563</v>
      </c>
      <c r="H410" s="29">
        <f t="shared" si="52"/>
        <v>0.16653086419753108</v>
      </c>
    </row>
    <row r="411" spans="1:8" x14ac:dyDescent="0.2">
      <c r="A411" s="26">
        <f t="shared" si="50"/>
        <v>54.833333333333336</v>
      </c>
      <c r="B411" s="6">
        <v>3290</v>
      </c>
      <c r="C411" s="29">
        <f t="shared" si="51"/>
        <v>1.9840788729011767E-10</v>
      </c>
      <c r="D411" s="29">
        <f t="shared" si="48"/>
        <v>1.6924607495544211E-2</v>
      </c>
      <c r="E411" s="29">
        <f t="shared" si="45"/>
        <v>0.12521823981051025</v>
      </c>
      <c r="F411" s="29">
        <f t="shared" si="52"/>
        <v>8.4139474567770406E-2</v>
      </c>
      <c r="G411" s="29">
        <f t="shared" si="49"/>
        <v>0.36555555555555674</v>
      </c>
      <c r="H411" s="29">
        <f t="shared" si="52"/>
        <v>0.1675462962962965</v>
      </c>
    </row>
    <row r="412" spans="1:8" x14ac:dyDescent="0.2">
      <c r="A412" s="26">
        <f t="shared" si="50"/>
        <v>55</v>
      </c>
      <c r="B412" s="6">
        <v>3300</v>
      </c>
      <c r="C412" s="29">
        <f t="shared" si="51"/>
        <v>1.853822847348553E-10</v>
      </c>
      <c r="D412" s="29">
        <f t="shared" si="48"/>
        <v>1.6924607482739062E-2</v>
      </c>
      <c r="E412" s="29">
        <f t="shared" si="45"/>
        <v>0.12632935092162137</v>
      </c>
      <c r="F412" s="29">
        <f t="shared" si="52"/>
        <v>8.4490389431441576E-2</v>
      </c>
      <c r="G412" s="29">
        <f t="shared" si="49"/>
        <v>0.36666666666666786</v>
      </c>
      <c r="H412" s="29">
        <f t="shared" si="52"/>
        <v>0.16856481481481503</v>
      </c>
    </row>
    <row r="413" spans="1:8" x14ac:dyDescent="0.2">
      <c r="A413" s="26">
        <f t="shared" si="50"/>
        <v>55.166666666666664</v>
      </c>
      <c r="B413" s="6">
        <v>3310</v>
      </c>
      <c r="C413" s="29">
        <f t="shared" si="51"/>
        <v>1.7321182117756817E-10</v>
      </c>
      <c r="D413" s="29">
        <f t="shared" si="48"/>
        <v>1.692460747077458E-2</v>
      </c>
      <c r="E413" s="29">
        <f t="shared" si="45"/>
        <v>0.12744046203273249</v>
      </c>
      <c r="F413" s="29">
        <f t="shared" si="52"/>
        <v>8.4844390714865839E-2</v>
      </c>
      <c r="G413" s="29">
        <f t="shared" si="49"/>
        <v>0.36777777777777898</v>
      </c>
      <c r="H413" s="29">
        <f t="shared" si="52"/>
        <v>0.16958641975308664</v>
      </c>
    </row>
    <row r="414" spans="1:8" x14ac:dyDescent="0.2">
      <c r="A414" s="26">
        <f t="shared" si="50"/>
        <v>55.333333333333336</v>
      </c>
      <c r="B414" s="6">
        <v>3320</v>
      </c>
      <c r="C414" s="29">
        <f t="shared" si="51"/>
        <v>1.6184035620534599E-10</v>
      </c>
      <c r="D414" s="29">
        <f t="shared" si="48"/>
        <v>1.6924607459595575E-2</v>
      </c>
      <c r="E414" s="29">
        <f t="shared" si="45"/>
        <v>0.12855157314384361</v>
      </c>
      <c r="F414" s="29">
        <f t="shared" si="52"/>
        <v>8.5201478418043181E-2</v>
      </c>
      <c r="G414" s="29">
        <f t="shared" si="49"/>
        <v>0.3688888888888901</v>
      </c>
      <c r="H414" s="29">
        <f t="shared" si="52"/>
        <v>0.17061111111111132</v>
      </c>
    </row>
    <row r="415" spans="1:8" x14ac:dyDescent="0.2">
      <c r="A415" s="26">
        <f t="shared" si="50"/>
        <v>55.5</v>
      </c>
      <c r="B415" s="6">
        <v>3330</v>
      </c>
      <c r="C415" s="29">
        <f t="shared" si="51"/>
        <v>1.5121543505868588E-10</v>
      </c>
      <c r="D415" s="29">
        <f t="shared" si="48"/>
        <v>1.6924607449150475E-2</v>
      </c>
      <c r="E415" s="29">
        <f t="shared" si="45"/>
        <v>0.12966268425495472</v>
      </c>
      <c r="F415" s="29">
        <f t="shared" si="52"/>
        <v>8.5561652540973615E-2</v>
      </c>
      <c r="G415" s="29">
        <f t="shared" si="49"/>
        <v>0.37000000000000122</v>
      </c>
      <c r="H415" s="29">
        <f t="shared" si="52"/>
        <v>0.17163888888888912</v>
      </c>
    </row>
    <row r="416" spans="1:8" x14ac:dyDescent="0.2">
      <c r="A416" s="26">
        <f t="shared" si="50"/>
        <v>55.666666666666664</v>
      </c>
      <c r="B416" s="6">
        <v>3340</v>
      </c>
      <c r="C416" s="29">
        <f t="shared" si="51"/>
        <v>1.412880466660288E-10</v>
      </c>
      <c r="D416" s="29">
        <f t="shared" si="48"/>
        <v>1.6924607439391105E-2</v>
      </c>
      <c r="E416" s="29">
        <f t="shared" si="45"/>
        <v>0.13077379536606584</v>
      </c>
      <c r="F416" s="29">
        <f t="shared" si="52"/>
        <v>8.5924913083657128E-2</v>
      </c>
      <c r="G416" s="29">
        <f t="shared" si="49"/>
        <v>0.37111111111111234</v>
      </c>
      <c r="H416" s="29">
        <f t="shared" si="52"/>
        <v>0.17266975308641999</v>
      </c>
    </row>
    <row r="417" spans="1:8" x14ac:dyDescent="0.2">
      <c r="A417" s="26">
        <f t="shared" si="50"/>
        <v>55.833333333333336</v>
      </c>
      <c r="B417" s="6">
        <v>3350</v>
      </c>
      <c r="C417" s="29">
        <f t="shared" si="51"/>
        <v>1.3201239756348065E-10</v>
      </c>
      <c r="D417" s="29">
        <f t="shared" si="48"/>
        <v>1.6924607430272444E-2</v>
      </c>
      <c r="E417" s="29">
        <f t="shared" si="45"/>
        <v>0.13188490647717696</v>
      </c>
      <c r="F417" s="29">
        <f t="shared" si="52"/>
        <v>8.6291260046093735E-2</v>
      </c>
      <c r="G417" s="29">
        <f t="shared" si="49"/>
        <v>0.37222222222222345</v>
      </c>
      <c r="H417" s="29">
        <f t="shared" si="52"/>
        <v>0.17370370370370394</v>
      </c>
    </row>
    <row r="418" spans="1:8" x14ac:dyDescent="0.2">
      <c r="A418" s="26">
        <f t="shared" si="50"/>
        <v>56</v>
      </c>
      <c r="B418" s="6">
        <v>3360</v>
      </c>
      <c r="C418" s="29">
        <f t="shared" si="51"/>
        <v>1.2334570065684597E-10</v>
      </c>
      <c r="D418" s="29">
        <f t="shared" si="48"/>
        <v>1.6924607421752426E-2</v>
      </c>
      <c r="E418" s="29">
        <f t="shared" si="45"/>
        <v>0.13299601758828808</v>
      </c>
      <c r="F418" s="29">
        <f t="shared" si="52"/>
        <v>8.666069342828342E-2</v>
      </c>
      <c r="G418" s="29">
        <f t="shared" si="49"/>
        <v>0.37333333333333457</v>
      </c>
      <c r="H418" s="29">
        <f t="shared" si="52"/>
        <v>0.17474074074074097</v>
      </c>
    </row>
    <row r="419" spans="1:8" x14ac:dyDescent="0.2">
      <c r="A419" s="26">
        <f t="shared" si="50"/>
        <v>56.166666666666664</v>
      </c>
      <c r="B419" s="6">
        <v>3370</v>
      </c>
      <c r="C419" s="29">
        <f t="shared" si="51"/>
        <v>1.1524797785156682E-10</v>
      </c>
      <c r="D419" s="29">
        <f t="shared" si="48"/>
        <v>1.6924607413791756E-2</v>
      </c>
      <c r="E419" s="29">
        <f t="shared" si="45"/>
        <v>0.1341071286993992</v>
      </c>
      <c r="F419" s="29">
        <f t="shared" si="52"/>
        <v>8.7033213230226197E-2</v>
      </c>
      <c r="G419" s="29">
        <f t="shared" si="49"/>
        <v>0.37444444444444569</v>
      </c>
      <c r="H419" s="29">
        <f t="shared" si="52"/>
        <v>0.17578086419753111</v>
      </c>
    </row>
    <row r="420" spans="1:8" x14ac:dyDescent="0.2">
      <c r="A420" s="26">
        <f t="shared" si="50"/>
        <v>56.333333333333336</v>
      </c>
      <c r="B420" s="6">
        <v>3380</v>
      </c>
      <c r="C420" s="29">
        <f t="shared" si="51"/>
        <v>1.0768187564013039E-10</v>
      </c>
      <c r="D420" s="29">
        <f t="shared" si="48"/>
        <v>1.6924607406353705E-2</v>
      </c>
      <c r="E420" s="29">
        <f t="shared" si="45"/>
        <v>0.13521823981051032</v>
      </c>
      <c r="F420" s="29">
        <f t="shared" ref="F420:H435" si="53">(F419+E420*10/3600)</f>
        <v>8.7408819451922054E-2</v>
      </c>
      <c r="G420" s="29">
        <f t="shared" si="49"/>
        <v>0.37555555555555681</v>
      </c>
      <c r="H420" s="29">
        <f t="shared" si="53"/>
        <v>0.17682407407407433</v>
      </c>
    </row>
    <row r="421" spans="1:8" x14ac:dyDescent="0.2">
      <c r="A421" s="26">
        <f t="shared" si="50"/>
        <v>56.5</v>
      </c>
      <c r="B421" s="6">
        <v>3390</v>
      </c>
      <c r="C421" s="29">
        <f t="shared" si="51"/>
        <v>1.0061249279627915E-10</v>
      </c>
      <c r="D421" s="29">
        <f t="shared" si="48"/>
        <v>1.6924607399403969E-2</v>
      </c>
      <c r="E421" s="29">
        <f t="shared" si="45"/>
        <v>0.13632935092162143</v>
      </c>
      <c r="F421" s="29">
        <f t="shared" si="53"/>
        <v>8.7787512093371003E-2</v>
      </c>
      <c r="G421" s="29">
        <f t="shared" si="49"/>
        <v>0.37666666666666793</v>
      </c>
      <c r="H421" s="29">
        <f t="shared" si="53"/>
        <v>0.17787037037037062</v>
      </c>
    </row>
    <row r="422" spans="1:8" x14ac:dyDescent="0.2">
      <c r="A422" s="26">
        <f t="shared" si="50"/>
        <v>56.666666666666664</v>
      </c>
      <c r="B422" s="6">
        <v>3400</v>
      </c>
      <c r="C422" s="29">
        <f t="shared" si="51"/>
        <v>9.4007219381204554E-11</v>
      </c>
      <c r="D422" s="29">
        <f t="shared" si="48"/>
        <v>1.6924607392910487E-2</v>
      </c>
      <c r="E422" s="29">
        <f t="shared" ref="E422:E477" si="54">E421+$B$79</f>
        <v>0.13744046203273255</v>
      </c>
      <c r="F422" s="29">
        <f t="shared" si="53"/>
        <v>8.8169291154573032E-2</v>
      </c>
      <c r="G422" s="29">
        <f t="shared" si="49"/>
        <v>0.37777777777777904</v>
      </c>
      <c r="H422" s="29">
        <f t="shared" si="53"/>
        <v>0.17891975308642</v>
      </c>
    </row>
    <row r="423" spans="1:8" x14ac:dyDescent="0.2">
      <c r="A423" s="26">
        <f t="shared" si="50"/>
        <v>56.833333333333336</v>
      </c>
      <c r="B423" s="6">
        <v>3410</v>
      </c>
      <c r="C423" s="29">
        <f t="shared" si="51"/>
        <v>8.7835586319085259E-11</v>
      </c>
      <c r="D423" s="29">
        <f t="shared" si="48"/>
        <v>1.6924607386843305E-2</v>
      </c>
      <c r="E423" s="29">
        <f t="shared" si="54"/>
        <v>0.13855157314384367</v>
      </c>
      <c r="F423" s="29">
        <f t="shared" si="53"/>
        <v>8.8554156635528153E-2</v>
      </c>
      <c r="G423" s="29">
        <f t="shared" si="49"/>
        <v>0.37888888888889016</v>
      </c>
      <c r="H423" s="29">
        <f t="shared" si="53"/>
        <v>0.17997222222222248</v>
      </c>
    </row>
    <row r="424" spans="1:8" x14ac:dyDescent="0.2">
      <c r="A424" s="26">
        <f t="shared" si="50"/>
        <v>57</v>
      </c>
      <c r="B424" s="6">
        <v>3420</v>
      </c>
      <c r="C424" s="29">
        <f t="shared" si="51"/>
        <v>8.2069124848085902E-11</v>
      </c>
      <c r="D424" s="29">
        <f t="shared" si="48"/>
        <v>1.692460738117444E-2</v>
      </c>
      <c r="E424" s="29">
        <f t="shared" si="54"/>
        <v>0.13966268425495479</v>
      </c>
      <c r="F424" s="29">
        <f t="shared" si="53"/>
        <v>8.8942108536236367E-2</v>
      </c>
      <c r="G424" s="29">
        <f t="shared" si="49"/>
        <v>0.38000000000000128</v>
      </c>
      <c r="H424" s="29">
        <f t="shared" si="53"/>
        <v>0.18102777777777804</v>
      </c>
    </row>
    <row r="425" spans="1:8" x14ac:dyDescent="0.2">
      <c r="A425" s="26">
        <f t="shared" si="50"/>
        <v>57.166666666666664</v>
      </c>
      <c r="B425" s="6">
        <v>3430</v>
      </c>
      <c r="C425" s="29">
        <f t="shared" si="51"/>
        <v>7.6681235198486172E-11</v>
      </c>
      <c r="D425" s="29">
        <f t="shared" si="48"/>
        <v>1.692460737587774E-2</v>
      </c>
      <c r="E425" s="29">
        <f t="shared" si="54"/>
        <v>0.14077379536606591</v>
      </c>
      <c r="F425" s="29">
        <f t="shared" si="53"/>
        <v>8.9333146856697659E-2</v>
      </c>
      <c r="G425" s="29">
        <f t="shared" si="49"/>
        <v>0.3811111111111124</v>
      </c>
      <c r="H425" s="29">
        <f t="shared" si="53"/>
        <v>0.18208641975308668</v>
      </c>
    </row>
    <row r="426" spans="1:8" x14ac:dyDescent="0.2">
      <c r="A426" s="26">
        <f t="shared" si="50"/>
        <v>57.333333333333336</v>
      </c>
      <c r="B426" s="6">
        <v>3440</v>
      </c>
      <c r="C426" s="29">
        <f t="shared" si="51"/>
        <v>7.1647063892173263E-11</v>
      </c>
      <c r="D426" s="29">
        <f t="shared" si="48"/>
        <v>1.6924607370928772E-2</v>
      </c>
      <c r="E426" s="29">
        <f t="shared" si="54"/>
        <v>0.14188490647717703</v>
      </c>
      <c r="F426" s="29">
        <f t="shared" si="53"/>
        <v>8.9727271596912045E-2</v>
      </c>
      <c r="G426" s="29">
        <f t="shared" si="49"/>
        <v>0.38222222222222352</v>
      </c>
      <c r="H426" s="29">
        <f t="shared" si="53"/>
        <v>0.18314814814814842</v>
      </c>
    </row>
    <row r="427" spans="1:8" x14ac:dyDescent="0.2">
      <c r="A427" s="26">
        <f t="shared" si="50"/>
        <v>57.5</v>
      </c>
      <c r="B427" s="6">
        <v>3450</v>
      </c>
      <c r="C427" s="29">
        <f t="shared" si="51"/>
        <v>6.6943389097499806E-11</v>
      </c>
      <c r="D427" s="29">
        <f t="shared" si="48"/>
        <v>1.6924607366304703E-2</v>
      </c>
      <c r="E427" s="29">
        <f t="shared" si="54"/>
        <v>0.14299601758828814</v>
      </c>
      <c r="F427" s="29">
        <f t="shared" si="53"/>
        <v>9.0124482756879509E-2</v>
      </c>
      <c r="G427" s="29">
        <f t="shared" si="49"/>
        <v>0.38333333333333464</v>
      </c>
      <c r="H427" s="29">
        <f t="shared" si="53"/>
        <v>0.18421296296296324</v>
      </c>
    </row>
    <row r="428" spans="1:8" x14ac:dyDescent="0.2">
      <c r="A428" s="26">
        <f t="shared" si="50"/>
        <v>57.666666666666664</v>
      </c>
      <c r="B428" s="6">
        <v>3460</v>
      </c>
      <c r="C428" s="29">
        <f t="shared" si="51"/>
        <v>6.2548513510667481E-11</v>
      </c>
      <c r="D428" s="29">
        <f t="shared" si="48"/>
        <v>1.6924607361984208E-2</v>
      </c>
      <c r="E428" s="29">
        <f t="shared" si="54"/>
        <v>0.14410712869939926</v>
      </c>
      <c r="F428" s="29">
        <f t="shared" si="53"/>
        <v>9.0524780336600066E-2</v>
      </c>
      <c r="G428" s="29">
        <f t="shared" si="49"/>
        <v>0.38444444444444575</v>
      </c>
      <c r="H428" s="29">
        <f t="shared" si="53"/>
        <v>0.18528086419753115</v>
      </c>
    </row>
    <row r="429" spans="1:8" x14ac:dyDescent="0.2">
      <c r="A429" s="26">
        <f t="shared" si="50"/>
        <v>57.833333333333336</v>
      </c>
      <c r="B429" s="6">
        <v>3470</v>
      </c>
      <c r="C429" s="29">
        <f t="shared" si="51"/>
        <v>5.8442164269515143E-11</v>
      </c>
      <c r="D429" s="29">
        <f t="shared" si="48"/>
        <v>1.6924607357947357E-2</v>
      </c>
      <c r="E429" s="29">
        <f t="shared" si="54"/>
        <v>0.14521823981051038</v>
      </c>
      <c r="F429" s="29">
        <f t="shared" si="53"/>
        <v>9.0928164336073702E-2</v>
      </c>
      <c r="G429" s="29">
        <f t="shared" si="49"/>
        <v>0.38555555555555687</v>
      </c>
      <c r="H429" s="29">
        <f t="shared" si="53"/>
        <v>0.18635185185185213</v>
      </c>
    </row>
    <row r="430" spans="1:8" x14ac:dyDescent="0.2">
      <c r="A430" s="26">
        <f t="shared" si="50"/>
        <v>58</v>
      </c>
      <c r="B430" s="6">
        <v>3480</v>
      </c>
      <c r="C430" s="29">
        <f t="shared" si="51"/>
        <v>5.4605399438029654E-11</v>
      </c>
      <c r="D430" s="29">
        <f t="shared" si="48"/>
        <v>1.6924607354175527E-2</v>
      </c>
      <c r="E430" s="29">
        <f t="shared" si="54"/>
        <v>0.1463293509216215</v>
      </c>
      <c r="F430" s="29">
        <f t="shared" si="53"/>
        <v>9.1334634755300431E-2</v>
      </c>
      <c r="G430" s="29">
        <f t="shared" si="49"/>
        <v>0.38666666666666799</v>
      </c>
      <c r="H430" s="29">
        <f t="shared" si="53"/>
        <v>0.18742592592592622</v>
      </c>
    </row>
    <row r="431" spans="1:8" x14ac:dyDescent="0.2">
      <c r="A431" s="26">
        <f t="shared" si="50"/>
        <v>58.166666666666664</v>
      </c>
      <c r="B431" s="6">
        <v>3490</v>
      </c>
      <c r="C431" s="29">
        <f t="shared" si="51"/>
        <v>5.1020520630207439E-11</v>
      </c>
      <c r="D431" s="29">
        <f t="shared" si="48"/>
        <v>1.6924607350651322E-2</v>
      </c>
      <c r="E431" s="29">
        <f t="shared" si="54"/>
        <v>0.14744046203273262</v>
      </c>
      <c r="F431" s="29">
        <f t="shared" si="53"/>
        <v>9.1744191594280239E-2</v>
      </c>
      <c r="G431" s="29">
        <f t="shared" si="49"/>
        <v>0.38777777777777911</v>
      </c>
      <c r="H431" s="29">
        <f t="shared" si="53"/>
        <v>0.18850308641975339</v>
      </c>
    </row>
    <row r="432" spans="1:8" x14ac:dyDescent="0.2">
      <c r="A432" s="26">
        <f t="shared" si="50"/>
        <v>58.333333333333336</v>
      </c>
      <c r="B432" s="6">
        <v>3500</v>
      </c>
      <c r="C432" s="29">
        <f t="shared" si="51"/>
        <v>4.7670991370214421E-11</v>
      </c>
      <c r="D432" s="29">
        <f t="shared" si="48"/>
        <v>1.6924607347358483E-2</v>
      </c>
      <c r="E432" s="29">
        <f t="shared" si="54"/>
        <v>0.14855157314384373</v>
      </c>
      <c r="F432" s="29">
        <f t="shared" si="53"/>
        <v>9.2156834853013139E-2</v>
      </c>
      <c r="G432" s="29">
        <f t="shared" si="49"/>
        <v>0.38888888888889023</v>
      </c>
      <c r="H432" s="29">
        <f t="shared" si="53"/>
        <v>0.18958333333333363</v>
      </c>
    </row>
    <row r="433" spans="1:8" x14ac:dyDescent="0.2">
      <c r="A433" s="26">
        <f t="shared" si="50"/>
        <v>58.5</v>
      </c>
      <c r="B433" s="6">
        <v>3510</v>
      </c>
      <c r="C433" s="29">
        <f t="shared" si="51"/>
        <v>4.4541360812252812E-11</v>
      </c>
      <c r="D433" s="29">
        <f t="shared" si="48"/>
        <v>1.692460734428182E-2</v>
      </c>
      <c r="E433" s="29">
        <f t="shared" si="54"/>
        <v>0.14966268425495485</v>
      </c>
      <c r="F433" s="29">
        <f t="shared" si="53"/>
        <v>9.2572564531499119E-2</v>
      </c>
      <c r="G433" s="29">
        <f t="shared" si="49"/>
        <v>0.39000000000000135</v>
      </c>
      <c r="H433" s="29">
        <f t="shared" si="53"/>
        <v>0.19066666666666696</v>
      </c>
    </row>
    <row r="434" spans="1:8" x14ac:dyDescent="0.2">
      <c r="A434" s="26">
        <f t="shared" si="50"/>
        <v>58.666666666666664</v>
      </c>
      <c r="B434" s="6">
        <v>3520</v>
      </c>
      <c r="C434" s="29">
        <f t="shared" si="51"/>
        <v>4.1617192468266617E-11</v>
      </c>
      <c r="D434" s="29">
        <f t="shared" si="48"/>
        <v>1.692460734140714E-2</v>
      </c>
      <c r="E434" s="29">
        <f t="shared" si="54"/>
        <v>0.15077379536606597</v>
      </c>
      <c r="F434" s="29">
        <f t="shared" si="53"/>
        <v>9.2991380629738191E-2</v>
      </c>
      <c r="G434" s="29">
        <f t="shared" si="49"/>
        <v>0.39111111111111246</v>
      </c>
      <c r="H434" s="29">
        <f t="shared" si="53"/>
        <v>0.19175308641975339</v>
      </c>
    </row>
    <row r="435" spans="1:8" x14ac:dyDescent="0.2">
      <c r="A435" s="26">
        <f t="shared" si="50"/>
        <v>58.833333333333336</v>
      </c>
      <c r="B435" s="6">
        <v>3530</v>
      </c>
      <c r="C435" s="29">
        <f t="shared" si="51"/>
        <v>3.8884997614718072E-11</v>
      </c>
      <c r="D435" s="29">
        <f t="shared" si="48"/>
        <v>1.6924607338721188E-2</v>
      </c>
      <c r="E435" s="29">
        <f t="shared" si="54"/>
        <v>0.15188490647717709</v>
      </c>
      <c r="F435" s="29">
        <f t="shared" si="53"/>
        <v>9.3413283147730355E-2</v>
      </c>
      <c r="G435" s="29">
        <f t="shared" si="49"/>
        <v>0.39222222222222358</v>
      </c>
      <c r="H435" s="29">
        <f t="shared" si="53"/>
        <v>0.1928425925925929</v>
      </c>
    </row>
    <row r="436" spans="1:8" x14ac:dyDescent="0.2">
      <c r="A436" s="26">
        <f t="shared" si="50"/>
        <v>59</v>
      </c>
      <c r="B436" s="6">
        <v>3540</v>
      </c>
      <c r="C436" s="29">
        <f t="shared" si="51"/>
        <v>3.6332173071251089E-11</v>
      </c>
      <c r="D436" s="29">
        <f t="shared" si="48"/>
        <v>1.692460733621157E-2</v>
      </c>
      <c r="E436" s="29">
        <f t="shared" si="54"/>
        <v>0.15299601758828821</v>
      </c>
      <c r="F436" s="29">
        <f t="shared" ref="F436:H451" si="55">(F435+E436*10/3600)</f>
        <v>9.3838272085475599E-2</v>
      </c>
      <c r="G436" s="29">
        <f t="shared" si="49"/>
        <v>0.3933333333333347</v>
      </c>
      <c r="H436" s="29">
        <f t="shared" si="55"/>
        <v>0.19393518518518549</v>
      </c>
    </row>
    <row r="437" spans="1:8" x14ac:dyDescent="0.2">
      <c r="A437" s="26">
        <f t="shared" si="50"/>
        <v>59.166666666666664</v>
      </c>
      <c r="B437" s="6">
        <v>3550</v>
      </c>
      <c r="C437" s="29">
        <f t="shared" si="51"/>
        <v>3.3946943064224574E-11</v>
      </c>
      <c r="D437" s="29">
        <f t="shared" si="48"/>
        <v>1.692460733386671E-2</v>
      </c>
      <c r="E437" s="29">
        <f t="shared" si="54"/>
        <v>0.15410712869939933</v>
      </c>
      <c r="F437" s="29">
        <f t="shared" si="55"/>
        <v>9.4266347442973936E-2</v>
      </c>
      <c r="G437" s="29">
        <f t="shared" si="49"/>
        <v>0.39444444444444582</v>
      </c>
      <c r="H437" s="29">
        <f t="shared" si="55"/>
        <v>0.19503086419753118</v>
      </c>
    </row>
    <row r="438" spans="1:8" x14ac:dyDescent="0.2">
      <c r="A438" s="26">
        <f t="shared" si="50"/>
        <v>59.333333333333336</v>
      </c>
      <c r="B438" s="6">
        <v>3560</v>
      </c>
      <c r="C438" s="29">
        <f t="shared" si="51"/>
        <v>3.1718304906941327E-11</v>
      </c>
      <c r="D438" s="29">
        <f t="shared" si="48"/>
        <v>1.6924607331675789E-2</v>
      </c>
      <c r="E438" s="29">
        <f t="shared" si="54"/>
        <v>0.15521823981051044</v>
      </c>
      <c r="F438" s="29">
        <f t="shared" si="55"/>
        <v>9.4697509220225351E-2</v>
      </c>
      <c r="G438" s="29">
        <f t="shared" si="49"/>
        <v>0.39555555555555694</v>
      </c>
      <c r="H438" s="29">
        <f t="shared" si="55"/>
        <v>0.19612962962962996</v>
      </c>
    </row>
    <row r="439" spans="1:8" x14ac:dyDescent="0.2">
      <c r="A439" s="26">
        <f t="shared" si="50"/>
        <v>59.5</v>
      </c>
      <c r="B439" s="6">
        <v>3570</v>
      </c>
      <c r="C439" s="29">
        <f t="shared" si="51"/>
        <v>2.9635978246004069E-11</v>
      </c>
      <c r="D439" s="29">
        <f t="shared" si="48"/>
        <v>1.6924607329628704E-2</v>
      </c>
      <c r="E439" s="29">
        <f t="shared" si="54"/>
        <v>0.15632935092162156</v>
      </c>
      <c r="F439" s="29">
        <f t="shared" si="55"/>
        <v>9.5131757417229859E-2</v>
      </c>
      <c r="G439" s="29">
        <f t="shared" si="49"/>
        <v>0.39666666666666806</v>
      </c>
      <c r="H439" s="29">
        <f t="shared" si="55"/>
        <v>0.19723148148148181</v>
      </c>
    </row>
    <row r="440" spans="1:8" x14ac:dyDescent="0.2">
      <c r="A440" s="26">
        <f t="shared" si="50"/>
        <v>59.666666666666664</v>
      </c>
      <c r="B440" s="6">
        <v>3580</v>
      </c>
      <c r="C440" s="29">
        <f t="shared" si="51"/>
        <v>2.7690357639680128E-11</v>
      </c>
      <c r="D440" s="29">
        <f t="shared" si="48"/>
        <v>1.6924607327716012E-2</v>
      </c>
      <c r="E440" s="29">
        <f t="shared" si="54"/>
        <v>0.15744046203273268</v>
      </c>
      <c r="F440" s="29">
        <f t="shared" si="55"/>
        <v>9.5569092033987446E-2</v>
      </c>
      <c r="G440" s="29">
        <f t="shared" si="49"/>
        <v>0.39777777777777917</v>
      </c>
      <c r="H440" s="29">
        <f t="shared" si="55"/>
        <v>0.19833641975308675</v>
      </c>
    </row>
    <row r="441" spans="1:8" x14ac:dyDescent="0.2">
      <c r="A441" s="26">
        <f t="shared" si="50"/>
        <v>59.833333333333336</v>
      </c>
      <c r="B441" s="6">
        <v>3590</v>
      </c>
      <c r="C441" s="29">
        <f t="shared" si="51"/>
        <v>2.5872468249526276E-11</v>
      </c>
      <c r="D441" s="29">
        <f t="shared" si="48"/>
        <v>1.6924607325928889E-2</v>
      </c>
      <c r="E441" s="29">
        <f t="shared" si="54"/>
        <v>0.1585515731438438</v>
      </c>
      <c r="F441" s="29">
        <f t="shared" si="55"/>
        <v>9.6009513070498126E-2</v>
      </c>
      <c r="G441" s="29">
        <f t="shared" si="49"/>
        <v>0.39888888888889029</v>
      </c>
      <c r="H441" s="29">
        <f t="shared" si="55"/>
        <v>0.19944444444444479</v>
      </c>
    </row>
    <row r="442" spans="1:8" x14ac:dyDescent="0.2">
      <c r="A442" s="26">
        <f t="shared" si="50"/>
        <v>60</v>
      </c>
      <c r="B442" s="6">
        <v>3600</v>
      </c>
      <c r="C442" s="29">
        <f t="shared" si="51"/>
        <v>2.4173924440886267E-11</v>
      </c>
      <c r="D442" s="29">
        <f t="shared" si="48"/>
        <v>1.6924607324259093E-2</v>
      </c>
      <c r="E442" s="29">
        <f t="shared" si="54"/>
        <v>0.15966268425495492</v>
      </c>
      <c r="F442" s="29">
        <f t="shared" si="55"/>
        <v>9.6453020526761885E-2</v>
      </c>
      <c r="G442" s="27">
        <f t="shared" ref="G442:G460" si="56">G441*EXP(-$C$21*10/3600)+$B$79</f>
        <v>0.3738126936315832</v>
      </c>
      <c r="H442" s="29">
        <f t="shared" si="55"/>
        <v>0.20048281303786586</v>
      </c>
    </row>
    <row r="443" spans="1:8" x14ac:dyDescent="0.2">
      <c r="A443" s="26">
        <f t="shared" si="50"/>
        <v>60.166666666666664</v>
      </c>
      <c r="B443" s="6">
        <v>3610</v>
      </c>
      <c r="C443" s="29">
        <f t="shared" si="51"/>
        <v>2.2586891101291751E-11</v>
      </c>
      <c r="D443" s="29">
        <f t="shared" si="48"/>
        <v>1.6924607322698921E-2</v>
      </c>
      <c r="E443" s="29">
        <f t="shared" si="54"/>
        <v>0.16077379536606604</v>
      </c>
      <c r="F443" s="29">
        <f t="shared" si="55"/>
        <v>9.6899614402778736E-2</v>
      </c>
      <c r="G443" s="27">
        <f t="shared" si="56"/>
        <v>0.35038276636029742</v>
      </c>
      <c r="H443" s="29">
        <f t="shared" si="55"/>
        <v>0.20145609849997781</v>
      </c>
    </row>
    <row r="444" spans="1:8" x14ac:dyDescent="0.2">
      <c r="A444" s="26">
        <f t="shared" si="50"/>
        <v>60.333333333333336</v>
      </c>
      <c r="B444" s="6">
        <v>3620</v>
      </c>
      <c r="C444" s="29">
        <f t="shared" si="51"/>
        <v>2.1104047498334476E-11</v>
      </c>
      <c r="D444" s="29">
        <f t="shared" si="48"/>
        <v>1.6924607321241174E-2</v>
      </c>
      <c r="E444" s="29">
        <f t="shared" si="54"/>
        <v>0.16188490647717715</v>
      </c>
      <c r="F444" s="29">
        <f t="shared" si="55"/>
        <v>9.7349294698548666E-2</v>
      </c>
      <c r="G444" s="27">
        <f t="shared" si="56"/>
        <v>0.32849102854661222</v>
      </c>
      <c r="H444" s="29">
        <f t="shared" si="55"/>
        <v>0.20236857357927396</v>
      </c>
    </row>
    <row r="445" spans="1:8" x14ac:dyDescent="0.2">
      <c r="A445" s="26">
        <f t="shared" si="50"/>
        <v>60.5</v>
      </c>
      <c r="B445" s="6">
        <v>3630</v>
      </c>
      <c r="C445" s="29">
        <f t="shared" si="51"/>
        <v>1.9718553510291916E-11</v>
      </c>
      <c r="D445" s="29">
        <f t="shared" si="48"/>
        <v>1.6924607319879128E-2</v>
      </c>
      <c r="E445" s="29">
        <f t="shared" si="54"/>
        <v>0.16299601758828827</v>
      </c>
      <c r="F445" s="29">
        <f t="shared" si="55"/>
        <v>9.7802061414071689E-2</v>
      </c>
      <c r="G445" s="27">
        <f t="shared" si="56"/>
        <v>0.30803649708545533</v>
      </c>
      <c r="H445" s="29">
        <f t="shared" si="55"/>
        <v>0.20322423051562244</v>
      </c>
    </row>
    <row r="446" spans="1:8" x14ac:dyDescent="0.2">
      <c r="A446" s="26">
        <f t="shared" si="50"/>
        <v>60.666666666666664</v>
      </c>
      <c r="B446" s="6">
        <v>3640</v>
      </c>
      <c r="C446" s="29">
        <f t="shared" si="51"/>
        <v>1.8424018073733547E-11</v>
      </c>
      <c r="D446" s="29">
        <f t="shared" si="48"/>
        <v>1.6924607318606504E-2</v>
      </c>
      <c r="E446" s="29">
        <f t="shared" si="54"/>
        <v>0.16410712869939939</v>
      </c>
      <c r="F446" s="29">
        <f t="shared" si="55"/>
        <v>9.8257914549347805E-2</v>
      </c>
      <c r="G446" s="27">
        <f t="shared" si="56"/>
        <v>0.28892481847609841</v>
      </c>
      <c r="H446" s="29">
        <f t="shared" si="55"/>
        <v>0.20402679945583382</v>
      </c>
    </row>
    <row r="447" spans="1:8" x14ac:dyDescent="0.2">
      <c r="A447" s="26">
        <f t="shared" si="50"/>
        <v>60.833333333333336</v>
      </c>
      <c r="B447" s="6">
        <v>3650</v>
      </c>
      <c r="C447" s="29">
        <f t="shared" si="51"/>
        <v>1.7214469702561626E-11</v>
      </c>
      <c r="D447" s="29">
        <f t="shared" si="48"/>
        <v>1.6924607317417427E-2</v>
      </c>
      <c r="E447" s="29">
        <f t="shared" si="54"/>
        <v>0.16521823981051051</v>
      </c>
      <c r="F447" s="29">
        <f t="shared" si="55"/>
        <v>9.8716854104377E-2</v>
      </c>
      <c r="G447" s="27">
        <f t="shared" si="56"/>
        <v>0.2710678335844634</v>
      </c>
      <c r="H447" s="29">
        <f t="shared" si="55"/>
        <v>0.20477976566023512</v>
      </c>
    </row>
    <row r="448" spans="1:8" x14ac:dyDescent="0.2">
      <c r="A448" s="26">
        <f t="shared" si="50"/>
        <v>61</v>
      </c>
      <c r="B448" s="6">
        <v>3660</v>
      </c>
      <c r="C448" s="29">
        <f t="shared" si="51"/>
        <v>1.6084328942495472E-11</v>
      </c>
      <c r="D448" s="29">
        <f t="shared" si="48"/>
        <v>1.6924607316306413E-2</v>
      </c>
      <c r="E448" s="29">
        <f t="shared" si="54"/>
        <v>0.16632935092162163</v>
      </c>
      <c r="F448" s="29">
        <f t="shared" si="55"/>
        <v>9.9178880079159287E-2</v>
      </c>
      <c r="G448" s="27">
        <f t="shared" si="56"/>
        <v>0.2543831709790571</v>
      </c>
      <c r="H448" s="29">
        <f t="shared" si="55"/>
        <v>0.2054863855796214</v>
      </c>
    </row>
    <row r="449" spans="1:8" x14ac:dyDescent="0.2">
      <c r="A449" s="26">
        <f t="shared" si="50"/>
        <v>61.166666666666664</v>
      </c>
      <c r="B449" s="6">
        <v>3670</v>
      </c>
      <c r="C449" s="29">
        <f t="shared" si="51"/>
        <v>1.5028382633936172E-11</v>
      </c>
      <c r="D449" s="29">
        <f t="shared" si="48"/>
        <v>1.6924607315268337E-2</v>
      </c>
      <c r="E449" s="29">
        <f t="shared" si="54"/>
        <v>0.16744046203273275</v>
      </c>
      <c r="F449" s="29">
        <f t="shared" si="55"/>
        <v>9.9643992473694654E-2</v>
      </c>
      <c r="G449" s="27">
        <f t="shared" si="56"/>
        <v>0.23879386696465729</v>
      </c>
      <c r="H449" s="29">
        <f t="shared" si="55"/>
        <v>0.20614970187674544</v>
      </c>
    </row>
    <row r="450" spans="1:8" x14ac:dyDescent="0.2">
      <c r="A450" s="26">
        <f t="shared" si="50"/>
        <v>61.333333333333336</v>
      </c>
      <c r="B450" s="6">
        <v>3680</v>
      </c>
      <c r="C450" s="29">
        <f t="shared" si="51"/>
        <v>1.4041759864490405E-11</v>
      </c>
      <c r="D450" s="29">
        <f t="shared" si="48"/>
        <v>1.6924607314298411E-2</v>
      </c>
      <c r="E450" s="29">
        <f t="shared" si="54"/>
        <v>0.16855157314384386</v>
      </c>
      <c r="F450" s="29">
        <f t="shared" si="55"/>
        <v>0.10011219128798311</v>
      </c>
      <c r="G450" s="27">
        <f t="shared" si="56"/>
        <v>0.22422801056102612</v>
      </c>
      <c r="H450" s="29">
        <f t="shared" si="55"/>
        <v>0.2067725574616372</v>
      </c>
    </row>
    <row r="451" spans="1:8" x14ac:dyDescent="0.2">
      <c r="A451" s="26">
        <f t="shared" si="50"/>
        <v>61.5</v>
      </c>
      <c r="B451" s="6">
        <v>3690</v>
      </c>
      <c r="C451" s="29">
        <f t="shared" si="51"/>
        <v>1.3119909500226197E-11</v>
      </c>
      <c r="D451" s="29">
        <f t="shared" si="48"/>
        <v>1.6924607313392164E-2</v>
      </c>
      <c r="E451" s="29">
        <f t="shared" si="54"/>
        <v>0.16966268425495498</v>
      </c>
      <c r="F451" s="29">
        <f t="shared" si="55"/>
        <v>0.10058347652202465</v>
      </c>
      <c r="G451" s="27">
        <f t="shared" si="56"/>
        <v>0.21061841178899454</v>
      </c>
      <c r="H451" s="29">
        <f t="shared" si="55"/>
        <v>0.20735760860549551</v>
      </c>
    </row>
    <row r="452" spans="1:8" x14ac:dyDescent="0.2">
      <c r="A452" s="26">
        <f t="shared" si="50"/>
        <v>61.666666666666664</v>
      </c>
      <c r="B452" s="6">
        <v>3700</v>
      </c>
      <c r="C452" s="29">
        <f t="shared" si="51"/>
        <v>1.2258579192015867E-11</v>
      </c>
      <c r="D452" s="29">
        <f t="shared" si="48"/>
        <v>1.6924607312545411E-2</v>
      </c>
      <c r="E452" s="29">
        <f t="shared" si="54"/>
        <v>0.1707737953660661</v>
      </c>
      <c r="F452" s="29">
        <f t="shared" ref="F452:H467" si="57">(F451+E452*10/3600)</f>
        <v>0.10105784817581928</v>
      </c>
      <c r="G452" s="27">
        <f t="shared" si="56"/>
        <v>0.19790229173377352</v>
      </c>
      <c r="H452" s="29">
        <f t="shared" si="57"/>
        <v>0.20790733719364488</v>
      </c>
    </row>
    <row r="453" spans="1:8" x14ac:dyDescent="0.2">
      <c r="A453" s="26">
        <f t="shared" si="50"/>
        <v>61.833333333333336</v>
      </c>
      <c r="B453" s="6">
        <v>3710</v>
      </c>
      <c r="C453" s="29">
        <f t="shared" si="51"/>
        <v>1.1453795760125752E-11</v>
      </c>
      <c r="D453" s="29">
        <f t="shared" si="48"/>
        <v>1.6924607311754249E-2</v>
      </c>
      <c r="E453" s="29">
        <f t="shared" si="54"/>
        <v>0.17188490647717722</v>
      </c>
      <c r="F453" s="29">
        <f t="shared" si="57"/>
        <v>0.10153530624936699</v>
      </c>
      <c r="G453" s="27">
        <f t="shared" si="56"/>
        <v>0.18602099295580402</v>
      </c>
      <c r="H453" s="29">
        <f t="shared" si="57"/>
        <v>0.20842406217407766</v>
      </c>
    </row>
    <row r="454" spans="1:8" x14ac:dyDescent="0.2">
      <c r="A454" s="26">
        <f t="shared" si="50"/>
        <v>62</v>
      </c>
      <c r="B454" s="6">
        <v>3720</v>
      </c>
      <c r="C454" s="29">
        <f t="shared" si="51"/>
        <v>1.0701846866569955E-11</v>
      </c>
      <c r="D454" s="29">
        <f t="shared" si="48"/>
        <v>1.6924607311015027E-2</v>
      </c>
      <c r="E454" s="29">
        <f t="shared" si="54"/>
        <v>0.17299601758828834</v>
      </c>
      <c r="F454" s="29">
        <f t="shared" si="57"/>
        <v>0.10201585074266779</v>
      </c>
      <c r="G454" s="27">
        <f t="shared" si="56"/>
        <v>0.17491970891331657</v>
      </c>
      <c r="H454" s="29">
        <f t="shared" si="57"/>
        <v>0.20890995025439243</v>
      </c>
    </row>
    <row r="455" spans="1:8" x14ac:dyDescent="0.2">
      <c r="A455" s="26">
        <f t="shared" si="50"/>
        <v>62.166666666666664</v>
      </c>
      <c r="B455" s="6">
        <v>3730</v>
      </c>
      <c r="C455" s="29">
        <f t="shared" si="51"/>
        <v>9.9992638906855919E-12</v>
      </c>
      <c r="D455" s="29">
        <f t="shared" si="48"/>
        <v>1.6924607310324337E-2</v>
      </c>
      <c r="E455" s="29">
        <f t="shared" si="54"/>
        <v>0.17410712869939945</v>
      </c>
      <c r="F455" s="29">
        <f t="shared" si="57"/>
        <v>0.10249948165572167</v>
      </c>
      <c r="G455" s="27">
        <f t="shared" si="56"/>
        <v>0.16454723114847009</v>
      </c>
      <c r="H455" s="29">
        <f t="shared" si="57"/>
        <v>0.20936702589647152</v>
      </c>
    </row>
    <row r="456" spans="1:8" x14ac:dyDescent="0.2">
      <c r="A456" s="26">
        <f t="shared" si="50"/>
        <v>62.333333333333336</v>
      </c>
      <c r="B456" s="6">
        <v>3740</v>
      </c>
      <c r="C456" s="29">
        <f t="shared" si="51"/>
        <v>9.3428059289372928E-12</v>
      </c>
      <c r="D456" s="29">
        <f t="shared" si="48"/>
        <v>1.6924607309678989E-2</v>
      </c>
      <c r="E456" s="29">
        <f t="shared" si="54"/>
        <v>0.17521823981051057</v>
      </c>
      <c r="F456" s="29">
        <f t="shared" si="57"/>
        <v>0.10298619898852865</v>
      </c>
      <c r="G456" s="27">
        <f t="shared" si="56"/>
        <v>0.1548557130708795</v>
      </c>
      <c r="H456" s="29">
        <f t="shared" si="57"/>
        <v>0.20979718065500175</v>
      </c>
    </row>
    <row r="457" spans="1:8" x14ac:dyDescent="0.2">
      <c r="A457" s="26">
        <f t="shared" si="50"/>
        <v>62.5</v>
      </c>
      <c r="B457" s="6">
        <v>3750</v>
      </c>
      <c r="C457" s="29">
        <f t="shared" si="51"/>
        <v>8.7294448451445948E-12</v>
      </c>
      <c r="D457" s="29">
        <f t="shared" si="48"/>
        <v>1.6924607309076009E-2</v>
      </c>
      <c r="E457" s="29">
        <f t="shared" si="54"/>
        <v>0.17632935092162169</v>
      </c>
      <c r="F457" s="29">
        <f t="shared" si="57"/>
        <v>0.10347600274108872</v>
      </c>
      <c r="G457" s="27">
        <f t="shared" si="56"/>
        <v>0.14580044924890351</v>
      </c>
      <c r="H457" s="29">
        <f t="shared" si="57"/>
        <v>0.21020218190291537</v>
      </c>
    </row>
    <row r="458" spans="1:8" x14ac:dyDescent="0.2">
      <c r="A458" s="26">
        <f t="shared" si="50"/>
        <v>62.666666666666664</v>
      </c>
      <c r="B458" s="6">
        <v>3760</v>
      </c>
      <c r="C458" s="29">
        <f t="shared" si="51"/>
        <v>8.1563513021713116E-12</v>
      </c>
      <c r="D458" s="29">
        <f t="shared" si="48"/>
        <v>1.6924607308512616E-2</v>
      </c>
      <c r="E458" s="29">
        <f t="shared" si="54"/>
        <v>0.17744046203273281</v>
      </c>
      <c r="F458" s="29">
        <f t="shared" si="57"/>
        <v>0.10396889291340186</v>
      </c>
      <c r="G458" s="27">
        <f t="shared" si="56"/>
        <v>0.13733966919059784</v>
      </c>
      <c r="H458" s="29">
        <f t="shared" si="57"/>
        <v>0.21058368098400038</v>
      </c>
    </row>
    <row r="459" spans="1:8" x14ac:dyDescent="0.2">
      <c r="A459" s="26">
        <f t="shared" si="50"/>
        <v>62.833333333333336</v>
      </c>
      <c r="B459" s="6">
        <v>3770</v>
      </c>
      <c r="C459" s="29">
        <f t="shared" si="51"/>
        <v>7.6208817106432735E-12</v>
      </c>
      <c r="D459" s="29">
        <f t="shared" si="48"/>
        <v>1.6924607307986207E-2</v>
      </c>
      <c r="E459" s="29">
        <f t="shared" si="54"/>
        <v>0.17855157314384393</v>
      </c>
      <c r="F459" s="29">
        <f t="shared" si="57"/>
        <v>0.1044648695054681</v>
      </c>
      <c r="G459" s="27">
        <f t="shared" si="56"/>
        <v>0.12943434466307877</v>
      </c>
      <c r="H459" s="29">
        <f t="shared" si="57"/>
        <v>0.21094322083028672</v>
      </c>
    </row>
    <row r="460" spans="1:8" x14ac:dyDescent="0.2">
      <c r="A460" s="26">
        <f t="shared" si="50"/>
        <v>63</v>
      </c>
      <c r="B460" s="6">
        <v>3780</v>
      </c>
      <c r="C460" s="29">
        <f t="shared" si="51"/>
        <v>7.1205660344909596E-12</v>
      </c>
      <c r="D460" s="29">
        <f t="shared" si="48"/>
        <v>1.6924607307494358E-2</v>
      </c>
      <c r="E460" s="29">
        <f t="shared" si="54"/>
        <v>0.17966268425495505</v>
      </c>
      <c r="F460" s="29">
        <f t="shared" si="57"/>
        <v>0.10496393251728742</v>
      </c>
      <c r="G460" s="27">
        <f t="shared" si="56"/>
        <v>0.12204800966149149</v>
      </c>
      <c r="H460" s="29">
        <f t="shared" si="57"/>
        <v>0.21128224307934643</v>
      </c>
    </row>
    <row r="461" spans="1:8" x14ac:dyDescent="0.2">
      <c r="A461" s="26">
        <f t="shared" si="50"/>
        <v>63.166666666666664</v>
      </c>
      <c r="B461" s="6">
        <v>3790</v>
      </c>
      <c r="C461" s="29">
        <f t="shared" si="51"/>
        <v>6.6530963970659176E-12</v>
      </c>
      <c r="D461" s="29">
        <f t="shared" si="48"/>
        <v>1.6924607307034798E-2</v>
      </c>
      <c r="E461" s="29">
        <f t="shared" si="54"/>
        <v>0.18077379536606616</v>
      </c>
      <c r="F461" s="29">
        <f t="shared" si="57"/>
        <v>0.10546608194885983</v>
      </c>
      <c r="G461" s="29">
        <f t="shared" ref="G461:G524" si="58">G460+$B$79</f>
        <v>0.12315912077260259</v>
      </c>
      <c r="H461" s="29">
        <f t="shared" si="57"/>
        <v>0.21162435174815922</v>
      </c>
    </row>
    <row r="462" spans="1:8" x14ac:dyDescent="0.2">
      <c r="A462" s="26">
        <f t="shared" si="50"/>
        <v>63.333333333333336</v>
      </c>
      <c r="B462" s="6">
        <v>3800</v>
      </c>
      <c r="C462" s="29">
        <f t="shared" si="51"/>
        <v>6.2163164352728104E-12</v>
      </c>
      <c r="D462" s="29">
        <f t="shared" si="48"/>
        <v>1.6924607306605409E-2</v>
      </c>
      <c r="E462" s="29">
        <f t="shared" si="54"/>
        <v>0.18188490647717728</v>
      </c>
      <c r="F462" s="29">
        <f t="shared" si="57"/>
        <v>0.10597131780018532</v>
      </c>
      <c r="G462" s="29">
        <f t="shared" si="58"/>
        <v>0.12427023188371369</v>
      </c>
      <c r="H462" s="29">
        <f t="shared" si="57"/>
        <v>0.21196954683672509</v>
      </c>
    </row>
    <row r="463" spans="1:8" x14ac:dyDescent="0.2">
      <c r="A463" s="26">
        <f t="shared" si="50"/>
        <v>63.5</v>
      </c>
      <c r="B463" s="6">
        <v>3810</v>
      </c>
      <c r="C463" s="29">
        <f t="shared" si="51"/>
        <v>5.8082113526093852E-12</v>
      </c>
      <c r="D463" s="29">
        <f t="shared" si="48"/>
        <v>1.6924607306204213E-2</v>
      </c>
      <c r="E463" s="29">
        <f t="shared" si="54"/>
        <v>0.1829960175882884</v>
      </c>
      <c r="F463" s="29">
        <f t="shared" si="57"/>
        <v>0.1064796400712639</v>
      </c>
      <c r="G463" s="29">
        <f t="shared" si="58"/>
        <v>0.12538134299482481</v>
      </c>
      <c r="H463" s="29">
        <f t="shared" si="57"/>
        <v>0.21231782834504404</v>
      </c>
    </row>
    <row r="464" spans="1:8" x14ac:dyDescent="0.2">
      <c r="A464" s="26">
        <f t="shared" si="50"/>
        <v>63.666666666666664</v>
      </c>
      <c r="B464" s="6">
        <v>3820</v>
      </c>
      <c r="C464" s="29">
        <f t="shared" si="51"/>
        <v>5.4268986252306233E-12</v>
      </c>
      <c r="D464" s="29">
        <f t="shared" si="48"/>
        <v>1.6924607305829353E-2</v>
      </c>
      <c r="E464" s="29">
        <f t="shared" si="54"/>
        <v>0.18410712869939952</v>
      </c>
      <c r="F464" s="29">
        <f t="shared" si="57"/>
        <v>0.10699104876209556</v>
      </c>
      <c r="G464" s="29">
        <f t="shared" si="58"/>
        <v>0.12649245410593593</v>
      </c>
      <c r="H464" s="29">
        <f t="shared" si="57"/>
        <v>0.21266919627311609</v>
      </c>
    </row>
    <row r="465" spans="1:8" x14ac:dyDescent="0.2">
      <c r="A465" s="26">
        <f t="shared" si="50"/>
        <v>63.833333333333336</v>
      </c>
      <c r="B465" s="6">
        <v>3830</v>
      </c>
      <c r="C465" s="29">
        <f t="shared" si="51"/>
        <v>5.0706193181656226E-12</v>
      </c>
      <c r="D465" s="29">
        <f t="shared" si="48"/>
        <v>1.6924607305479105E-2</v>
      </c>
      <c r="E465" s="29">
        <f t="shared" si="54"/>
        <v>0.18521823981051064</v>
      </c>
      <c r="F465" s="29">
        <f t="shared" si="57"/>
        <v>0.10750554387268031</v>
      </c>
      <c r="G465" s="29">
        <f t="shared" si="58"/>
        <v>0.12760356521704705</v>
      </c>
      <c r="H465" s="29">
        <f t="shared" si="57"/>
        <v>0.21302365062094122</v>
      </c>
    </row>
    <row r="466" spans="1:8" x14ac:dyDescent="0.2">
      <c r="A466" s="26">
        <f t="shared" si="50"/>
        <v>64</v>
      </c>
      <c r="B466" s="6">
        <v>3840</v>
      </c>
      <c r="C466" s="29">
        <f t="shared" si="51"/>
        <v>4.7377299716303015E-12</v>
      </c>
      <c r="D466" s="29">
        <f t="shared" si="48"/>
        <v>1.6924607305151849E-2</v>
      </c>
      <c r="E466" s="29">
        <f t="shared" si="54"/>
        <v>0.18632935092162176</v>
      </c>
      <c r="F466" s="29">
        <f t="shared" si="57"/>
        <v>0.10802312540301814</v>
      </c>
      <c r="G466" s="29">
        <f t="shared" si="58"/>
        <v>0.12871467632815817</v>
      </c>
      <c r="H466" s="29">
        <f t="shared" si="57"/>
        <v>0.21338119138851944</v>
      </c>
    </row>
    <row r="467" spans="1:8" x14ac:dyDescent="0.2">
      <c r="A467" s="26">
        <f t="shared" si="50"/>
        <v>64.166666666666671</v>
      </c>
      <c r="B467" s="6">
        <v>3850</v>
      </c>
      <c r="C467" s="29">
        <f t="shared" si="51"/>
        <v>4.4266950200087765E-12</v>
      </c>
      <c r="D467" s="29">
        <f t="shared" ref="D467:E530" si="59">D466*EXP(-$C$21*10/3600)+$B$79</f>
        <v>1.692460730484608E-2</v>
      </c>
      <c r="E467" s="29">
        <f t="shared" si="54"/>
        <v>0.18744046203273287</v>
      </c>
      <c r="F467" s="29">
        <f t="shared" si="57"/>
        <v>0.10854379335310907</v>
      </c>
      <c r="G467" s="29">
        <f t="shared" si="58"/>
        <v>0.12982578743926929</v>
      </c>
      <c r="H467" s="29">
        <f t="shared" si="57"/>
        <v>0.21374181857585073</v>
      </c>
    </row>
    <row r="468" spans="1:8" x14ac:dyDescent="0.2">
      <c r="A468" s="26">
        <f t="shared" ref="A468:A531" si="60">B468/60</f>
        <v>64.333333333333329</v>
      </c>
      <c r="B468" s="6">
        <v>3860</v>
      </c>
      <c r="C468" s="29">
        <f t="shared" ref="C468:C531" si="61">C467*EXP(-$C$21*10/3600)</f>
        <v>4.1360797085333771E-12</v>
      </c>
      <c r="D468" s="29">
        <f t="shared" si="59"/>
        <v>1.6924607304560382E-2</v>
      </c>
      <c r="E468" s="29">
        <f t="shared" si="54"/>
        <v>0.18855157314384399</v>
      </c>
      <c r="F468" s="29">
        <f t="shared" ref="F468:H483" si="62">(F467+E468*10/3600)</f>
        <v>0.10906754772295309</v>
      </c>
      <c r="G468" s="29">
        <f t="shared" si="58"/>
        <v>0.1309368985503804</v>
      </c>
      <c r="H468" s="29">
        <f t="shared" si="62"/>
        <v>0.21410553218293513</v>
      </c>
    </row>
    <row r="469" spans="1:8" x14ac:dyDescent="0.2">
      <c r="A469" s="26">
        <f t="shared" si="60"/>
        <v>64.5</v>
      </c>
      <c r="B469" s="6">
        <v>3870</v>
      </c>
      <c r="C469" s="29">
        <f t="shared" si="61"/>
        <v>3.8645434749890738E-12</v>
      </c>
      <c r="D469" s="29">
        <f t="shared" si="59"/>
        <v>1.6924607304293442E-2</v>
      </c>
      <c r="E469" s="29">
        <f t="shared" si="54"/>
        <v>0.18966268425495511</v>
      </c>
      <c r="F469" s="29">
        <f t="shared" si="62"/>
        <v>0.10959438851255018</v>
      </c>
      <c r="G469" s="29">
        <f t="shared" si="58"/>
        <v>0.13204800966149152</v>
      </c>
      <c r="H469" s="29">
        <f t="shared" si="62"/>
        <v>0.2144723322097726</v>
      </c>
    </row>
    <row r="470" spans="1:8" x14ac:dyDescent="0.2">
      <c r="A470" s="26">
        <f t="shared" si="60"/>
        <v>64.666666666666671</v>
      </c>
      <c r="B470" s="6">
        <v>3880</v>
      </c>
      <c r="C470" s="29">
        <f t="shared" si="61"/>
        <v>3.6108337659131714E-12</v>
      </c>
      <c r="D470" s="29">
        <f t="shared" si="59"/>
        <v>1.6924607304044027E-2</v>
      </c>
      <c r="E470" s="29">
        <f t="shared" si="54"/>
        <v>0.19077379536606623</v>
      </c>
      <c r="F470" s="29">
        <f t="shared" si="62"/>
        <v>0.11012431572190037</v>
      </c>
      <c r="G470" s="29">
        <f t="shared" si="58"/>
        <v>0.13315912077260264</v>
      </c>
      <c r="H470" s="29">
        <f t="shared" si="62"/>
        <v>0.21484221865636316</v>
      </c>
    </row>
    <row r="471" spans="1:8" x14ac:dyDescent="0.2">
      <c r="A471" s="26">
        <f t="shared" si="60"/>
        <v>64.833333333333329</v>
      </c>
      <c r="B471" s="6">
        <v>3890</v>
      </c>
      <c r="C471" s="29">
        <f t="shared" si="61"/>
        <v>3.3737802587653792E-12</v>
      </c>
      <c r="D471" s="29">
        <f t="shared" si="59"/>
        <v>1.6924607303810985E-2</v>
      </c>
      <c r="E471" s="29">
        <f t="shared" si="54"/>
        <v>0.19188490647717735</v>
      </c>
      <c r="F471" s="29">
        <f t="shared" si="62"/>
        <v>0.11065732935100364</v>
      </c>
      <c r="G471" s="29">
        <f t="shared" si="58"/>
        <v>0.13427023188371376</v>
      </c>
      <c r="H471" s="29">
        <f t="shared" si="62"/>
        <v>0.21521519152270682</v>
      </c>
    </row>
    <row r="472" spans="1:8" x14ac:dyDescent="0.2">
      <c r="A472" s="26">
        <f t="shared" si="60"/>
        <v>65</v>
      </c>
      <c r="B472" s="6">
        <v>3900</v>
      </c>
      <c r="C472" s="29">
        <f t="shared" si="61"/>
        <v>3.152289463416051E-12</v>
      </c>
      <c r="D472" s="29">
        <f t="shared" si="59"/>
        <v>1.6924607303593242E-2</v>
      </c>
      <c r="E472" s="29">
        <f t="shared" si="54"/>
        <v>0.19299601758828847</v>
      </c>
      <c r="F472" s="29">
        <f t="shared" si="62"/>
        <v>0.11119342939986</v>
      </c>
      <c r="G472" s="29">
        <f t="shared" si="58"/>
        <v>0.13538134299482488</v>
      </c>
      <c r="H472" s="29">
        <f t="shared" si="62"/>
        <v>0.21559125080880356</v>
      </c>
    </row>
    <row r="473" spans="1:8" x14ac:dyDescent="0.2">
      <c r="A473" s="26">
        <f t="shared" si="60"/>
        <v>65.166666666666671</v>
      </c>
      <c r="B473" s="6">
        <v>3910</v>
      </c>
      <c r="C473" s="29">
        <f t="shared" si="61"/>
        <v>2.9453396780501145E-12</v>
      </c>
      <c r="D473" s="29">
        <f t="shared" si="59"/>
        <v>1.6924607303389794E-2</v>
      </c>
      <c r="E473" s="29">
        <f t="shared" si="54"/>
        <v>0.19410712869939958</v>
      </c>
      <c r="F473" s="29">
        <f t="shared" si="62"/>
        <v>0.11173261586846944</v>
      </c>
      <c r="G473" s="29">
        <f t="shared" si="58"/>
        <v>0.136492454105936</v>
      </c>
      <c r="H473" s="29">
        <f t="shared" si="62"/>
        <v>0.21597039651465338</v>
      </c>
    </row>
    <row r="474" spans="1:8" x14ac:dyDescent="0.2">
      <c r="A474" s="26">
        <f t="shared" si="60"/>
        <v>65.333333333333329</v>
      </c>
      <c r="B474" s="6">
        <v>3920</v>
      </c>
      <c r="C474" s="29">
        <f t="shared" si="61"/>
        <v>2.7519762762190821E-12</v>
      </c>
      <c r="D474" s="29">
        <f t="shared" si="59"/>
        <v>1.6924607303199703E-2</v>
      </c>
      <c r="E474" s="29">
        <f t="shared" si="54"/>
        <v>0.1952182398105107</v>
      </c>
      <c r="F474" s="29">
        <f t="shared" si="62"/>
        <v>0.11227488875683198</v>
      </c>
      <c r="G474" s="29">
        <f t="shared" si="58"/>
        <v>0.13760356521704711</v>
      </c>
      <c r="H474" s="29">
        <f t="shared" si="62"/>
        <v>0.21635262864025628</v>
      </c>
    </row>
    <row r="475" spans="1:8" x14ac:dyDescent="0.2">
      <c r="A475" s="26">
        <f t="shared" si="60"/>
        <v>65.5</v>
      </c>
      <c r="B475" s="6">
        <v>3930</v>
      </c>
      <c r="C475" s="29">
        <f t="shared" si="61"/>
        <v>2.5713073033010576E-12</v>
      </c>
      <c r="D475" s="29">
        <f t="shared" si="59"/>
        <v>1.6924607303022091E-2</v>
      </c>
      <c r="E475" s="29">
        <f t="shared" si="54"/>
        <v>0.19632935092162182</v>
      </c>
      <c r="F475" s="29">
        <f t="shared" si="62"/>
        <v>0.11282024806494759</v>
      </c>
      <c r="G475" s="29">
        <f t="shared" si="58"/>
        <v>0.13871467632815823</v>
      </c>
      <c r="H475" s="29">
        <f t="shared" si="62"/>
        <v>0.21673794718561229</v>
      </c>
    </row>
    <row r="476" spans="1:8" x14ac:dyDescent="0.2">
      <c r="A476" s="26">
        <f t="shared" si="60"/>
        <v>65.666666666666671</v>
      </c>
      <c r="B476" s="6">
        <v>3940</v>
      </c>
      <c r="C476" s="29">
        <f t="shared" si="61"/>
        <v>2.402499362055915E-12</v>
      </c>
      <c r="D476" s="29">
        <f t="shared" si="59"/>
        <v>1.6924607302856141E-2</v>
      </c>
      <c r="E476" s="29">
        <f t="shared" si="54"/>
        <v>0.19744046203273294</v>
      </c>
      <c r="F476" s="29">
        <f t="shared" si="62"/>
        <v>0.11336869379281629</v>
      </c>
      <c r="G476" s="29">
        <f t="shared" si="58"/>
        <v>0.13982578743926935</v>
      </c>
      <c r="H476" s="29">
        <f t="shared" si="62"/>
        <v>0.21712635215072137</v>
      </c>
    </row>
    <row r="477" spans="1:8" x14ac:dyDescent="0.2">
      <c r="A477" s="26">
        <f t="shared" si="60"/>
        <v>65.833333333333329</v>
      </c>
      <c r="B477" s="6">
        <v>3950</v>
      </c>
      <c r="C477" s="29">
        <f t="shared" si="61"/>
        <v>2.2447737682963648E-12</v>
      </c>
      <c r="D477" s="29">
        <f t="shared" si="59"/>
        <v>1.6924607302701084E-2</v>
      </c>
      <c r="E477" s="29">
        <f t="shared" si="54"/>
        <v>0.19855157314384406</v>
      </c>
      <c r="F477" s="29">
        <f t="shared" si="62"/>
        <v>0.11392022594043807</v>
      </c>
      <c r="G477" s="29">
        <f t="shared" si="58"/>
        <v>0.14093689855038047</v>
      </c>
      <c r="H477" s="29">
        <f t="shared" si="62"/>
        <v>0.21751784353558354</v>
      </c>
    </row>
    <row r="478" spans="1:8" x14ac:dyDescent="0.2">
      <c r="A478" s="26">
        <f t="shared" si="60"/>
        <v>66</v>
      </c>
      <c r="B478" s="6">
        <v>3960</v>
      </c>
      <c r="C478" s="29">
        <f t="shared" si="61"/>
        <v>2.097402958941633E-12</v>
      </c>
      <c r="D478" s="29">
        <f t="shared" si="59"/>
        <v>1.6924607302556207E-2</v>
      </c>
      <c r="E478" s="27">
        <f t="shared" si="59"/>
        <v>0.18662764863304906</v>
      </c>
      <c r="F478" s="29">
        <f t="shared" si="62"/>
        <v>0.11443863607552988</v>
      </c>
      <c r="G478" s="29">
        <f t="shared" si="58"/>
        <v>0.14204800966149159</v>
      </c>
      <c r="H478" s="29">
        <f t="shared" si="62"/>
        <v>0.21791242134019878</v>
      </c>
    </row>
    <row r="479" spans="1:8" x14ac:dyDescent="0.2">
      <c r="A479" s="26">
        <f t="shared" si="60"/>
        <v>66.166666666666671</v>
      </c>
      <c r="B479" s="6">
        <v>3970</v>
      </c>
      <c r="C479" s="29">
        <f t="shared" si="61"/>
        <v>1.9597071358846745E-12</v>
      </c>
      <c r="D479" s="29">
        <f t="shared" si="59"/>
        <v>1.6924607302420843E-2</v>
      </c>
      <c r="E479" s="27">
        <f t="shared" si="59"/>
        <v>0.17548653726389826</v>
      </c>
      <c r="F479" s="29">
        <f t="shared" si="62"/>
        <v>0.11492609867904072</v>
      </c>
      <c r="G479" s="29">
        <f t="shared" si="58"/>
        <v>0.1431591207726027</v>
      </c>
      <c r="H479" s="29">
        <f t="shared" si="62"/>
        <v>0.21831008556456713</v>
      </c>
    </row>
    <row r="480" spans="1:8" x14ac:dyDescent="0.2">
      <c r="A480" s="26">
        <f t="shared" si="60"/>
        <v>66.333333333333329</v>
      </c>
      <c r="B480" s="6">
        <v>3980</v>
      </c>
      <c r="C480" s="29">
        <f t="shared" si="61"/>
        <v>1.8310511301916147E-12</v>
      </c>
      <c r="D480" s="29">
        <f t="shared" si="59"/>
        <v>1.6924607302294364E-2</v>
      </c>
      <c r="E480" s="27">
        <f t="shared" si="59"/>
        <v>0.16507684686142646</v>
      </c>
      <c r="F480" s="29">
        <f t="shared" si="62"/>
        <v>0.11538464547587801</v>
      </c>
      <c r="G480" s="29">
        <f t="shared" si="58"/>
        <v>0.14427023188371382</v>
      </c>
      <c r="H480" s="29">
        <f t="shared" si="62"/>
        <v>0.21871083620868856</v>
      </c>
    </row>
    <row r="481" spans="1:8" x14ac:dyDescent="0.2">
      <c r="A481" s="26">
        <f t="shared" si="60"/>
        <v>66.5</v>
      </c>
      <c r="B481" s="6">
        <v>3990</v>
      </c>
      <c r="C481" s="29">
        <f t="shared" si="61"/>
        <v>1.7108414721684687E-12</v>
      </c>
      <c r="D481" s="29">
        <f t="shared" si="59"/>
        <v>1.6924607302176188E-2</v>
      </c>
      <c r="E481" s="27">
        <f t="shared" si="59"/>
        <v>0.15535055917926918</v>
      </c>
      <c r="F481" s="29">
        <f t="shared" si="62"/>
        <v>0.11581617480693154</v>
      </c>
      <c r="G481" s="29">
        <f t="shared" si="58"/>
        <v>0.14538134299482494</v>
      </c>
      <c r="H481" s="29">
        <f t="shared" si="62"/>
        <v>0.21911467327256307</v>
      </c>
    </row>
    <row r="482" spans="1:8" x14ac:dyDescent="0.2">
      <c r="A482" s="26">
        <f t="shared" si="60"/>
        <v>66.666666666666671</v>
      </c>
      <c r="B482" s="6">
        <v>4000</v>
      </c>
      <c r="C482" s="29">
        <f t="shared" si="61"/>
        <v>1.5985236537798224E-12</v>
      </c>
      <c r="D482" s="29">
        <f t="shared" si="59"/>
        <v>1.6924607302065773E-2</v>
      </c>
      <c r="E482" s="27">
        <f t="shared" si="59"/>
        <v>0.1462628083991287</v>
      </c>
      <c r="F482" s="29">
        <f t="shared" si="62"/>
        <v>0.11622246038581802</v>
      </c>
      <c r="G482" s="29">
        <f t="shared" si="58"/>
        <v>0.14649245410593606</v>
      </c>
      <c r="H482" s="29">
        <f t="shared" si="62"/>
        <v>0.21952159675619068</v>
      </c>
    </row>
    <row r="483" spans="1:8" x14ac:dyDescent="0.2">
      <c r="A483" s="26">
        <f t="shared" si="60"/>
        <v>66.833333333333329</v>
      </c>
      <c r="B483" s="6">
        <v>4010</v>
      </c>
      <c r="C483" s="29">
        <f t="shared" si="61"/>
        <v>1.4935795707914498E-12</v>
      </c>
      <c r="D483" s="29">
        <f t="shared" si="59"/>
        <v>1.6924607301962605E-2</v>
      </c>
      <c r="E483" s="27">
        <f t="shared" si="59"/>
        <v>0.13777167417188912</v>
      </c>
      <c r="F483" s="29">
        <f t="shared" si="62"/>
        <v>0.11660515948073993</v>
      </c>
      <c r="G483" s="29">
        <f t="shared" si="58"/>
        <v>0.14760356521704718</v>
      </c>
      <c r="H483" s="29">
        <f t="shared" si="62"/>
        <v>0.21993160665957137</v>
      </c>
    </row>
    <row r="484" spans="1:8" x14ac:dyDescent="0.2">
      <c r="A484" s="26">
        <f t="shared" si="60"/>
        <v>67</v>
      </c>
      <c r="B484" s="6">
        <v>4020</v>
      </c>
      <c r="C484" s="29">
        <f t="shared" si="61"/>
        <v>1.3955251328378746E-12</v>
      </c>
      <c r="D484" s="29">
        <f t="shared" si="59"/>
        <v>1.692460730186621E-2</v>
      </c>
      <c r="E484" s="27">
        <f t="shared" si="59"/>
        <v>0.12983798824571272</v>
      </c>
      <c r="F484" s="29">
        <f t="shared" ref="F484:H499" si="63">(F483+E484*10/3600)</f>
        <v>0.11696582055920025</v>
      </c>
      <c r="G484" s="29">
        <f t="shared" si="58"/>
        <v>0.1487146763281583</v>
      </c>
      <c r="H484" s="29">
        <f t="shared" si="63"/>
        <v>0.22034470298270514</v>
      </c>
    </row>
    <row r="485" spans="1:8" x14ac:dyDescent="0.2">
      <c r="A485" s="26">
        <f t="shared" si="60"/>
        <v>67.166666666666671</v>
      </c>
      <c r="B485" s="6">
        <v>4030</v>
      </c>
      <c r="C485" s="29">
        <f t="shared" si="61"/>
        <v>1.3039080303904999E-12</v>
      </c>
      <c r="D485" s="29">
        <f t="shared" si="59"/>
        <v>1.6924607301776144E-2</v>
      </c>
      <c r="E485" s="27">
        <f t="shared" si="59"/>
        <v>0.12242515378912301</v>
      </c>
      <c r="F485" s="29">
        <f t="shared" si="63"/>
        <v>0.11730589043083671</v>
      </c>
      <c r="G485" s="29">
        <f t="shared" si="58"/>
        <v>0.14982578743926941</v>
      </c>
      <c r="H485" s="29">
        <f t="shared" si="63"/>
        <v>0.22076088572559199</v>
      </c>
    </row>
    <row r="486" spans="1:8" x14ac:dyDescent="0.2">
      <c r="A486" s="26">
        <f t="shared" si="60"/>
        <v>67.333333333333329</v>
      </c>
      <c r="B486" s="6">
        <v>4040</v>
      </c>
      <c r="C486" s="29">
        <f t="shared" si="61"/>
        <v>1.2183056483256838E-12</v>
      </c>
      <c r="D486" s="29">
        <f t="shared" si="59"/>
        <v>1.6924607301691989E-2</v>
      </c>
      <c r="E486" s="27">
        <f t="shared" si="59"/>
        <v>0.1154989765756413</v>
      </c>
      <c r="F486" s="29">
        <f t="shared" si="63"/>
        <v>0.1176267209213246</v>
      </c>
      <c r="G486" s="29">
        <f t="shared" si="58"/>
        <v>0.15093689855038053</v>
      </c>
      <c r="H486" s="29">
        <f t="shared" si="63"/>
        <v>0.22118015488823195</v>
      </c>
    </row>
    <row r="487" spans="1:8" x14ac:dyDescent="0.2">
      <c r="A487" s="26">
        <f t="shared" si="60"/>
        <v>67.5</v>
      </c>
      <c r="B487" s="6">
        <v>4050</v>
      </c>
      <c r="C487" s="29">
        <f t="shared" si="61"/>
        <v>1.138323116468383E-12</v>
      </c>
      <c r="D487" s="29">
        <f t="shared" si="59"/>
        <v>1.6924607301613361E-2</v>
      </c>
      <c r="E487" s="27">
        <f t="shared" si="59"/>
        <v>0.10902750725125782</v>
      </c>
      <c r="F487" s="29">
        <f t="shared" si="63"/>
        <v>0.11792957510813365</v>
      </c>
      <c r="G487" s="29">
        <f t="shared" si="58"/>
        <v>0.15204800966149165</v>
      </c>
      <c r="H487" s="29">
        <f t="shared" si="63"/>
        <v>0.22160251047062499</v>
      </c>
    </row>
    <row r="488" spans="1:8" x14ac:dyDescent="0.2">
      <c r="A488" s="26">
        <f t="shared" si="60"/>
        <v>67.666666666666671</v>
      </c>
      <c r="B488" s="6">
        <v>4060</v>
      </c>
      <c r="C488" s="29">
        <f t="shared" si="61"/>
        <v>1.0635914881188314E-12</v>
      </c>
      <c r="D488" s="29">
        <f t="shared" si="59"/>
        <v>1.6924607301539895E-2</v>
      </c>
      <c r="E488" s="27">
        <f t="shared" si="59"/>
        <v>0.10298089395714259</v>
      </c>
      <c r="F488" s="29">
        <f t="shared" si="63"/>
        <v>0.11821563314690349</v>
      </c>
      <c r="G488" s="29">
        <f t="shared" si="58"/>
        <v>0.15315912077260277</v>
      </c>
      <c r="H488" s="29">
        <f t="shared" si="63"/>
        <v>0.2220279524727711</v>
      </c>
    </row>
    <row r="489" spans="1:8" x14ac:dyDescent="0.2">
      <c r="A489" s="26">
        <f t="shared" si="60"/>
        <v>67.833333333333329</v>
      </c>
      <c r="B489" s="6">
        <v>4070</v>
      </c>
      <c r="C489" s="29">
        <f t="shared" si="61"/>
        <v>9.9376603816008877E-13</v>
      </c>
      <c r="D489" s="29">
        <f t="shared" si="59"/>
        <v>1.6924607301471252E-2</v>
      </c>
      <c r="E489" s="27">
        <f t="shared" si="59"/>
        <v>9.7331244627768057E-2</v>
      </c>
      <c r="F489" s="29">
        <f t="shared" si="63"/>
        <v>0.11848599771531396</v>
      </c>
      <c r="G489" s="29">
        <f t="shared" si="58"/>
        <v>0.15427023188371389</v>
      </c>
      <c r="H489" s="29">
        <f t="shared" si="63"/>
        <v>0.22245648089467029</v>
      </c>
    </row>
    <row r="490" spans="1:8" x14ac:dyDescent="0.2">
      <c r="A490" s="26">
        <f t="shared" si="60"/>
        <v>68</v>
      </c>
      <c r="B490" s="6">
        <v>4080</v>
      </c>
      <c r="C490" s="29">
        <f t="shared" si="61"/>
        <v>9.2852467289589773E-13</v>
      </c>
      <c r="D490" s="29">
        <f t="shared" si="59"/>
        <v>1.6924607301407116E-2</v>
      </c>
      <c r="E490" s="27">
        <f t="shared" si="59"/>
        <v>9.2052498329246488E-2</v>
      </c>
      <c r="F490" s="29">
        <f t="shared" si="63"/>
        <v>0.11874169909956186</v>
      </c>
      <c r="G490" s="29">
        <f t="shared" si="58"/>
        <v>0.15538134299482501</v>
      </c>
      <c r="H490" s="29">
        <f t="shared" si="63"/>
        <v>0.22288809573632259</v>
      </c>
    </row>
    <row r="491" spans="1:8" x14ac:dyDescent="0.2">
      <c r="A491" s="26">
        <f t="shared" si="60"/>
        <v>68.166666666666671</v>
      </c>
      <c r="B491" s="6">
        <v>4090</v>
      </c>
      <c r="C491" s="29">
        <f t="shared" si="61"/>
        <v>8.6756644428368586E-13</v>
      </c>
      <c r="D491" s="29">
        <f t="shared" si="59"/>
        <v>1.6924607301347188E-2</v>
      </c>
      <c r="E491" s="27">
        <f t="shared" si="59"/>
        <v>8.7120305044386434E-2</v>
      </c>
      <c r="F491" s="29">
        <f t="shared" si="63"/>
        <v>0.11898369994690738</v>
      </c>
      <c r="G491" s="29">
        <f t="shared" si="58"/>
        <v>0.15649245410593612</v>
      </c>
      <c r="H491" s="29">
        <f t="shared" si="63"/>
        <v>0.22332279699772797</v>
      </c>
    </row>
    <row r="492" spans="1:8" x14ac:dyDescent="0.2">
      <c r="A492" s="26">
        <f t="shared" si="60"/>
        <v>68.333333333333329</v>
      </c>
      <c r="B492" s="6">
        <v>4100</v>
      </c>
      <c r="C492" s="29">
        <f t="shared" si="61"/>
        <v>8.1061016170910528E-13</v>
      </c>
      <c r="D492" s="29">
        <f t="shared" si="59"/>
        <v>1.6924607301291195E-2</v>
      </c>
      <c r="E492" s="27">
        <f t="shared" si="59"/>
        <v>8.2511913349935836E-2</v>
      </c>
      <c r="F492" s="29">
        <f t="shared" si="63"/>
        <v>0.11921289970621277</v>
      </c>
      <c r="G492" s="29">
        <f t="shared" si="58"/>
        <v>0.15760356521704724</v>
      </c>
      <c r="H492" s="29">
        <f t="shared" si="63"/>
        <v>0.22376058467888643</v>
      </c>
    </row>
    <row r="493" spans="1:8" x14ac:dyDescent="0.2">
      <c r="A493" s="26">
        <f t="shared" si="60"/>
        <v>68.5</v>
      </c>
      <c r="B493" s="6">
        <v>4110</v>
      </c>
      <c r="C493" s="29">
        <f t="shared" si="61"/>
        <v>7.5739309489844692E-13</v>
      </c>
      <c r="D493" s="29">
        <f t="shared" si="59"/>
        <v>1.6924607301238879E-2</v>
      </c>
      <c r="E493" s="27">
        <f t="shared" si="59"/>
        <v>7.8206065467884764E-2</v>
      </c>
      <c r="F493" s="29">
        <f t="shared" si="63"/>
        <v>0.11943013877695689</v>
      </c>
      <c r="G493" s="29">
        <f t="shared" si="58"/>
        <v>0.15871467632815836</v>
      </c>
      <c r="H493" s="29">
        <f t="shared" si="63"/>
        <v>0.224201458779798</v>
      </c>
    </row>
    <row r="494" spans="1:8" x14ac:dyDescent="0.2">
      <c r="A494" s="26">
        <f t="shared" si="60"/>
        <v>68.666666666666671</v>
      </c>
      <c r="B494" s="6">
        <v>4120</v>
      </c>
      <c r="C494" s="29">
        <f t="shared" si="61"/>
        <v>7.0766976198566978E-13</v>
      </c>
      <c r="D494" s="29">
        <f t="shared" si="59"/>
        <v>1.6924607301189998E-2</v>
      </c>
      <c r="E494" s="27">
        <f t="shared" si="59"/>
        <v>7.4182899206716044E-2</v>
      </c>
      <c r="F494" s="29">
        <f t="shared" si="63"/>
        <v>0.11963620238586443</v>
      </c>
      <c r="G494" s="29">
        <f t="shared" si="58"/>
        <v>0.15982578743926948</v>
      </c>
      <c r="H494" s="29">
        <f t="shared" si="63"/>
        <v>0.22464541930046264</v>
      </c>
    </row>
    <row r="495" spans="1:8" x14ac:dyDescent="0.2">
      <c r="A495" s="26">
        <f t="shared" si="60"/>
        <v>68.833333333333329</v>
      </c>
      <c r="B495" s="6">
        <v>4130</v>
      </c>
      <c r="C495" s="29">
        <f t="shared" si="61"/>
        <v>6.6121079714359229E-13</v>
      </c>
      <c r="D495" s="29">
        <f t="shared" si="59"/>
        <v>1.6924607301144326E-2</v>
      </c>
      <c r="E495" s="27">
        <f t="shared" si="59"/>
        <v>7.0423856340274565E-2</v>
      </c>
      <c r="F495" s="29">
        <f t="shared" si="63"/>
        <v>0.11983182420903186</v>
      </c>
      <c r="G495" s="29">
        <f t="shared" si="58"/>
        <v>0.1609368985503806</v>
      </c>
      <c r="H495" s="29">
        <f t="shared" si="63"/>
        <v>0.22509246624088036</v>
      </c>
    </row>
    <row r="496" spans="1:8" x14ac:dyDescent="0.2">
      <c r="A496" s="26">
        <f t="shared" si="60"/>
        <v>69</v>
      </c>
      <c r="B496" s="6">
        <v>4140</v>
      </c>
      <c r="C496" s="29">
        <f t="shared" si="61"/>
        <v>6.1780189255580771E-13</v>
      </c>
      <c r="D496" s="29">
        <f t="shared" si="59"/>
        <v>1.6924607301101652E-2</v>
      </c>
      <c r="E496" s="29">
        <f t="shared" ref="E496:E559" si="64">E495+$B$79</f>
        <v>7.153496745138567E-2</v>
      </c>
      <c r="F496" s="29">
        <f t="shared" si="63"/>
        <v>0.12003053245195237</v>
      </c>
      <c r="G496" s="29">
        <f t="shared" si="58"/>
        <v>0.16204800966149172</v>
      </c>
      <c r="H496" s="29">
        <f t="shared" si="63"/>
        <v>0.22554259960105116</v>
      </c>
    </row>
    <row r="497" spans="1:8" x14ac:dyDescent="0.2">
      <c r="A497" s="26">
        <f t="shared" si="60"/>
        <v>69.166666666666671</v>
      </c>
      <c r="B497" s="6">
        <v>4150</v>
      </c>
      <c r="C497" s="29">
        <f t="shared" si="61"/>
        <v>5.7724280984880847E-13</v>
      </c>
      <c r="D497" s="29">
        <f t="shared" si="59"/>
        <v>1.6924607301061777E-2</v>
      </c>
      <c r="E497" s="29">
        <f t="shared" si="64"/>
        <v>7.2646078562496774E-2</v>
      </c>
      <c r="F497" s="29">
        <f t="shared" si="63"/>
        <v>0.12023232711462598</v>
      </c>
      <c r="G497" s="29">
        <f t="shared" si="58"/>
        <v>0.16315912077260283</v>
      </c>
      <c r="H497" s="29">
        <f t="shared" si="63"/>
        <v>0.22599581938097507</v>
      </c>
    </row>
    <row r="498" spans="1:8" x14ac:dyDescent="0.2">
      <c r="A498" s="26">
        <f t="shared" si="60"/>
        <v>69.333333333333329</v>
      </c>
      <c r="B498" s="6">
        <v>4160</v>
      </c>
      <c r="C498" s="29">
        <f t="shared" si="61"/>
        <v>5.393464564242137E-13</v>
      </c>
      <c r="D498" s="29">
        <f t="shared" si="59"/>
        <v>1.6924607301024523E-2</v>
      </c>
      <c r="E498" s="29">
        <f t="shared" si="64"/>
        <v>7.3757189673607879E-2</v>
      </c>
      <c r="F498" s="29">
        <f t="shared" si="63"/>
        <v>0.12043720819705267</v>
      </c>
      <c r="G498" s="29">
        <f t="shared" si="58"/>
        <v>0.16427023188371395</v>
      </c>
      <c r="H498" s="29">
        <f t="shared" si="63"/>
        <v>0.22645212558065206</v>
      </c>
    </row>
    <row r="499" spans="1:8" x14ac:dyDescent="0.2">
      <c r="A499" s="26">
        <f t="shared" si="60"/>
        <v>69.5</v>
      </c>
      <c r="B499" s="6">
        <v>4170</v>
      </c>
      <c r="C499" s="29">
        <f t="shared" si="61"/>
        <v>5.0393802243036579E-13</v>
      </c>
      <c r="D499" s="29">
        <f t="shared" si="59"/>
        <v>1.6924607300989714E-2</v>
      </c>
      <c r="E499" s="29">
        <f t="shared" si="64"/>
        <v>7.4868300784718983E-2</v>
      </c>
      <c r="F499" s="29">
        <f t="shared" si="63"/>
        <v>0.12064517569923244</v>
      </c>
      <c r="G499" s="29">
        <f t="shared" si="58"/>
        <v>0.16538134299482507</v>
      </c>
      <c r="H499" s="29">
        <f t="shared" si="63"/>
        <v>0.22691151820008212</v>
      </c>
    </row>
    <row r="500" spans="1:8" x14ac:dyDescent="0.2">
      <c r="A500" s="26">
        <f t="shared" si="60"/>
        <v>69.666666666666671</v>
      </c>
      <c r="B500" s="6">
        <v>4180</v>
      </c>
      <c r="C500" s="29">
        <f t="shared" si="61"/>
        <v>4.7085417439228533E-13</v>
      </c>
      <c r="D500" s="29">
        <f t="shared" si="59"/>
        <v>1.6924607300957191E-2</v>
      </c>
      <c r="E500" s="29">
        <f t="shared" si="64"/>
        <v>7.5979411895830087E-2</v>
      </c>
      <c r="F500" s="29">
        <f t="shared" ref="F500:H515" si="65">(F499+E500*10/3600)</f>
        <v>0.12085622962116531</v>
      </c>
      <c r="G500" s="29">
        <f t="shared" si="58"/>
        <v>0.16649245410593619</v>
      </c>
      <c r="H500" s="29">
        <f t="shared" si="65"/>
        <v>0.22737399723926527</v>
      </c>
    </row>
    <row r="501" spans="1:8" x14ac:dyDescent="0.2">
      <c r="A501" s="26">
        <f t="shared" si="60"/>
        <v>69.833333333333329</v>
      </c>
      <c r="B501" s="6">
        <v>4190</v>
      </c>
      <c r="C501" s="29">
        <f t="shared" si="61"/>
        <v>4.3994230178032599E-13</v>
      </c>
      <c r="D501" s="29">
        <f t="shared" si="59"/>
        <v>1.6924607300926802E-2</v>
      </c>
      <c r="E501" s="29">
        <f t="shared" si="64"/>
        <v>7.7090523006941192E-2</v>
      </c>
      <c r="F501" s="29">
        <f t="shared" si="65"/>
        <v>0.12107036996285125</v>
      </c>
      <c r="G501" s="29">
        <f t="shared" si="58"/>
        <v>0.16760356521704731</v>
      </c>
      <c r="H501" s="29">
        <f t="shared" si="65"/>
        <v>0.22783956269820152</v>
      </c>
    </row>
    <row r="502" spans="1:8" x14ac:dyDescent="0.2">
      <c r="A502" s="26">
        <f t="shared" si="60"/>
        <v>70</v>
      </c>
      <c r="B502" s="6">
        <v>4200</v>
      </c>
      <c r="C502" s="29">
        <f t="shared" si="61"/>
        <v>4.1105981304207084E-13</v>
      </c>
      <c r="D502" s="29">
        <f t="shared" si="59"/>
        <v>1.6924607300898408E-2</v>
      </c>
      <c r="E502" s="29">
        <f t="shared" si="64"/>
        <v>7.8201634118052296E-2</v>
      </c>
      <c r="F502" s="29">
        <f t="shared" si="65"/>
        <v>0.12128759672429029</v>
      </c>
      <c r="G502" s="29">
        <f t="shared" si="58"/>
        <v>0.16871467632815842</v>
      </c>
      <c r="H502" s="29">
        <f t="shared" si="65"/>
        <v>0.22830821457689085</v>
      </c>
    </row>
    <row r="503" spans="1:8" x14ac:dyDescent="0.2">
      <c r="A503" s="26">
        <f t="shared" si="60"/>
        <v>70.166666666666671</v>
      </c>
      <c r="B503" s="6">
        <v>4210</v>
      </c>
      <c r="C503" s="29">
        <f t="shared" si="61"/>
        <v>3.8407347785017771E-13</v>
      </c>
      <c r="D503" s="29">
        <f t="shared" si="59"/>
        <v>1.6924607300871877E-2</v>
      </c>
      <c r="E503" s="29">
        <f t="shared" si="64"/>
        <v>7.9312745229163401E-2</v>
      </c>
      <c r="F503" s="29">
        <f t="shared" si="65"/>
        <v>0.12150790990548241</v>
      </c>
      <c r="G503" s="29">
        <f t="shared" si="58"/>
        <v>0.16982578743926954</v>
      </c>
      <c r="H503" s="29">
        <f t="shared" si="65"/>
        <v>0.22877995287533326</v>
      </c>
    </row>
    <row r="504" spans="1:8" x14ac:dyDescent="0.2">
      <c r="A504" s="26">
        <f t="shared" si="60"/>
        <v>70.333333333333329</v>
      </c>
      <c r="B504" s="6">
        <v>4220</v>
      </c>
      <c r="C504" s="29">
        <f t="shared" si="61"/>
        <v>3.5885881253206685E-13</v>
      </c>
      <c r="D504" s="29">
        <f t="shared" si="59"/>
        <v>1.6924607300847088E-2</v>
      </c>
      <c r="E504" s="29">
        <f t="shared" si="64"/>
        <v>8.0423856340274505E-2</v>
      </c>
      <c r="F504" s="29">
        <f t="shared" si="65"/>
        <v>0.12173130950642762</v>
      </c>
      <c r="G504" s="29">
        <f t="shared" si="58"/>
        <v>0.17093689855038066</v>
      </c>
      <c r="H504" s="29">
        <f t="shared" si="65"/>
        <v>0.22925477759352877</v>
      </c>
    </row>
    <row r="505" spans="1:8" x14ac:dyDescent="0.2">
      <c r="A505" s="26">
        <f t="shared" si="60"/>
        <v>70.5</v>
      </c>
      <c r="B505" s="6">
        <v>4230</v>
      </c>
      <c r="C505" s="29">
        <f t="shared" si="61"/>
        <v>3.3529950584653606E-13</v>
      </c>
      <c r="D505" s="29">
        <f t="shared" si="59"/>
        <v>1.6924607300823926E-2</v>
      </c>
      <c r="E505" s="29">
        <f t="shared" si="64"/>
        <v>8.1534967451385609E-2</v>
      </c>
      <c r="F505" s="29">
        <f t="shared" si="65"/>
        <v>0.12195779552712591</v>
      </c>
      <c r="G505" s="29">
        <f t="shared" si="58"/>
        <v>0.17204800966149178</v>
      </c>
      <c r="H505" s="29">
        <f t="shared" si="65"/>
        <v>0.22973268873147737</v>
      </c>
    </row>
    <row r="506" spans="1:8" x14ac:dyDescent="0.2">
      <c r="A506" s="26">
        <f t="shared" si="60"/>
        <v>70.666666666666671</v>
      </c>
      <c r="B506" s="6">
        <v>4240</v>
      </c>
      <c r="C506" s="29">
        <f t="shared" si="61"/>
        <v>3.1328688245850208E-13</v>
      </c>
      <c r="D506" s="29">
        <f t="shared" si="59"/>
        <v>1.6924607300802287E-2</v>
      </c>
      <c r="E506" s="29">
        <f t="shared" si="64"/>
        <v>8.2646078562496714E-2</v>
      </c>
      <c r="F506" s="29">
        <f t="shared" si="65"/>
        <v>0.12218736796757729</v>
      </c>
      <c r="G506" s="29">
        <f t="shared" si="58"/>
        <v>0.1731591207726029</v>
      </c>
      <c r="H506" s="29">
        <f t="shared" si="65"/>
        <v>0.23021368628917904</v>
      </c>
    </row>
    <row r="507" spans="1:8" x14ac:dyDescent="0.2">
      <c r="A507" s="26">
        <f t="shared" si="60"/>
        <v>70.833333333333329</v>
      </c>
      <c r="B507" s="6">
        <v>4250</v>
      </c>
      <c r="C507" s="29">
        <f t="shared" si="61"/>
        <v>2.9271940163696266E-13</v>
      </c>
      <c r="D507" s="29">
        <f t="shared" si="59"/>
        <v>1.6924607300782067E-2</v>
      </c>
      <c r="E507" s="29">
        <f t="shared" si="64"/>
        <v>8.3757189673607818E-2</v>
      </c>
      <c r="F507" s="29">
        <f t="shared" si="65"/>
        <v>0.12242002682778175</v>
      </c>
      <c r="G507" s="29">
        <f t="shared" si="58"/>
        <v>0.17427023188371402</v>
      </c>
      <c r="H507" s="29">
        <f t="shared" si="65"/>
        <v>0.23069777026663379</v>
      </c>
    </row>
    <row r="508" spans="1:8" x14ac:dyDescent="0.2">
      <c r="A508" s="26">
        <f t="shared" si="60"/>
        <v>71</v>
      </c>
      <c r="B508" s="6">
        <v>4260</v>
      </c>
      <c r="C508" s="29">
        <f t="shared" si="61"/>
        <v>2.7350218886375249E-13</v>
      </c>
      <c r="D508" s="29">
        <f t="shared" si="59"/>
        <v>1.6924607300763176E-2</v>
      </c>
      <c r="E508" s="29">
        <f t="shared" si="64"/>
        <v>8.4868300784718922E-2</v>
      </c>
      <c r="F508" s="29">
        <f t="shared" si="65"/>
        <v>0.1226557721077393</v>
      </c>
      <c r="G508" s="29">
        <f t="shared" si="58"/>
        <v>0.17538134299482513</v>
      </c>
      <c r="H508" s="29">
        <f t="shared" si="65"/>
        <v>0.23118494066384165</v>
      </c>
    </row>
    <row r="509" spans="1:8" x14ac:dyDescent="0.2">
      <c r="A509" s="26">
        <f t="shared" si="60"/>
        <v>71.166666666666671</v>
      </c>
      <c r="B509" s="6">
        <v>4270</v>
      </c>
      <c r="C509" s="29">
        <f t="shared" si="61"/>
        <v>2.5554659819247886E-13</v>
      </c>
      <c r="D509" s="29">
        <f t="shared" si="59"/>
        <v>1.6924607300745523E-2</v>
      </c>
      <c r="E509" s="29">
        <f t="shared" si="64"/>
        <v>8.5979411895830027E-2</v>
      </c>
      <c r="F509" s="29">
        <f t="shared" si="65"/>
        <v>0.12289460380744995</v>
      </c>
      <c r="G509" s="29">
        <f t="shared" si="58"/>
        <v>0.17649245410593625</v>
      </c>
      <c r="H509" s="29">
        <f t="shared" si="65"/>
        <v>0.23167519748080259</v>
      </c>
    </row>
    <row r="510" spans="1:8" x14ac:dyDescent="0.2">
      <c r="A510" s="26">
        <f t="shared" si="60"/>
        <v>71.333333333333329</v>
      </c>
      <c r="B510" s="6">
        <v>4280</v>
      </c>
      <c r="C510" s="29">
        <f t="shared" si="61"/>
        <v>2.3876980333886843E-13</v>
      </c>
      <c r="D510" s="29">
        <f t="shared" si="59"/>
        <v>1.692460730072903E-2</v>
      </c>
      <c r="E510" s="29">
        <f t="shared" si="64"/>
        <v>8.7090523006941131E-2</v>
      </c>
      <c r="F510" s="29">
        <f t="shared" si="65"/>
        <v>0.12313652192691367</v>
      </c>
      <c r="G510" s="29">
        <f t="shared" si="58"/>
        <v>0.17760356521704737</v>
      </c>
      <c r="H510" s="29">
        <f t="shared" si="65"/>
        <v>0.23216854071751661</v>
      </c>
    </row>
    <row r="511" spans="1:8" x14ac:dyDescent="0.2">
      <c r="A511" s="26">
        <f t="shared" si="60"/>
        <v>71.5</v>
      </c>
      <c r="B511" s="6">
        <v>4290</v>
      </c>
      <c r="C511" s="29">
        <f t="shared" si="61"/>
        <v>2.2309441561628988E-13</v>
      </c>
      <c r="D511" s="29">
        <f t="shared" si="59"/>
        <v>1.6924607300713618E-2</v>
      </c>
      <c r="E511" s="29">
        <f t="shared" si="64"/>
        <v>8.8201634118052236E-2</v>
      </c>
      <c r="F511" s="29">
        <f t="shared" si="65"/>
        <v>0.12338152646613049</v>
      </c>
      <c r="G511" s="29">
        <f t="shared" si="58"/>
        <v>0.17871467632815849</v>
      </c>
      <c r="H511" s="29">
        <f t="shared" si="65"/>
        <v>0.2326649703739837</v>
      </c>
    </row>
    <row r="512" spans="1:8" x14ac:dyDescent="0.2">
      <c r="A512" s="26">
        <f t="shared" si="60"/>
        <v>71.666666666666671</v>
      </c>
      <c r="B512" s="6">
        <v>4300</v>
      </c>
      <c r="C512" s="29">
        <f t="shared" si="61"/>
        <v>2.0844812695404952E-13</v>
      </c>
      <c r="D512" s="29">
        <f t="shared" si="59"/>
        <v>1.692460730069922E-2</v>
      </c>
      <c r="E512" s="29">
        <f t="shared" si="64"/>
        <v>8.931274522916334E-2</v>
      </c>
      <c r="F512" s="29">
        <f t="shared" si="65"/>
        <v>0.12362961742510038</v>
      </c>
      <c r="G512" s="29">
        <f t="shared" si="58"/>
        <v>0.17982578743926961</v>
      </c>
      <c r="H512" s="29">
        <f t="shared" si="65"/>
        <v>0.23316448645020391</v>
      </c>
    </row>
    <row r="513" spans="1:8" x14ac:dyDescent="0.2">
      <c r="A513" s="26">
        <f t="shared" si="60"/>
        <v>71.833333333333329</v>
      </c>
      <c r="B513" s="6">
        <v>4310</v>
      </c>
      <c r="C513" s="29">
        <f t="shared" si="61"/>
        <v>1.9476337635176054E-13</v>
      </c>
      <c r="D513" s="29">
        <f t="shared" si="59"/>
        <v>1.6924607300685766E-2</v>
      </c>
      <c r="E513" s="29">
        <f t="shared" si="64"/>
        <v>9.0423856340274444E-2</v>
      </c>
      <c r="F513" s="29">
        <f t="shared" si="65"/>
        <v>0.12388079480382337</v>
      </c>
      <c r="G513" s="29">
        <f t="shared" si="58"/>
        <v>0.18093689855038073</v>
      </c>
      <c r="H513" s="29">
        <f t="shared" si="65"/>
        <v>0.23366708894617719</v>
      </c>
    </row>
    <row r="514" spans="1:8" x14ac:dyDescent="0.2">
      <c r="A514" s="26">
        <f t="shared" si="60"/>
        <v>72</v>
      </c>
      <c r="B514" s="6">
        <v>4320</v>
      </c>
      <c r="C514" s="29">
        <f t="shared" si="61"/>
        <v>1.819770382311924E-13</v>
      </c>
      <c r="D514" s="29">
        <f t="shared" si="59"/>
        <v>1.6924607300673196E-2</v>
      </c>
      <c r="E514" s="29">
        <f t="shared" si="64"/>
        <v>9.1534967451385549E-2</v>
      </c>
      <c r="F514" s="29">
        <f t="shared" si="65"/>
        <v>0.12413505860229944</v>
      </c>
      <c r="G514" s="29">
        <f t="shared" si="58"/>
        <v>0.18204800966149184</v>
      </c>
      <c r="H514" s="29">
        <f t="shared" si="65"/>
        <v>0.23417277786190355</v>
      </c>
    </row>
    <row r="515" spans="1:8" x14ac:dyDescent="0.2">
      <c r="A515" s="26">
        <f t="shared" si="60"/>
        <v>72.166666666666671</v>
      </c>
      <c r="B515" s="6">
        <v>4330</v>
      </c>
      <c r="C515" s="29">
        <f t="shared" si="61"/>
        <v>1.7003013124801743E-13</v>
      </c>
      <c r="D515" s="29">
        <f t="shared" si="59"/>
        <v>1.6924607300661452E-2</v>
      </c>
      <c r="E515" s="29">
        <f t="shared" si="64"/>
        <v>9.2646078562496653E-2</v>
      </c>
      <c r="F515" s="29">
        <f t="shared" si="65"/>
        <v>0.1243924088205286</v>
      </c>
      <c r="G515" s="29">
        <f t="shared" si="58"/>
        <v>0.18315912077260296</v>
      </c>
      <c r="H515" s="29">
        <f t="shared" si="65"/>
        <v>0.23468155319738299</v>
      </c>
    </row>
    <row r="516" spans="1:8" x14ac:dyDescent="0.2">
      <c r="A516" s="26">
        <f t="shared" si="60"/>
        <v>72.333333333333329</v>
      </c>
      <c r="B516" s="6">
        <v>4340</v>
      </c>
      <c r="C516" s="29">
        <f t="shared" si="61"/>
        <v>1.5886754622024932E-13</v>
      </c>
      <c r="D516" s="29">
        <f t="shared" si="59"/>
        <v>1.6924607300650478E-2</v>
      </c>
      <c r="E516" s="29">
        <f t="shared" si="64"/>
        <v>9.3757189673607758E-2</v>
      </c>
      <c r="F516" s="29">
        <f t="shared" ref="F516:H531" si="66">(F515+E516*10/3600)</f>
        <v>0.12465284545851084</v>
      </c>
      <c r="G516" s="29">
        <f t="shared" si="58"/>
        <v>0.18427023188371408</v>
      </c>
      <c r="H516" s="29">
        <f t="shared" si="66"/>
        <v>0.23519341495261553</v>
      </c>
    </row>
    <row r="517" spans="1:8" x14ac:dyDescent="0.2">
      <c r="A517" s="26">
        <f t="shared" si="60"/>
        <v>72.5</v>
      </c>
      <c r="B517" s="6">
        <v>4350</v>
      </c>
      <c r="C517" s="29">
        <f t="shared" si="61"/>
        <v>1.4843779191835059E-13</v>
      </c>
      <c r="D517" s="29">
        <f t="shared" si="59"/>
        <v>1.6924607300640226E-2</v>
      </c>
      <c r="E517" s="29">
        <f t="shared" si="64"/>
        <v>9.4868300784718862E-2</v>
      </c>
      <c r="F517" s="29">
        <f t="shared" si="66"/>
        <v>0.12491636851624617</v>
      </c>
      <c r="G517" s="29">
        <f t="shared" si="58"/>
        <v>0.1853813429948252</v>
      </c>
      <c r="H517" s="29">
        <f t="shared" si="66"/>
        <v>0.23570836312760116</v>
      </c>
    </row>
    <row r="518" spans="1:8" x14ac:dyDescent="0.2">
      <c r="A518" s="26">
        <f t="shared" si="60"/>
        <v>72.666666666666671</v>
      </c>
      <c r="B518" s="6">
        <v>4360</v>
      </c>
      <c r="C518" s="29">
        <f t="shared" si="61"/>
        <v>1.3869275754437952E-13</v>
      </c>
      <c r="D518" s="29">
        <f t="shared" si="59"/>
        <v>1.6924607300630647E-2</v>
      </c>
      <c r="E518" s="29">
        <f t="shared" si="64"/>
        <v>9.5979411895829966E-2</v>
      </c>
      <c r="F518" s="29">
        <f t="shared" si="66"/>
        <v>0.1251829779937346</v>
      </c>
      <c r="G518" s="29">
        <f t="shared" si="58"/>
        <v>0.18649245410593632</v>
      </c>
      <c r="H518" s="29">
        <f t="shared" si="66"/>
        <v>0.23622639772233986</v>
      </c>
    </row>
    <row r="519" spans="1:8" x14ac:dyDescent="0.2">
      <c r="A519" s="26">
        <f t="shared" si="60"/>
        <v>72.833333333333329</v>
      </c>
      <c r="B519" s="6">
        <v>4370</v>
      </c>
      <c r="C519" s="29">
        <f t="shared" si="61"/>
        <v>1.2958749080453032E-13</v>
      </c>
      <c r="D519" s="29">
        <f t="shared" si="59"/>
        <v>1.6924607300621695E-2</v>
      </c>
      <c r="E519" s="29">
        <f t="shared" si="64"/>
        <v>9.7090523006941071E-2</v>
      </c>
      <c r="F519" s="29">
        <f t="shared" si="66"/>
        <v>0.12545267389097609</v>
      </c>
      <c r="G519" s="29">
        <f t="shared" si="58"/>
        <v>0.18760356521704744</v>
      </c>
      <c r="H519" s="29">
        <f t="shared" si="66"/>
        <v>0.23674751873683167</v>
      </c>
    </row>
    <row r="520" spans="1:8" x14ac:dyDescent="0.2">
      <c r="A520" s="26">
        <f t="shared" si="60"/>
        <v>73</v>
      </c>
      <c r="B520" s="6">
        <v>4380</v>
      </c>
      <c r="C520" s="29">
        <f t="shared" si="61"/>
        <v>1.210799905513506E-13</v>
      </c>
      <c r="D520" s="29">
        <f t="shared" si="59"/>
        <v>1.6924607300613331E-2</v>
      </c>
      <c r="E520" s="29">
        <f t="shared" si="64"/>
        <v>9.8201634118052175E-2</v>
      </c>
      <c r="F520" s="29">
        <f t="shared" si="66"/>
        <v>0.12572545620797068</v>
      </c>
      <c r="G520" s="29">
        <f t="shared" si="58"/>
        <v>0.18871467632815855</v>
      </c>
      <c r="H520" s="29">
        <f t="shared" si="66"/>
        <v>0.23727172617107656</v>
      </c>
    </row>
    <row r="521" spans="1:8" x14ac:dyDescent="0.2">
      <c r="A521" s="26">
        <f t="shared" si="60"/>
        <v>73.166666666666671</v>
      </c>
      <c r="B521" s="6">
        <v>4390</v>
      </c>
      <c r="C521" s="29">
        <f t="shared" si="61"/>
        <v>1.1313101303912762E-13</v>
      </c>
      <c r="D521" s="29">
        <f t="shared" si="59"/>
        <v>1.6924607300605517E-2</v>
      </c>
      <c r="E521" s="29">
        <f t="shared" si="64"/>
        <v>9.931274522916328E-2</v>
      </c>
      <c r="F521" s="29">
        <f t="shared" si="66"/>
        <v>0.12600132494471836</v>
      </c>
      <c r="G521" s="29">
        <f t="shared" si="58"/>
        <v>0.18982578743926967</v>
      </c>
      <c r="H521" s="29">
        <f t="shared" si="66"/>
        <v>0.23779902002507453</v>
      </c>
    </row>
    <row r="522" spans="1:8" x14ac:dyDescent="0.2">
      <c r="A522" s="26">
        <f t="shared" si="60"/>
        <v>73.333333333333329</v>
      </c>
      <c r="B522" s="6">
        <v>4400</v>
      </c>
      <c r="C522" s="29">
        <f t="shared" si="61"/>
        <v>1.0570389089873033E-13</v>
      </c>
      <c r="D522" s="29">
        <f t="shared" si="59"/>
        <v>1.6924607300598218E-2</v>
      </c>
      <c r="E522" s="29">
        <f t="shared" si="64"/>
        <v>0.10042385634027438</v>
      </c>
      <c r="F522" s="29">
        <f t="shared" si="66"/>
        <v>0.12628028010121911</v>
      </c>
      <c r="G522" s="29">
        <f t="shared" si="58"/>
        <v>0.19093689855038079</v>
      </c>
      <c r="H522" s="29">
        <f t="shared" si="66"/>
        <v>0.23832940029882557</v>
      </c>
    </row>
    <row r="523" spans="1:8" x14ac:dyDescent="0.2">
      <c r="A523" s="26">
        <f t="shared" si="60"/>
        <v>73.5</v>
      </c>
      <c r="B523" s="6">
        <v>4410</v>
      </c>
      <c r="C523" s="29">
        <f t="shared" si="61"/>
        <v>9.8764363996866818E-14</v>
      </c>
      <c r="D523" s="29">
        <f t="shared" si="59"/>
        <v>1.6924607300591397E-2</v>
      </c>
      <c r="E523" s="29">
        <f t="shared" si="64"/>
        <v>0.10153496745138549</v>
      </c>
      <c r="F523" s="29">
        <f t="shared" si="66"/>
        <v>0.12656232167747297</v>
      </c>
      <c r="G523" s="29">
        <f t="shared" si="58"/>
        <v>0.19204800966149191</v>
      </c>
      <c r="H523" s="29">
        <f t="shared" si="66"/>
        <v>0.23886286699232973</v>
      </c>
    </row>
    <row r="524" spans="1:8" x14ac:dyDescent="0.2">
      <c r="A524" s="26">
        <f t="shared" si="60"/>
        <v>73.666666666666671</v>
      </c>
      <c r="B524" s="6">
        <v>4420</v>
      </c>
      <c r="C524" s="29">
        <f t="shared" si="61"/>
        <v>9.2280421399537783E-14</v>
      </c>
      <c r="D524" s="29">
        <f t="shared" si="59"/>
        <v>1.6924607300585023E-2</v>
      </c>
      <c r="E524" s="29">
        <f t="shared" si="64"/>
        <v>0.10264607856249659</v>
      </c>
      <c r="F524" s="29">
        <f t="shared" si="66"/>
        <v>0.12684744967347991</v>
      </c>
      <c r="G524" s="29">
        <f t="shared" si="58"/>
        <v>0.19315912077260303</v>
      </c>
      <c r="H524" s="29">
        <f t="shared" si="66"/>
        <v>0.23939942010558696</v>
      </c>
    </row>
    <row r="525" spans="1:8" x14ac:dyDescent="0.2">
      <c r="A525" s="26">
        <f t="shared" si="60"/>
        <v>73.833333333333329</v>
      </c>
      <c r="B525" s="6">
        <v>4430</v>
      </c>
      <c r="C525" s="29">
        <f t="shared" si="61"/>
        <v>8.6222153710688811E-14</v>
      </c>
      <c r="D525" s="29">
        <f t="shared" si="59"/>
        <v>1.6924607300579066E-2</v>
      </c>
      <c r="E525" s="29">
        <f t="shared" si="64"/>
        <v>0.1037571896736077</v>
      </c>
      <c r="F525" s="29">
        <f t="shared" si="66"/>
        <v>0.12713566408923993</v>
      </c>
      <c r="G525" s="29">
        <f t="shared" ref="G525:G588" si="67">G524+$B$79</f>
        <v>0.19427023188371415</v>
      </c>
      <c r="H525" s="29">
        <f t="shared" si="66"/>
        <v>0.23993905963859727</v>
      </c>
    </row>
    <row r="526" spans="1:8" x14ac:dyDescent="0.2">
      <c r="A526" s="26">
        <f t="shared" si="60"/>
        <v>74</v>
      </c>
      <c r="B526" s="6">
        <v>4440</v>
      </c>
      <c r="C526" s="29">
        <f t="shared" si="61"/>
        <v>8.0561615104922848E-14</v>
      </c>
      <c r="D526" s="29">
        <f t="shared" si="59"/>
        <v>1.6924607300573501E-2</v>
      </c>
      <c r="E526" s="29">
        <f t="shared" si="64"/>
        <v>0.1048683007847188</v>
      </c>
      <c r="F526" s="29">
        <f t="shared" si="66"/>
        <v>0.12742696492475303</v>
      </c>
      <c r="G526" s="29">
        <f t="shared" si="67"/>
        <v>0.19538134299482526</v>
      </c>
      <c r="H526" s="29">
        <f t="shared" si="66"/>
        <v>0.24048178559136066</v>
      </c>
    </row>
    <row r="527" spans="1:8" x14ac:dyDescent="0.2">
      <c r="A527" s="26">
        <f t="shared" si="60"/>
        <v>74.166666666666671</v>
      </c>
      <c r="B527" s="6">
        <v>4450</v>
      </c>
      <c r="C527" s="29">
        <f t="shared" si="61"/>
        <v>7.5272694417851883E-14</v>
      </c>
      <c r="D527" s="29">
        <f t="shared" si="59"/>
        <v>1.6924607300568301E-2</v>
      </c>
      <c r="E527" s="29">
        <f t="shared" si="64"/>
        <v>0.10597941189582991</v>
      </c>
      <c r="F527" s="29">
        <f t="shared" si="66"/>
        <v>0.12772135218001923</v>
      </c>
      <c r="G527" s="29">
        <f t="shared" si="67"/>
        <v>0.19649245410593638</v>
      </c>
      <c r="H527" s="29">
        <f t="shared" si="66"/>
        <v>0.24102759796387715</v>
      </c>
    </row>
    <row r="528" spans="1:8" x14ac:dyDescent="0.2">
      <c r="A528" s="26">
        <f t="shared" si="60"/>
        <v>74.333333333333329</v>
      </c>
      <c r="B528" s="6">
        <v>4460</v>
      </c>
      <c r="C528" s="29">
        <f t="shared" si="61"/>
        <v>7.0330994699448141E-14</v>
      </c>
      <c r="D528" s="29">
        <f t="shared" si="59"/>
        <v>1.6924607300563443E-2</v>
      </c>
      <c r="E528" s="29">
        <f t="shared" si="64"/>
        <v>0.10709052300694101</v>
      </c>
      <c r="F528" s="29">
        <f t="shared" si="66"/>
        <v>0.12801882585503851</v>
      </c>
      <c r="G528" s="29">
        <f t="shared" si="67"/>
        <v>0.1976035652170475</v>
      </c>
      <c r="H528" s="29">
        <f t="shared" si="66"/>
        <v>0.24157649675614673</v>
      </c>
    </row>
    <row r="529" spans="1:8" x14ac:dyDescent="0.2">
      <c r="A529" s="26">
        <f t="shared" si="60"/>
        <v>74.5</v>
      </c>
      <c r="B529" s="6">
        <v>4470</v>
      </c>
      <c r="C529" s="29">
        <f t="shared" si="61"/>
        <v>6.5713720674793452E-14</v>
      </c>
      <c r="D529" s="29">
        <f t="shared" si="59"/>
        <v>1.6924607300558905E-2</v>
      </c>
      <c r="E529" s="29">
        <f t="shared" si="64"/>
        <v>0.10820163411805211</v>
      </c>
      <c r="F529" s="29">
        <f t="shared" si="66"/>
        <v>0.12831938594981088</v>
      </c>
      <c r="G529" s="29">
        <f t="shared" si="67"/>
        <v>0.19871467632815862</v>
      </c>
      <c r="H529" s="29">
        <f t="shared" si="66"/>
        <v>0.24212848196816938</v>
      </c>
    </row>
    <row r="530" spans="1:8" x14ac:dyDescent="0.2">
      <c r="A530" s="26">
        <f t="shared" si="60"/>
        <v>74.666666666666671</v>
      </c>
      <c r="B530" s="6">
        <v>4480</v>
      </c>
      <c r="C530" s="29">
        <f t="shared" si="61"/>
        <v>6.13995735931012E-14</v>
      </c>
      <c r="D530" s="29">
        <f t="shared" si="59"/>
        <v>1.6924607300554666E-2</v>
      </c>
      <c r="E530" s="29">
        <f t="shared" si="64"/>
        <v>0.10931274522916322</v>
      </c>
      <c r="F530" s="29">
        <f t="shared" si="66"/>
        <v>0.12862303246433632</v>
      </c>
      <c r="G530" s="29">
        <f t="shared" si="67"/>
        <v>0.19982578743926974</v>
      </c>
      <c r="H530" s="29">
        <f t="shared" si="66"/>
        <v>0.24268355359994515</v>
      </c>
    </row>
    <row r="531" spans="1:8" x14ac:dyDescent="0.2">
      <c r="A531" s="26">
        <f t="shared" si="60"/>
        <v>74.833333333333329</v>
      </c>
      <c r="B531" s="6">
        <v>4490</v>
      </c>
      <c r="C531" s="29">
        <f t="shared" si="61"/>
        <v>5.7368652979966109E-14</v>
      </c>
      <c r="D531" s="29">
        <f t="shared" ref="D531:D594" si="68">D530*EXP(-$C$21*10/3600)+$B$79</f>
        <v>1.6924607300550704E-2</v>
      </c>
      <c r="E531" s="29">
        <f t="shared" si="64"/>
        <v>0.11042385634027432</v>
      </c>
      <c r="F531" s="29">
        <f t="shared" si="66"/>
        <v>0.12892976539861487</v>
      </c>
      <c r="G531" s="29">
        <f t="shared" si="67"/>
        <v>0.20093689855038085</v>
      </c>
      <c r="H531" s="29">
        <f t="shared" si="66"/>
        <v>0.24324171165147399</v>
      </c>
    </row>
    <row r="532" spans="1:8" x14ac:dyDescent="0.2">
      <c r="A532" s="26">
        <f t="shared" ref="A532:A595" si="69">B532/60</f>
        <v>75</v>
      </c>
      <c r="B532" s="6">
        <v>4500</v>
      </c>
      <c r="C532" s="29">
        <f t="shared" ref="C532:C595" si="70">C531*EXP(-$C$21*10/3600)</f>
        <v>5.3602364839640617E-14</v>
      </c>
      <c r="D532" s="29">
        <f t="shared" si="68"/>
        <v>1.6924607300547002E-2</v>
      </c>
      <c r="E532" s="29">
        <f t="shared" si="64"/>
        <v>0.11153496745138543</v>
      </c>
      <c r="F532" s="29">
        <f t="shared" ref="F532:H547" si="71">(F531+E532*10/3600)</f>
        <v>0.12923958475264649</v>
      </c>
      <c r="G532" s="29">
        <f t="shared" si="67"/>
        <v>0.20204800966149197</v>
      </c>
      <c r="H532" s="29">
        <f t="shared" si="71"/>
        <v>0.2438029561227559</v>
      </c>
    </row>
    <row r="533" spans="1:8" x14ac:dyDescent="0.2">
      <c r="A533" s="26">
        <f t="shared" si="69"/>
        <v>75.166666666666671</v>
      </c>
      <c r="B533" s="6">
        <v>4510</v>
      </c>
      <c r="C533" s="29">
        <f t="shared" si="70"/>
        <v>5.0083335883889499E-14</v>
      </c>
      <c r="D533" s="29">
        <f t="shared" si="68"/>
        <v>1.6924607300543543E-2</v>
      </c>
      <c r="E533" s="29">
        <f t="shared" si="64"/>
        <v>0.11264607856249653</v>
      </c>
      <c r="F533" s="29">
        <f t="shared" si="71"/>
        <v>0.1295524905264312</v>
      </c>
      <c r="G533" s="29">
        <f t="shared" si="67"/>
        <v>0.20315912077260309</v>
      </c>
      <c r="H533" s="29">
        <f t="shared" si="71"/>
        <v>0.2443672870137909</v>
      </c>
    </row>
    <row r="534" spans="1:8" x14ac:dyDescent="0.2">
      <c r="A534" s="26">
        <f t="shared" si="69"/>
        <v>75.333333333333329</v>
      </c>
      <c r="B534" s="6">
        <v>4520</v>
      </c>
      <c r="C534" s="29">
        <f t="shared" si="70"/>
        <v>4.6795333391774119E-14</v>
      </c>
      <c r="D534" s="29">
        <f t="shared" si="68"/>
        <v>1.6924607300540309E-2</v>
      </c>
      <c r="E534" s="29">
        <f t="shared" si="64"/>
        <v>0.11375718967360764</v>
      </c>
      <c r="F534" s="29">
        <f t="shared" si="71"/>
        <v>0.12986848271996901</v>
      </c>
      <c r="G534" s="29">
        <f t="shared" si="67"/>
        <v>0.20427023188371421</v>
      </c>
      <c r="H534" s="29">
        <f t="shared" si="71"/>
        <v>0.24493470432457901</v>
      </c>
    </row>
    <row r="535" spans="1:8" x14ac:dyDescent="0.2">
      <c r="A535" s="26">
        <f t="shared" si="69"/>
        <v>75.5</v>
      </c>
      <c r="B535" s="6">
        <v>4530</v>
      </c>
      <c r="C535" s="29">
        <f t="shared" si="70"/>
        <v>4.3723190330692254E-14</v>
      </c>
      <c r="D535" s="29">
        <f t="shared" si="68"/>
        <v>1.6924607300537287E-2</v>
      </c>
      <c r="E535" s="29">
        <f t="shared" si="64"/>
        <v>0.11486830078471874</v>
      </c>
      <c r="F535" s="29">
        <f t="shared" si="71"/>
        <v>0.1301875613332599</v>
      </c>
      <c r="G535" s="29">
        <f t="shared" si="67"/>
        <v>0.20538134299482533</v>
      </c>
      <c r="H535" s="29">
        <f t="shared" si="71"/>
        <v>0.24550520805512019</v>
      </c>
    </row>
    <row r="536" spans="1:8" x14ac:dyDescent="0.2">
      <c r="A536" s="26">
        <f t="shared" si="69"/>
        <v>75.666666666666671</v>
      </c>
      <c r="B536" s="6">
        <v>4540</v>
      </c>
      <c r="C536" s="29">
        <f t="shared" si="70"/>
        <v>4.0852735393268729E-14</v>
      </c>
      <c r="D536" s="29">
        <f t="shared" si="68"/>
        <v>1.6924607300534467E-2</v>
      </c>
      <c r="E536" s="29">
        <f t="shared" si="64"/>
        <v>0.11597941189582985</v>
      </c>
      <c r="F536" s="29">
        <f t="shared" si="71"/>
        <v>0.13050972636630387</v>
      </c>
      <c r="G536" s="29">
        <f t="shared" si="67"/>
        <v>0.20649245410593645</v>
      </c>
      <c r="H536" s="29">
        <f t="shared" si="71"/>
        <v>0.24607879820541445</v>
      </c>
    </row>
    <row r="537" spans="1:8" x14ac:dyDescent="0.2">
      <c r="A537" s="26">
        <f t="shared" si="69"/>
        <v>75.833333333333329</v>
      </c>
      <c r="B537" s="6">
        <v>4550</v>
      </c>
      <c r="C537" s="29">
        <f t="shared" si="70"/>
        <v>3.817072762736817E-14</v>
      </c>
      <c r="D537" s="29">
        <f t="shared" si="68"/>
        <v>1.692460730053183E-2</v>
      </c>
      <c r="E537" s="29">
        <f t="shared" si="64"/>
        <v>0.11709052300694095</v>
      </c>
      <c r="F537" s="29">
        <f t="shared" si="71"/>
        <v>0.13083497781910092</v>
      </c>
      <c r="G537" s="29">
        <f t="shared" si="67"/>
        <v>0.20760356521704756</v>
      </c>
      <c r="H537" s="29">
        <f t="shared" si="71"/>
        <v>0.24665547477546179</v>
      </c>
    </row>
    <row r="538" spans="1:8" x14ac:dyDescent="0.2">
      <c r="A538" s="26">
        <f t="shared" si="69"/>
        <v>76</v>
      </c>
      <c r="B538" s="6">
        <v>4560</v>
      </c>
      <c r="C538" s="29">
        <f t="shared" si="70"/>
        <v>3.5664795357688509E-14</v>
      </c>
      <c r="D538" s="29">
        <f t="shared" si="68"/>
        <v>1.6924607300529367E-2</v>
      </c>
      <c r="E538" s="29">
        <f t="shared" si="64"/>
        <v>0.11820163411805205</v>
      </c>
      <c r="F538" s="29">
        <f t="shared" si="71"/>
        <v>0.13116331569165107</v>
      </c>
      <c r="G538" s="29">
        <f t="shared" si="67"/>
        <v>0.20871467632815868</v>
      </c>
      <c r="H538" s="29">
        <f t="shared" si="71"/>
        <v>0.24723523776526224</v>
      </c>
    </row>
    <row r="539" spans="1:8" x14ac:dyDescent="0.2">
      <c r="A539" s="26">
        <f t="shared" si="69"/>
        <v>76.166666666666671</v>
      </c>
      <c r="B539" s="6">
        <v>4570</v>
      </c>
      <c r="C539" s="29">
        <f t="shared" si="70"/>
        <v>3.3323379117190312E-14</v>
      </c>
      <c r="D539" s="29">
        <f t="shared" si="68"/>
        <v>1.6924607300527066E-2</v>
      </c>
      <c r="E539" s="29">
        <f t="shared" si="64"/>
        <v>0.11931274522916316</v>
      </c>
      <c r="F539" s="29">
        <f t="shared" si="71"/>
        <v>0.13149473998395431</v>
      </c>
      <c r="G539" s="29">
        <f t="shared" si="67"/>
        <v>0.2098257874392698</v>
      </c>
      <c r="H539" s="29">
        <f t="shared" si="71"/>
        <v>0.24781808717481577</v>
      </c>
    </row>
    <row r="540" spans="1:8" x14ac:dyDescent="0.2">
      <c r="A540" s="26">
        <f t="shared" si="69"/>
        <v>76.333333333333329</v>
      </c>
      <c r="B540" s="6">
        <v>4580</v>
      </c>
      <c r="C540" s="29">
        <f t="shared" si="70"/>
        <v>3.1135678325113632E-14</v>
      </c>
      <c r="D540" s="29">
        <f t="shared" si="68"/>
        <v>1.6924607300524915E-2</v>
      </c>
      <c r="E540" s="29">
        <f t="shared" si="64"/>
        <v>0.12042385634027426</v>
      </c>
      <c r="F540" s="29">
        <f t="shared" si="71"/>
        <v>0.13182925069601062</v>
      </c>
      <c r="G540" s="29">
        <f t="shared" si="67"/>
        <v>0.21093689855038092</v>
      </c>
      <c r="H540" s="29">
        <f t="shared" si="71"/>
        <v>0.24840402300412237</v>
      </c>
    </row>
    <row r="541" spans="1:8" x14ac:dyDescent="0.2">
      <c r="A541" s="26">
        <f t="shared" si="69"/>
        <v>76.5</v>
      </c>
      <c r="B541" s="6">
        <v>4590</v>
      </c>
      <c r="C541" s="29">
        <f t="shared" si="70"/>
        <v>2.9091601465616586E-14</v>
      </c>
      <c r="D541" s="29">
        <f t="shared" si="68"/>
        <v>1.6924607300522906E-2</v>
      </c>
      <c r="E541" s="29">
        <f t="shared" si="64"/>
        <v>0.12153496745138537</v>
      </c>
      <c r="F541" s="29">
        <f t="shared" si="71"/>
        <v>0.13216684782782001</v>
      </c>
      <c r="G541" s="29">
        <f t="shared" si="67"/>
        <v>0.21204800966149204</v>
      </c>
      <c r="H541" s="29">
        <f t="shared" si="71"/>
        <v>0.24899304525318208</v>
      </c>
    </row>
    <row r="542" spans="1:8" x14ac:dyDescent="0.2">
      <c r="A542" s="26">
        <f t="shared" si="69"/>
        <v>76.666666666666671</v>
      </c>
      <c r="B542" s="6">
        <v>4600</v>
      </c>
      <c r="C542" s="29">
        <f t="shared" si="70"/>
        <v>2.7181719537217644E-14</v>
      </c>
      <c r="D542" s="29">
        <f t="shared" si="68"/>
        <v>1.6924607300521029E-2</v>
      </c>
      <c r="E542" s="29">
        <f t="shared" si="64"/>
        <v>0.12264607856249647</v>
      </c>
      <c r="F542" s="29">
        <f t="shared" si="71"/>
        <v>0.13250753137938251</v>
      </c>
      <c r="G542" s="29">
        <f t="shared" si="67"/>
        <v>0.21315912077260316</v>
      </c>
      <c r="H542" s="29">
        <f t="shared" si="71"/>
        <v>0.24958515392199487</v>
      </c>
    </row>
    <row r="543" spans="1:8" x14ac:dyDescent="0.2">
      <c r="A543" s="26">
        <f t="shared" si="69"/>
        <v>76.833333333333329</v>
      </c>
      <c r="B543" s="6">
        <v>4610</v>
      </c>
      <c r="C543" s="29">
        <f t="shared" si="70"/>
        <v>2.5397222558311291E-14</v>
      </c>
      <c r="D543" s="29">
        <f t="shared" si="68"/>
        <v>1.6924607300519274E-2</v>
      </c>
      <c r="E543" s="29">
        <f t="shared" si="64"/>
        <v>0.12375718967360758</v>
      </c>
      <c r="F543" s="29">
        <f t="shared" si="71"/>
        <v>0.13285130135069809</v>
      </c>
      <c r="G543" s="29">
        <f t="shared" si="67"/>
        <v>0.21427023188371427</v>
      </c>
      <c r="H543" s="29">
        <f t="shared" si="71"/>
        <v>0.25018034901056074</v>
      </c>
    </row>
    <row r="544" spans="1:8" x14ac:dyDescent="0.2">
      <c r="A544" s="26">
        <f t="shared" si="69"/>
        <v>77</v>
      </c>
      <c r="B544" s="6">
        <v>4620</v>
      </c>
      <c r="C544" s="29">
        <f t="shared" si="70"/>
        <v>2.3729878928123945E-14</v>
      </c>
      <c r="D544" s="29">
        <f t="shared" si="68"/>
        <v>1.6924607300517633E-2</v>
      </c>
      <c r="E544" s="29">
        <f t="shared" si="64"/>
        <v>0.12486830078471868</v>
      </c>
      <c r="F544" s="29">
        <f t="shared" si="71"/>
        <v>0.13319815774176674</v>
      </c>
      <c r="G544" s="29">
        <f t="shared" si="67"/>
        <v>0.21538134299482539</v>
      </c>
      <c r="H544" s="29">
        <f t="shared" si="71"/>
        <v>0.25077863051887972</v>
      </c>
    </row>
    <row r="545" spans="1:8" x14ac:dyDescent="0.2">
      <c r="A545" s="26">
        <f t="shared" si="69"/>
        <v>77.166666666666671</v>
      </c>
      <c r="B545" s="6">
        <v>4630</v>
      </c>
      <c r="C545" s="29">
        <f t="shared" si="70"/>
        <v>2.2171997455648664E-14</v>
      </c>
      <c r="D545" s="29">
        <f t="shared" si="68"/>
        <v>1.6924607300516103E-2</v>
      </c>
      <c r="E545" s="29">
        <f t="shared" si="64"/>
        <v>0.12597941189582978</v>
      </c>
      <c r="F545" s="29">
        <f t="shared" si="71"/>
        <v>0.13354810055258851</v>
      </c>
      <c r="G545" s="29">
        <f t="shared" si="67"/>
        <v>0.21649245410593651</v>
      </c>
      <c r="H545" s="29">
        <f t="shared" si="71"/>
        <v>0.25137999844695175</v>
      </c>
    </row>
    <row r="546" spans="1:8" x14ac:dyDescent="0.2">
      <c r="A546" s="26">
        <f t="shared" si="69"/>
        <v>77.333333333333329</v>
      </c>
      <c r="B546" s="6">
        <v>4640</v>
      </c>
      <c r="C546" s="29">
        <f t="shared" si="70"/>
        <v>2.0716391881404174E-14</v>
      </c>
      <c r="D546" s="29">
        <f t="shared" si="68"/>
        <v>1.6924607300514673E-2</v>
      </c>
      <c r="E546" s="29">
        <f t="shared" si="64"/>
        <v>0.1270905230069409</v>
      </c>
      <c r="F546" s="29">
        <f t="shared" si="71"/>
        <v>0.13390112978316335</v>
      </c>
      <c r="G546" s="29">
        <f t="shared" si="67"/>
        <v>0.21760356521704763</v>
      </c>
      <c r="H546" s="29">
        <f t="shared" si="71"/>
        <v>0.25198445279477688</v>
      </c>
    </row>
    <row r="547" spans="1:8" x14ac:dyDescent="0.2">
      <c r="A547" s="26">
        <f t="shared" si="69"/>
        <v>77.5</v>
      </c>
      <c r="B547" s="6">
        <v>4650</v>
      </c>
      <c r="C547" s="29">
        <f t="shared" si="70"/>
        <v>1.9356347728362708E-14</v>
      </c>
      <c r="D547" s="29">
        <f t="shared" si="68"/>
        <v>1.6924607300513338E-2</v>
      </c>
      <c r="E547" s="29">
        <f t="shared" si="64"/>
        <v>0.12820163411805202</v>
      </c>
      <c r="F547" s="29">
        <f t="shared" si="71"/>
        <v>0.13425724543349127</v>
      </c>
      <c r="G547" s="29">
        <f t="shared" si="67"/>
        <v>0.21871467632815875</v>
      </c>
      <c r="H547" s="29">
        <f t="shared" si="71"/>
        <v>0.25259199356235512</v>
      </c>
    </row>
    <row r="548" spans="1:8" x14ac:dyDescent="0.2">
      <c r="A548" s="26">
        <f t="shared" si="69"/>
        <v>77.666666666666671</v>
      </c>
      <c r="B548" s="6">
        <v>4660</v>
      </c>
      <c r="C548" s="29">
        <f t="shared" si="70"/>
        <v>1.8085591329135297E-14</v>
      </c>
      <c r="D548" s="29">
        <f t="shared" si="68"/>
        <v>1.6924607300512089E-2</v>
      </c>
      <c r="E548" s="29">
        <f t="shared" si="64"/>
        <v>0.12931274522916314</v>
      </c>
      <c r="F548" s="29">
        <f t="shared" ref="F548:H563" si="72">(F547+E548*10/3600)</f>
        <v>0.13461644750357227</v>
      </c>
      <c r="G548" s="29">
        <f t="shared" si="67"/>
        <v>0.21982578743926987</v>
      </c>
      <c r="H548" s="29">
        <f t="shared" si="72"/>
        <v>0.25320262074968641</v>
      </c>
    </row>
    <row r="549" spans="1:8" x14ac:dyDescent="0.2">
      <c r="A549" s="26">
        <f t="shared" si="69"/>
        <v>77.833333333333329</v>
      </c>
      <c r="B549" s="6">
        <v>4670</v>
      </c>
      <c r="C549" s="29">
        <f t="shared" si="70"/>
        <v>1.6898260886541803E-14</v>
      </c>
      <c r="D549" s="29">
        <f t="shared" si="68"/>
        <v>1.6924607300510919E-2</v>
      </c>
      <c r="E549" s="29">
        <f t="shared" si="64"/>
        <v>0.13042385634027426</v>
      </c>
      <c r="F549" s="29">
        <f t="shared" si="72"/>
        <v>0.13497873599340637</v>
      </c>
      <c r="G549" s="29">
        <f t="shared" si="67"/>
        <v>0.22093689855038098</v>
      </c>
      <c r="H549" s="29">
        <f t="shared" si="72"/>
        <v>0.25381633435677081</v>
      </c>
    </row>
    <row r="550" spans="1:8" x14ac:dyDescent="0.2">
      <c r="A550" s="26">
        <f t="shared" si="69"/>
        <v>78</v>
      </c>
      <c r="B550" s="6">
        <v>4680</v>
      </c>
      <c r="C550" s="29">
        <f t="shared" si="70"/>
        <v>1.578887943407274E-14</v>
      </c>
      <c r="D550" s="29">
        <f t="shared" si="68"/>
        <v>1.692460730050983E-2</v>
      </c>
      <c r="E550" s="29">
        <f t="shared" si="64"/>
        <v>0.13153496745138538</v>
      </c>
      <c r="F550" s="29">
        <f t="shared" si="72"/>
        <v>0.13534411090299356</v>
      </c>
      <c r="G550" s="29">
        <f t="shared" si="67"/>
        <v>0.2220480096614921</v>
      </c>
      <c r="H550" s="29">
        <f t="shared" si="72"/>
        <v>0.25443313438360832</v>
      </c>
    </row>
    <row r="551" spans="1:8" x14ac:dyDescent="0.2">
      <c r="A551" s="26">
        <f t="shared" si="69"/>
        <v>78.166666666666671</v>
      </c>
      <c r="B551" s="6">
        <v>4690</v>
      </c>
      <c r="C551" s="29">
        <f t="shared" si="70"/>
        <v>1.4752329571513769E-14</v>
      </c>
      <c r="D551" s="29">
        <f t="shared" si="68"/>
        <v>1.692460730050881E-2</v>
      </c>
      <c r="E551" s="29">
        <f t="shared" si="64"/>
        <v>0.13264607856249649</v>
      </c>
      <c r="F551" s="29">
        <f t="shared" si="72"/>
        <v>0.13571257223233382</v>
      </c>
      <c r="G551" s="29">
        <f t="shared" si="67"/>
        <v>0.22315912077260322</v>
      </c>
      <c r="H551" s="29">
        <f t="shared" si="72"/>
        <v>0.25505302083019887</v>
      </c>
    </row>
    <row r="552" spans="1:8" x14ac:dyDescent="0.2">
      <c r="A552" s="26">
        <f t="shared" si="69"/>
        <v>78.333333333333329</v>
      </c>
      <c r="B552" s="6">
        <v>4700</v>
      </c>
      <c r="C552" s="29">
        <f t="shared" si="70"/>
        <v>1.3783829859192336E-14</v>
      </c>
      <c r="D552" s="29">
        <f t="shared" si="68"/>
        <v>1.6924607300507859E-2</v>
      </c>
      <c r="E552" s="29">
        <f t="shared" si="64"/>
        <v>0.13375718967360761</v>
      </c>
      <c r="F552" s="29">
        <f t="shared" si="72"/>
        <v>0.13608411998142717</v>
      </c>
      <c r="G552" s="29">
        <f t="shared" si="67"/>
        <v>0.22427023188371434</v>
      </c>
      <c r="H552" s="29">
        <f t="shared" si="72"/>
        <v>0.25567599369654254</v>
      </c>
    </row>
    <row r="553" spans="1:8" x14ac:dyDescent="0.2">
      <c r="A553" s="26">
        <f t="shared" si="69"/>
        <v>78.5</v>
      </c>
      <c r="B553" s="6">
        <v>4710</v>
      </c>
      <c r="C553" s="29">
        <f t="shared" si="70"/>
        <v>1.2878912761956857E-14</v>
      </c>
      <c r="D553" s="29">
        <f t="shared" si="68"/>
        <v>1.6924607300506968E-2</v>
      </c>
      <c r="E553" s="29">
        <f t="shared" si="64"/>
        <v>0.13486830078471873</v>
      </c>
      <c r="F553" s="29">
        <f t="shared" si="72"/>
        <v>0.13645875415027361</v>
      </c>
      <c r="G553" s="29">
        <f t="shared" si="67"/>
        <v>0.22538134299482546</v>
      </c>
      <c r="H553" s="29">
        <f t="shared" si="72"/>
        <v>0.25630205298263925</v>
      </c>
    </row>
    <row r="554" spans="1:8" x14ac:dyDescent="0.2">
      <c r="A554" s="26">
        <f t="shared" si="69"/>
        <v>78.666666666666671</v>
      </c>
      <c r="B554" s="6">
        <v>4720</v>
      </c>
      <c r="C554" s="29">
        <f t="shared" si="70"/>
        <v>1.2033404041147541E-14</v>
      </c>
      <c r="D554" s="29">
        <f t="shared" si="68"/>
        <v>1.6924607300506135E-2</v>
      </c>
      <c r="E554" s="29">
        <f t="shared" si="64"/>
        <v>0.13597941189582985</v>
      </c>
      <c r="F554" s="29">
        <f t="shared" si="72"/>
        <v>0.13683647473887314</v>
      </c>
      <c r="G554" s="29">
        <f t="shared" si="67"/>
        <v>0.22649245410593657</v>
      </c>
      <c r="H554" s="29">
        <f t="shared" si="72"/>
        <v>0.25693119868848907</v>
      </c>
    </row>
    <row r="555" spans="1:8" x14ac:dyDescent="0.2">
      <c r="A555" s="26">
        <f t="shared" si="69"/>
        <v>78.833333333333329</v>
      </c>
      <c r="B555" s="6">
        <v>4730</v>
      </c>
      <c r="C555" s="29">
        <f t="shared" si="70"/>
        <v>1.1243403499497285E-14</v>
      </c>
      <c r="D555" s="29">
        <f t="shared" si="68"/>
        <v>1.6924607300505358E-2</v>
      </c>
      <c r="E555" s="29">
        <f t="shared" si="64"/>
        <v>0.13709052300694097</v>
      </c>
      <c r="F555" s="29">
        <f t="shared" si="72"/>
        <v>0.13721728174722575</v>
      </c>
      <c r="G555" s="29">
        <f t="shared" si="67"/>
        <v>0.22760356521704769</v>
      </c>
      <c r="H555" s="29">
        <f t="shared" si="72"/>
        <v>0.257563430814092</v>
      </c>
    </row>
    <row r="556" spans="1:8" x14ac:dyDescent="0.2">
      <c r="A556" s="26">
        <f t="shared" si="69"/>
        <v>79</v>
      </c>
      <c r="B556" s="6">
        <v>4740</v>
      </c>
      <c r="C556" s="29">
        <f t="shared" si="70"/>
        <v>1.0505266990141931E-14</v>
      </c>
      <c r="D556" s="29">
        <f t="shared" si="68"/>
        <v>1.6924607300504633E-2</v>
      </c>
      <c r="E556" s="29">
        <f t="shared" si="64"/>
        <v>0.13820163411805209</v>
      </c>
      <c r="F556" s="29">
        <f t="shared" si="72"/>
        <v>0.13760117517533146</v>
      </c>
      <c r="G556" s="29">
        <f t="shared" si="67"/>
        <v>0.22871467632815881</v>
      </c>
      <c r="H556" s="29">
        <f t="shared" si="72"/>
        <v>0.25819874935944798</v>
      </c>
    </row>
    <row r="557" spans="1:8" x14ac:dyDescent="0.2">
      <c r="A557" s="26">
        <f t="shared" si="69"/>
        <v>79.166666666666671</v>
      </c>
      <c r="B557" s="6">
        <v>4750</v>
      </c>
      <c r="C557" s="29">
        <f t="shared" si="70"/>
        <v>9.8155896067503189E-15</v>
      </c>
      <c r="D557" s="29">
        <f t="shared" si="68"/>
        <v>1.6924607300503956E-2</v>
      </c>
      <c r="E557" s="29">
        <f t="shared" si="64"/>
        <v>0.1393127452291632</v>
      </c>
      <c r="F557" s="29">
        <f t="shared" si="72"/>
        <v>0.13798815502319026</v>
      </c>
      <c r="G557" s="29">
        <f t="shared" si="67"/>
        <v>0.22982578743926993</v>
      </c>
      <c r="H557" s="29">
        <f t="shared" si="72"/>
        <v>0.25883715432455706</v>
      </c>
    </row>
    <row r="558" spans="1:8" x14ac:dyDescent="0.2">
      <c r="A558" s="26">
        <f t="shared" si="69"/>
        <v>79.333333333333329</v>
      </c>
      <c r="B558" s="6">
        <v>4760</v>
      </c>
      <c r="C558" s="29">
        <f t="shared" si="70"/>
        <v>9.1711899772328596E-15</v>
      </c>
      <c r="D558" s="29">
        <f t="shared" si="68"/>
        <v>1.6924607300503321E-2</v>
      </c>
      <c r="E558" s="29">
        <f t="shared" si="64"/>
        <v>0.14042385634027432</v>
      </c>
      <c r="F558" s="29">
        <f t="shared" si="72"/>
        <v>0.13837822129080213</v>
      </c>
      <c r="G558" s="29">
        <f t="shared" si="67"/>
        <v>0.23093689855038105</v>
      </c>
      <c r="H558" s="29">
        <f t="shared" si="72"/>
        <v>0.25947864570941925</v>
      </c>
    </row>
    <row r="559" spans="1:8" x14ac:dyDescent="0.2">
      <c r="A559" s="26">
        <f t="shared" si="69"/>
        <v>79.5</v>
      </c>
      <c r="B559" s="6">
        <v>4770</v>
      </c>
      <c r="C559" s="29">
        <f t="shared" si="70"/>
        <v>8.5690955885780233E-15</v>
      </c>
      <c r="D559" s="29">
        <f t="shared" si="68"/>
        <v>1.6924607300502728E-2</v>
      </c>
      <c r="E559" s="29">
        <f t="shared" si="64"/>
        <v>0.14153496745138544</v>
      </c>
      <c r="F559" s="29">
        <f t="shared" si="72"/>
        <v>0.13877137397816708</v>
      </c>
      <c r="G559" s="29">
        <f t="shared" si="67"/>
        <v>0.23204800966149217</v>
      </c>
      <c r="H559" s="29">
        <f t="shared" si="72"/>
        <v>0.2601232235140345</v>
      </c>
    </row>
    <row r="560" spans="1:8" x14ac:dyDescent="0.2">
      <c r="A560" s="26">
        <f t="shared" si="69"/>
        <v>79.666666666666671</v>
      </c>
      <c r="B560" s="6">
        <v>4780</v>
      </c>
      <c r="C560" s="29">
        <f t="shared" si="70"/>
        <v>8.006529075122543E-15</v>
      </c>
      <c r="D560" s="29">
        <f t="shared" si="68"/>
        <v>1.6924607300502176E-2</v>
      </c>
      <c r="E560" s="29">
        <f t="shared" ref="E560:E615" si="73">E559+$B$79</f>
        <v>0.14264607856249656</v>
      </c>
      <c r="F560" s="29">
        <f t="shared" si="72"/>
        <v>0.13916761308528514</v>
      </c>
      <c r="G560" s="29">
        <f t="shared" si="67"/>
        <v>0.23315912077260328</v>
      </c>
      <c r="H560" s="29">
        <f t="shared" si="72"/>
        <v>0.26077088773840285</v>
      </c>
    </row>
    <row r="561" spans="1:8" x14ac:dyDescent="0.2">
      <c r="A561" s="26">
        <f t="shared" si="69"/>
        <v>79.833333333333329</v>
      </c>
      <c r="B561" s="6">
        <v>4790</v>
      </c>
      <c r="C561" s="29">
        <f t="shared" si="70"/>
        <v>7.4808954070052913E-15</v>
      </c>
      <c r="D561" s="29">
        <f t="shared" si="68"/>
        <v>1.692460730050166E-2</v>
      </c>
      <c r="E561" s="29">
        <f t="shared" si="73"/>
        <v>0.14375718967360768</v>
      </c>
      <c r="F561" s="29">
        <f t="shared" si="72"/>
        <v>0.13956693861215627</v>
      </c>
      <c r="G561" s="29">
        <f t="shared" si="67"/>
        <v>0.2342702318837144</v>
      </c>
      <c r="H561" s="29">
        <f t="shared" si="72"/>
        <v>0.2614216383825243</v>
      </c>
    </row>
    <row r="562" spans="1:8" x14ac:dyDescent="0.2">
      <c r="A562" s="26">
        <f t="shared" si="69"/>
        <v>80</v>
      </c>
      <c r="B562" s="6">
        <v>4800</v>
      </c>
      <c r="C562" s="29">
        <f t="shared" si="70"/>
        <v>6.9897699197072261E-15</v>
      </c>
      <c r="D562" s="29">
        <f t="shared" si="68"/>
        <v>1.6924607300501177E-2</v>
      </c>
      <c r="E562" s="29">
        <f t="shared" si="73"/>
        <v>0.1448683007847188</v>
      </c>
      <c r="F562" s="29">
        <f t="shared" si="72"/>
        <v>0.13996935055878049</v>
      </c>
      <c r="G562" s="29">
        <f t="shared" si="67"/>
        <v>0.23538134299482552</v>
      </c>
      <c r="H562" s="29">
        <f t="shared" si="72"/>
        <v>0.26207547544639881</v>
      </c>
    </row>
    <row r="563" spans="1:8" x14ac:dyDescent="0.2">
      <c r="A563" s="26">
        <f t="shared" si="69"/>
        <v>80.166666666666671</v>
      </c>
      <c r="B563" s="6">
        <v>4810</v>
      </c>
      <c r="C563" s="29">
        <f t="shared" si="70"/>
        <v>6.5308871294595558E-15</v>
      </c>
      <c r="D563" s="29">
        <f t="shared" si="68"/>
        <v>1.6924607300500726E-2</v>
      </c>
      <c r="E563" s="29">
        <f t="shared" si="73"/>
        <v>0.14597941189582991</v>
      </c>
      <c r="F563" s="29">
        <f t="shared" si="72"/>
        <v>0.14037484892515778</v>
      </c>
      <c r="G563" s="29">
        <f t="shared" si="67"/>
        <v>0.23649245410593664</v>
      </c>
      <c r="H563" s="29">
        <f t="shared" si="72"/>
        <v>0.26273239893002642</v>
      </c>
    </row>
    <row r="564" spans="1:8" x14ac:dyDescent="0.2">
      <c r="A564" s="26">
        <f t="shared" si="69"/>
        <v>80.333333333333329</v>
      </c>
      <c r="B564" s="6">
        <v>4820</v>
      </c>
      <c r="C564" s="29">
        <f t="shared" si="70"/>
        <v>6.1021302829273985E-15</v>
      </c>
      <c r="D564" s="29">
        <f t="shared" si="68"/>
        <v>1.6924607300500303E-2</v>
      </c>
      <c r="E564" s="29">
        <f t="shared" si="73"/>
        <v>0.14709052300694103</v>
      </c>
      <c r="F564" s="29">
        <f t="shared" ref="F564:H579" si="74">(F563+E564*10/3600)</f>
        <v>0.14078343371128818</v>
      </c>
      <c r="G564" s="29">
        <f t="shared" si="67"/>
        <v>0.23760356521704776</v>
      </c>
      <c r="H564" s="29">
        <f t="shared" si="74"/>
        <v>0.26339240883340709</v>
      </c>
    </row>
    <row r="565" spans="1:8" x14ac:dyDescent="0.2">
      <c r="A565" s="26">
        <f t="shared" si="69"/>
        <v>80.5</v>
      </c>
      <c r="B565" s="6">
        <v>4830</v>
      </c>
      <c r="C565" s="29">
        <f t="shared" si="70"/>
        <v>5.7015215929632772E-15</v>
      </c>
      <c r="D565" s="29">
        <f t="shared" si="68"/>
        <v>1.6924607300499907E-2</v>
      </c>
      <c r="E565" s="29">
        <f t="shared" si="73"/>
        <v>0.14820163411805215</v>
      </c>
      <c r="F565" s="29">
        <f t="shared" si="74"/>
        <v>0.14119510491717166</v>
      </c>
      <c r="G565" s="29">
        <f t="shared" si="67"/>
        <v>0.23871467632815888</v>
      </c>
      <c r="H565" s="29">
        <f t="shared" si="74"/>
        <v>0.26405550515654086</v>
      </c>
    </row>
    <row r="566" spans="1:8" x14ac:dyDescent="0.2">
      <c r="A566" s="26">
        <f t="shared" si="69"/>
        <v>80.666666666666671</v>
      </c>
      <c r="B566" s="6">
        <v>4840</v>
      </c>
      <c r="C566" s="29">
        <f t="shared" si="70"/>
        <v>5.3272131153895374E-15</v>
      </c>
      <c r="D566" s="29">
        <f t="shared" si="68"/>
        <v>1.692460730049954E-2</v>
      </c>
      <c r="E566" s="29">
        <f t="shared" si="73"/>
        <v>0.14931274522916327</v>
      </c>
      <c r="F566" s="29">
        <f t="shared" si="74"/>
        <v>0.14160986254280822</v>
      </c>
      <c r="G566" s="29">
        <f t="shared" si="67"/>
        <v>0.23982578743926999</v>
      </c>
      <c r="H566" s="29">
        <f t="shared" si="74"/>
        <v>0.26472168789942774</v>
      </c>
    </row>
    <row r="567" spans="1:8" x14ac:dyDescent="0.2">
      <c r="A567" s="26">
        <f t="shared" si="69"/>
        <v>80.833333333333329</v>
      </c>
      <c r="B567" s="6">
        <v>4850</v>
      </c>
      <c r="C567" s="29">
        <f t="shared" si="70"/>
        <v>4.977478224725736E-15</v>
      </c>
      <c r="D567" s="29">
        <f t="shared" si="68"/>
        <v>1.6924607300499196E-2</v>
      </c>
      <c r="E567" s="29">
        <f t="shared" si="73"/>
        <v>0.15042385634027439</v>
      </c>
      <c r="F567" s="29">
        <f t="shared" si="74"/>
        <v>0.14202770658819788</v>
      </c>
      <c r="G567" s="29">
        <f t="shared" si="67"/>
        <v>0.24093689855038111</v>
      </c>
      <c r="H567" s="29">
        <f t="shared" si="74"/>
        <v>0.26539095706206767</v>
      </c>
    </row>
    <row r="568" spans="1:8" x14ac:dyDescent="0.2">
      <c r="A568" s="26">
        <f t="shared" si="69"/>
        <v>81</v>
      </c>
      <c r="B568" s="6">
        <v>4860</v>
      </c>
      <c r="C568" s="29">
        <f t="shared" si="70"/>
        <v>4.6507036495398856E-15</v>
      </c>
      <c r="D568" s="29">
        <f t="shared" si="68"/>
        <v>1.6924607300498874E-2</v>
      </c>
      <c r="E568" s="29">
        <f t="shared" si="73"/>
        <v>0.1515349674513855</v>
      </c>
      <c r="F568" s="29">
        <f t="shared" si="74"/>
        <v>0.14244863705334063</v>
      </c>
      <c r="G568" s="29">
        <f t="shared" si="67"/>
        <v>0.24204800966149223</v>
      </c>
      <c r="H568" s="29">
        <f t="shared" si="74"/>
        <v>0.2660633126444607</v>
      </c>
    </row>
    <row r="569" spans="1:8" x14ac:dyDescent="0.2">
      <c r="A569" s="26">
        <f t="shared" si="69"/>
        <v>81.166666666666671</v>
      </c>
      <c r="B569" s="6">
        <v>4870</v>
      </c>
      <c r="C569" s="29">
        <f t="shared" si="70"/>
        <v>4.3453820306838991E-15</v>
      </c>
      <c r="D569" s="29">
        <f t="shared" si="68"/>
        <v>1.6924607300498575E-2</v>
      </c>
      <c r="E569" s="29">
        <f t="shared" si="73"/>
        <v>0.15264607856249662</v>
      </c>
      <c r="F569" s="29">
        <f t="shared" si="74"/>
        <v>0.14287265393823645</v>
      </c>
      <c r="G569" s="29">
        <f t="shared" si="67"/>
        <v>0.24315912077260335</v>
      </c>
      <c r="H569" s="29">
        <f t="shared" si="74"/>
        <v>0.26673875464660685</v>
      </c>
    </row>
    <row r="570" spans="1:8" x14ac:dyDescent="0.2">
      <c r="A570" s="26">
        <f t="shared" si="69"/>
        <v>81.333333333333329</v>
      </c>
      <c r="B570" s="6">
        <v>4880</v>
      </c>
      <c r="C570" s="29">
        <f t="shared" si="70"/>
        <v>4.0601049680855582E-15</v>
      </c>
      <c r="D570" s="29">
        <f t="shared" si="68"/>
        <v>1.6924607300498294E-2</v>
      </c>
      <c r="E570" s="29">
        <f t="shared" si="73"/>
        <v>0.15375718967360774</v>
      </c>
      <c r="F570" s="29">
        <f t="shared" si="74"/>
        <v>0.14329975724288535</v>
      </c>
      <c r="G570" s="29">
        <f t="shared" si="67"/>
        <v>0.24427023188371447</v>
      </c>
      <c r="H570" s="29">
        <f t="shared" si="74"/>
        <v>0.26741728306850604</v>
      </c>
    </row>
    <row r="571" spans="1:8" x14ac:dyDescent="0.2">
      <c r="A571" s="26">
        <f t="shared" si="69"/>
        <v>81.5</v>
      </c>
      <c r="B571" s="6">
        <v>4890</v>
      </c>
      <c r="C571" s="29">
        <f t="shared" si="70"/>
        <v>3.7935565240229578E-15</v>
      </c>
      <c r="D571" s="29">
        <f t="shared" si="68"/>
        <v>1.692460730049803E-2</v>
      </c>
      <c r="E571" s="29">
        <f t="shared" si="73"/>
        <v>0.15486830078471886</v>
      </c>
      <c r="F571" s="29">
        <f t="shared" si="74"/>
        <v>0.14372994696728736</v>
      </c>
      <c r="G571" s="29">
        <f t="shared" si="67"/>
        <v>0.24538134299482559</v>
      </c>
      <c r="H571" s="29">
        <f t="shared" si="74"/>
        <v>0.26809889791015834</v>
      </c>
    </row>
    <row r="572" spans="1:8" x14ac:dyDescent="0.2">
      <c r="A572" s="26">
        <f t="shared" si="69"/>
        <v>81.666666666666671</v>
      </c>
      <c r="B572" s="6">
        <v>4900</v>
      </c>
      <c r="C572" s="29">
        <f t="shared" si="70"/>
        <v>3.5445071529130683E-15</v>
      </c>
      <c r="D572" s="29">
        <f t="shared" si="68"/>
        <v>1.6924607300497784E-2</v>
      </c>
      <c r="E572" s="29">
        <f t="shared" si="73"/>
        <v>0.15597941189582998</v>
      </c>
      <c r="F572" s="29">
        <f t="shared" si="74"/>
        <v>0.14416322311144245</v>
      </c>
      <c r="G572" s="29">
        <f t="shared" si="67"/>
        <v>0.2464924541059367</v>
      </c>
      <c r="H572" s="29">
        <f t="shared" si="74"/>
        <v>0.26878359917156375</v>
      </c>
    </row>
    <row r="573" spans="1:8" x14ac:dyDescent="0.2">
      <c r="A573" s="26">
        <f t="shared" si="69"/>
        <v>81.833333333333329</v>
      </c>
      <c r="B573" s="6">
        <v>4910</v>
      </c>
      <c r="C573" s="29">
        <f t="shared" si="70"/>
        <v>3.3118080296134984E-15</v>
      </c>
      <c r="D573" s="29">
        <f t="shared" si="68"/>
        <v>1.6924607300497555E-2</v>
      </c>
      <c r="E573" s="29">
        <f t="shared" si="73"/>
        <v>0.1570905230069411</v>
      </c>
      <c r="F573" s="29">
        <f t="shared" si="74"/>
        <v>0.14459958567535061</v>
      </c>
      <c r="G573" s="29">
        <f t="shared" si="67"/>
        <v>0.24760356521704782</v>
      </c>
      <c r="H573" s="29">
        <f t="shared" si="74"/>
        <v>0.26947138685272221</v>
      </c>
    </row>
    <row r="574" spans="1:8" x14ac:dyDescent="0.2">
      <c r="A574" s="26">
        <f t="shared" si="69"/>
        <v>82</v>
      </c>
      <c r="B574" s="6">
        <v>4920</v>
      </c>
      <c r="C574" s="29">
        <f t="shared" si="70"/>
        <v>3.0943857500748126E-15</v>
      </c>
      <c r="D574" s="29">
        <f t="shared" si="68"/>
        <v>1.692460730049734E-2</v>
      </c>
      <c r="E574" s="29">
        <f t="shared" si="73"/>
        <v>0.15820163411805221</v>
      </c>
      <c r="F574" s="29">
        <f t="shared" si="74"/>
        <v>0.14503903465901186</v>
      </c>
      <c r="G574" s="29">
        <f t="shared" si="67"/>
        <v>0.24871467632815894</v>
      </c>
      <c r="H574" s="29">
        <f t="shared" si="74"/>
        <v>0.27016226095363377</v>
      </c>
    </row>
    <row r="575" spans="1:8" x14ac:dyDescent="0.2">
      <c r="A575" s="26">
        <f t="shared" si="69"/>
        <v>82.166666666666671</v>
      </c>
      <c r="B575" s="6">
        <v>4930</v>
      </c>
      <c r="C575" s="29">
        <f t="shared" si="70"/>
        <v>2.8912373798983538E-15</v>
      </c>
      <c r="D575" s="29">
        <f t="shared" si="68"/>
        <v>1.6924607300497142E-2</v>
      </c>
      <c r="E575" s="29">
        <f t="shared" si="73"/>
        <v>0.15931274522916333</v>
      </c>
      <c r="F575" s="29">
        <f t="shared" si="74"/>
        <v>0.14548157006242621</v>
      </c>
      <c r="G575" s="29">
        <f t="shared" si="67"/>
        <v>0.24982578743927006</v>
      </c>
      <c r="H575" s="29">
        <f t="shared" si="74"/>
        <v>0.27085622147429839</v>
      </c>
    </row>
    <row r="576" spans="1:8" x14ac:dyDescent="0.2">
      <c r="A576" s="26">
        <f t="shared" si="69"/>
        <v>82.333333333333329</v>
      </c>
      <c r="B576" s="6">
        <v>4940</v>
      </c>
      <c r="C576" s="29">
        <f t="shared" si="70"/>
        <v>2.7014258279593606E-15</v>
      </c>
      <c r="D576" s="29">
        <f t="shared" si="68"/>
        <v>1.6924607300496955E-2</v>
      </c>
      <c r="E576" s="29">
        <f t="shared" si="73"/>
        <v>0.16042385634027445</v>
      </c>
      <c r="F576" s="29">
        <f t="shared" si="74"/>
        <v>0.14592719188559364</v>
      </c>
      <c r="G576" s="29">
        <f t="shared" si="67"/>
        <v>0.25093689855038115</v>
      </c>
      <c r="H576" s="29">
        <f t="shared" si="74"/>
        <v>0.27155326841471611</v>
      </c>
    </row>
    <row r="577" spans="1:8" x14ac:dyDescent="0.2">
      <c r="A577" s="26">
        <f t="shared" si="69"/>
        <v>82.5</v>
      </c>
      <c r="B577" s="6">
        <v>4950</v>
      </c>
      <c r="C577" s="29">
        <f t="shared" si="70"/>
        <v>2.5240755237546353E-15</v>
      </c>
      <c r="D577" s="29">
        <f t="shared" si="68"/>
        <v>1.6924607300496781E-2</v>
      </c>
      <c r="E577" s="29">
        <f t="shared" si="73"/>
        <v>0.16153496745138557</v>
      </c>
      <c r="F577" s="29">
        <f t="shared" si="74"/>
        <v>0.14637590012851415</v>
      </c>
      <c r="G577" s="29">
        <f t="shared" si="67"/>
        <v>0.25204800966149227</v>
      </c>
      <c r="H577" s="29">
        <f t="shared" si="74"/>
        <v>0.27225340177488694</v>
      </c>
    </row>
    <row r="578" spans="1:8" x14ac:dyDescent="0.2">
      <c r="A578" s="26">
        <f t="shared" si="69"/>
        <v>82.666666666666671</v>
      </c>
      <c r="B578" s="6">
        <v>4960</v>
      </c>
      <c r="C578" s="29">
        <f t="shared" si="70"/>
        <v>2.3583683785350553E-15</v>
      </c>
      <c r="D578" s="29">
        <f t="shared" si="68"/>
        <v>1.6924607300496618E-2</v>
      </c>
      <c r="E578" s="29">
        <f t="shared" si="73"/>
        <v>0.16264607856249669</v>
      </c>
      <c r="F578" s="29">
        <f t="shared" si="74"/>
        <v>0.14682769479118774</v>
      </c>
      <c r="G578" s="29">
        <f t="shared" si="67"/>
        <v>0.25315912077260339</v>
      </c>
      <c r="H578" s="29">
        <f t="shared" si="74"/>
        <v>0.27295662155481082</v>
      </c>
    </row>
    <row r="579" spans="1:8" x14ac:dyDescent="0.2">
      <c r="A579" s="26">
        <f t="shared" si="69"/>
        <v>82.833333333333329</v>
      </c>
      <c r="B579" s="6">
        <v>4970</v>
      </c>
      <c r="C579" s="29">
        <f t="shared" si="70"/>
        <v>2.2035400115922746E-15</v>
      </c>
      <c r="D579" s="29">
        <f t="shared" si="68"/>
        <v>1.6924607300496466E-2</v>
      </c>
      <c r="E579" s="29">
        <f t="shared" si="73"/>
        <v>0.16375718967360781</v>
      </c>
      <c r="F579" s="29">
        <f t="shared" si="74"/>
        <v>0.14728257587361443</v>
      </c>
      <c r="G579" s="29">
        <f t="shared" si="67"/>
        <v>0.2542702318837145</v>
      </c>
      <c r="H579" s="29">
        <f t="shared" si="74"/>
        <v>0.27366292775448781</v>
      </c>
    </row>
    <row r="580" spans="1:8" x14ac:dyDescent="0.2">
      <c r="A580" s="26">
        <f t="shared" si="69"/>
        <v>83</v>
      </c>
      <c r="B580" s="6">
        <v>4980</v>
      </c>
      <c r="C580" s="29">
        <f t="shared" si="70"/>
        <v>2.0588762242920769E-15</v>
      </c>
      <c r="D580" s="29">
        <f t="shared" si="68"/>
        <v>1.6924607300496324E-2</v>
      </c>
      <c r="E580" s="29">
        <f t="shared" si="73"/>
        <v>0.16486830078471892</v>
      </c>
      <c r="F580" s="29">
        <f t="shared" ref="F580:H595" si="75">(F579+E580*10/3600)</f>
        <v>0.1477405433757942</v>
      </c>
      <c r="G580" s="29">
        <f t="shared" si="67"/>
        <v>0.25538134299482562</v>
      </c>
      <c r="H580" s="29">
        <f t="shared" si="75"/>
        <v>0.2743723203739179</v>
      </c>
    </row>
    <row r="581" spans="1:8" x14ac:dyDescent="0.2">
      <c r="A581" s="26">
        <f t="shared" si="69"/>
        <v>83.166666666666671</v>
      </c>
      <c r="B581" s="6">
        <v>4990</v>
      </c>
      <c r="C581" s="29">
        <f t="shared" si="70"/>
        <v>1.9237097055896545E-15</v>
      </c>
      <c r="D581" s="29">
        <f t="shared" si="68"/>
        <v>1.6924607300496192E-2</v>
      </c>
      <c r="E581" s="29">
        <f t="shared" si="73"/>
        <v>0.16597941189583004</v>
      </c>
      <c r="F581" s="29">
        <f t="shared" si="75"/>
        <v>0.14820159729772706</v>
      </c>
      <c r="G581" s="29">
        <f t="shared" si="67"/>
        <v>0.25649245410593674</v>
      </c>
      <c r="H581" s="29">
        <f t="shared" si="75"/>
        <v>0.27508479941310104</v>
      </c>
    </row>
    <row r="582" spans="1:8" x14ac:dyDescent="0.2">
      <c r="A582" s="26">
        <f t="shared" si="69"/>
        <v>83.333333333333329</v>
      </c>
      <c r="B582" s="6">
        <v>5000</v>
      </c>
      <c r="C582" s="29">
        <f t="shared" si="70"/>
        <v>1.7974169538298827E-15</v>
      </c>
      <c r="D582" s="29">
        <f t="shared" si="68"/>
        <v>1.6924607300496067E-2</v>
      </c>
      <c r="E582" s="29">
        <f t="shared" si="73"/>
        <v>0.16709052300694116</v>
      </c>
      <c r="F582" s="29">
        <f t="shared" si="75"/>
        <v>0.14866573763941301</v>
      </c>
      <c r="G582" s="29">
        <f t="shared" si="67"/>
        <v>0.25760356521704786</v>
      </c>
      <c r="H582" s="29">
        <f t="shared" si="75"/>
        <v>0.2758003648720373</v>
      </c>
    </row>
    <row r="583" spans="1:8" x14ac:dyDescent="0.2">
      <c r="A583" s="26">
        <f t="shared" si="69"/>
        <v>83.5</v>
      </c>
      <c r="B583" s="6">
        <v>5010</v>
      </c>
      <c r="C583" s="29">
        <f t="shared" si="70"/>
        <v>1.6794154006333402E-15</v>
      </c>
      <c r="D583" s="29">
        <f t="shared" si="68"/>
        <v>1.6924607300495952E-2</v>
      </c>
      <c r="E583" s="29">
        <f t="shared" si="73"/>
        <v>0.16820163411805228</v>
      </c>
      <c r="F583" s="29">
        <f t="shared" si="75"/>
        <v>0.14913296440085205</v>
      </c>
      <c r="G583" s="29">
        <f t="shared" si="67"/>
        <v>0.25871467632815898</v>
      </c>
      <c r="H583" s="29">
        <f t="shared" si="75"/>
        <v>0.27651901675072665</v>
      </c>
    </row>
    <row r="584" spans="1:8" x14ac:dyDescent="0.2">
      <c r="A584" s="26">
        <f t="shared" si="69"/>
        <v>83.666666666666671</v>
      </c>
      <c r="B584" s="6">
        <v>5020</v>
      </c>
      <c r="C584" s="29">
        <f t="shared" si="70"/>
        <v>1.5691607236010214E-15</v>
      </c>
      <c r="D584" s="29">
        <f t="shared" si="68"/>
        <v>1.6924607300495845E-2</v>
      </c>
      <c r="E584" s="29">
        <f t="shared" si="73"/>
        <v>0.1693127452291634</v>
      </c>
      <c r="F584" s="29">
        <f t="shared" si="75"/>
        <v>0.14960327758204417</v>
      </c>
      <c r="G584" s="29">
        <f t="shared" si="67"/>
        <v>0.2598257874392701</v>
      </c>
      <c r="H584" s="29">
        <f t="shared" si="75"/>
        <v>0.27724075504916906</v>
      </c>
    </row>
    <row r="585" spans="1:8" x14ac:dyDescent="0.2">
      <c r="A585" s="26">
        <f t="shared" si="69"/>
        <v>83.833333333333329</v>
      </c>
      <c r="B585" s="6">
        <v>5030</v>
      </c>
      <c r="C585" s="29">
        <f t="shared" si="70"/>
        <v>1.466144335441674E-15</v>
      </c>
      <c r="D585" s="29">
        <f t="shared" si="68"/>
        <v>1.6924607300495744E-2</v>
      </c>
      <c r="E585" s="29">
        <f t="shared" si="73"/>
        <v>0.17042385634027452</v>
      </c>
      <c r="F585" s="29">
        <f t="shared" si="75"/>
        <v>0.15007667718298937</v>
      </c>
      <c r="G585" s="29">
        <f t="shared" si="67"/>
        <v>0.26093689855038121</v>
      </c>
      <c r="H585" s="29">
        <f t="shared" si="75"/>
        <v>0.27796557976736458</v>
      </c>
    </row>
    <row r="586" spans="1:8" x14ac:dyDescent="0.2">
      <c r="A586" s="26">
        <f t="shared" si="69"/>
        <v>84</v>
      </c>
      <c r="B586" s="6">
        <v>5040</v>
      </c>
      <c r="C586" s="29">
        <f t="shared" si="70"/>
        <v>1.3698910379395049E-15</v>
      </c>
      <c r="D586" s="29">
        <f t="shared" si="68"/>
        <v>1.692460730049565E-2</v>
      </c>
      <c r="E586" s="29">
        <f t="shared" si="73"/>
        <v>0.17153496745138563</v>
      </c>
      <c r="F586" s="29">
        <f t="shared" si="75"/>
        <v>0.15055316320368767</v>
      </c>
      <c r="G586" s="29">
        <f t="shared" si="67"/>
        <v>0.26204800966149233</v>
      </c>
      <c r="H586" s="29">
        <f t="shared" si="75"/>
        <v>0.27869349090531315</v>
      </c>
    </row>
    <row r="587" spans="1:8" x14ac:dyDescent="0.2">
      <c r="A587" s="26">
        <f t="shared" si="69"/>
        <v>84.166666666666671</v>
      </c>
      <c r="B587" s="6">
        <v>5050</v>
      </c>
      <c r="C587" s="29">
        <f t="shared" si="70"/>
        <v>1.2799568299403826E-15</v>
      </c>
      <c r="D587" s="29">
        <f t="shared" si="68"/>
        <v>1.6924607300495564E-2</v>
      </c>
      <c r="E587" s="29">
        <f t="shared" si="73"/>
        <v>0.17264607856249675</v>
      </c>
      <c r="F587" s="29">
        <f t="shared" si="75"/>
        <v>0.15103273564413905</v>
      </c>
      <c r="G587" s="29">
        <f t="shared" si="67"/>
        <v>0.26315912077260345</v>
      </c>
      <c r="H587" s="29">
        <f t="shared" si="75"/>
        <v>0.27942448846301482</v>
      </c>
    </row>
    <row r="588" spans="1:8" x14ac:dyDescent="0.2">
      <c r="A588" s="26">
        <f t="shared" si="69"/>
        <v>84.333333333333329</v>
      </c>
      <c r="B588" s="6">
        <v>5060</v>
      </c>
      <c r="C588" s="29">
        <f t="shared" si="70"/>
        <v>1.1959268592451229E-15</v>
      </c>
      <c r="D588" s="29">
        <f t="shared" si="68"/>
        <v>1.692460730049548E-2</v>
      </c>
      <c r="E588" s="29">
        <f t="shared" si="73"/>
        <v>0.17375718967360787</v>
      </c>
      <c r="F588" s="29">
        <f t="shared" si="75"/>
        <v>0.15151539450434351</v>
      </c>
      <c r="G588" s="29">
        <f t="shared" si="67"/>
        <v>0.26427023188371457</v>
      </c>
      <c r="H588" s="29">
        <f t="shared" si="75"/>
        <v>0.2801585724404696</v>
      </c>
    </row>
    <row r="589" spans="1:8" x14ac:dyDescent="0.2">
      <c r="A589" s="26">
        <f t="shared" si="69"/>
        <v>84.5</v>
      </c>
      <c r="B589" s="6">
        <v>5070</v>
      </c>
      <c r="C589" s="29">
        <f t="shared" si="70"/>
        <v>1.1174135089622682E-15</v>
      </c>
      <c r="D589" s="29">
        <f t="shared" si="68"/>
        <v>1.6924607300495404E-2</v>
      </c>
      <c r="E589" s="29">
        <f t="shared" si="73"/>
        <v>0.17486830078471899</v>
      </c>
      <c r="F589" s="29">
        <f t="shared" si="75"/>
        <v>0.15200113978430105</v>
      </c>
      <c r="G589" s="29">
        <f t="shared" ref="G589:G652" si="76">G588+$B$79</f>
        <v>0.26538134299482569</v>
      </c>
      <c r="H589" s="29">
        <f t="shared" si="75"/>
        <v>0.28089574283767743</v>
      </c>
    </row>
    <row r="590" spans="1:8" x14ac:dyDescent="0.2">
      <c r="A590" s="26">
        <f t="shared" si="69"/>
        <v>84.666666666666671</v>
      </c>
      <c r="B590" s="6">
        <v>5080</v>
      </c>
      <c r="C590" s="29">
        <f t="shared" si="70"/>
        <v>1.0440546094930102E-15</v>
      </c>
      <c r="D590" s="29">
        <f t="shared" si="68"/>
        <v>1.6924607300495331E-2</v>
      </c>
      <c r="E590" s="29">
        <f t="shared" si="73"/>
        <v>0.17597941189583011</v>
      </c>
      <c r="F590" s="29">
        <f t="shared" si="75"/>
        <v>0.15248997148401169</v>
      </c>
      <c r="G590" s="29">
        <f t="shared" si="76"/>
        <v>0.2664924541059368</v>
      </c>
      <c r="H590" s="29">
        <f t="shared" si="75"/>
        <v>0.28163599965463837</v>
      </c>
    </row>
    <row r="591" spans="1:8" x14ac:dyDescent="0.2">
      <c r="A591" s="26">
        <f t="shared" si="69"/>
        <v>84.833333333333329</v>
      </c>
      <c r="B591" s="6">
        <v>5090</v>
      </c>
      <c r="C591" s="29">
        <f t="shared" si="70"/>
        <v>9.755117679004272E-16</v>
      </c>
      <c r="D591" s="29">
        <f t="shared" si="68"/>
        <v>1.6924607300495265E-2</v>
      </c>
      <c r="E591" s="29">
        <f t="shared" si="73"/>
        <v>0.17709052300694123</v>
      </c>
      <c r="F591" s="29">
        <f t="shared" si="75"/>
        <v>0.15298188960347542</v>
      </c>
      <c r="G591" s="29">
        <f t="shared" si="76"/>
        <v>0.26760356521704792</v>
      </c>
      <c r="H591" s="29">
        <f t="shared" si="75"/>
        <v>0.28237934289135241</v>
      </c>
    </row>
    <row r="592" spans="1:8" x14ac:dyDescent="0.2">
      <c r="A592" s="26">
        <f t="shared" si="69"/>
        <v>85</v>
      </c>
      <c r="B592" s="6">
        <v>5100</v>
      </c>
      <c r="C592" s="29">
        <f t="shared" si="70"/>
        <v>9.1146880695668035E-16</v>
      </c>
      <c r="D592" s="29">
        <f t="shared" si="68"/>
        <v>1.6924607300495203E-2</v>
      </c>
      <c r="E592" s="29">
        <f t="shared" si="73"/>
        <v>0.17820163411805234</v>
      </c>
      <c r="F592" s="29">
        <f t="shared" si="75"/>
        <v>0.15347689414269222</v>
      </c>
      <c r="G592" s="29">
        <f t="shared" si="76"/>
        <v>0.26871467632815904</v>
      </c>
      <c r="H592" s="29">
        <f t="shared" si="75"/>
        <v>0.28312577254781951</v>
      </c>
    </row>
    <row r="593" spans="1:8" x14ac:dyDescent="0.2">
      <c r="A593" s="26">
        <f t="shared" si="69"/>
        <v>85.166666666666671</v>
      </c>
      <c r="B593" s="6">
        <v>5110</v>
      </c>
      <c r="C593" s="29">
        <f t="shared" si="70"/>
        <v>8.5163030666774439E-16</v>
      </c>
      <c r="D593" s="29">
        <f t="shared" si="68"/>
        <v>1.6924607300495144E-2</v>
      </c>
      <c r="E593" s="29">
        <f t="shared" si="73"/>
        <v>0.17931274522916346</v>
      </c>
      <c r="F593" s="29">
        <f t="shared" si="75"/>
        <v>0.15397498510166213</v>
      </c>
      <c r="G593" s="29">
        <f t="shared" si="76"/>
        <v>0.26982578743927016</v>
      </c>
      <c r="H593" s="29">
        <f t="shared" si="75"/>
        <v>0.28387528862403971</v>
      </c>
    </row>
    <row r="594" spans="1:8" x14ac:dyDescent="0.2">
      <c r="A594" s="26">
        <f t="shared" si="69"/>
        <v>85.333333333333329</v>
      </c>
      <c r="B594" s="6">
        <v>5120</v>
      </c>
      <c r="C594" s="29">
        <f t="shared" si="70"/>
        <v>7.9572024154795532E-16</v>
      </c>
      <c r="D594" s="29">
        <f t="shared" si="68"/>
        <v>1.6924607300495088E-2</v>
      </c>
      <c r="E594" s="29">
        <f t="shared" si="73"/>
        <v>0.18042385634027458</v>
      </c>
      <c r="F594" s="29">
        <f t="shared" si="75"/>
        <v>0.15447616248038512</v>
      </c>
      <c r="G594" s="29">
        <f t="shared" si="76"/>
        <v>0.27093689855038128</v>
      </c>
      <c r="H594" s="29">
        <f t="shared" si="75"/>
        <v>0.28462789112001297</v>
      </c>
    </row>
    <row r="595" spans="1:8" x14ac:dyDescent="0.2">
      <c r="A595" s="26">
        <f t="shared" si="69"/>
        <v>85.5</v>
      </c>
      <c r="B595" s="6">
        <v>5130</v>
      </c>
      <c r="C595" s="29">
        <f t="shared" si="70"/>
        <v>7.4348070735834205E-16</v>
      </c>
      <c r="D595" s="29">
        <f t="shared" ref="D595:E658" si="77">D594*EXP(-$C$21*10/3600)+$B$79</f>
        <v>1.6924607300495036E-2</v>
      </c>
      <c r="E595" s="29">
        <f t="shared" si="73"/>
        <v>0.1815349674513857</v>
      </c>
      <c r="F595" s="29">
        <f t="shared" si="75"/>
        <v>0.15498042627886119</v>
      </c>
      <c r="G595" s="29">
        <f t="shared" si="76"/>
        <v>0.2720480096614924</v>
      </c>
      <c r="H595" s="29">
        <f t="shared" si="75"/>
        <v>0.28538358003573933</v>
      </c>
    </row>
    <row r="596" spans="1:8" x14ac:dyDescent="0.2">
      <c r="A596" s="26">
        <f t="shared" ref="A596:A659" si="78">B596/60</f>
        <v>85.666666666666671</v>
      </c>
      <c r="B596" s="6">
        <v>5140</v>
      </c>
      <c r="C596" s="29">
        <f t="shared" ref="C596:C659" si="79">C595*EXP(-$C$21*10/3600)</f>
        <v>6.9467073143538662E-16</v>
      </c>
      <c r="D596" s="29">
        <f t="shared" si="77"/>
        <v>1.6924607300494988E-2</v>
      </c>
      <c r="E596" s="29">
        <f t="shared" si="73"/>
        <v>0.18264607856249682</v>
      </c>
      <c r="F596" s="29">
        <f t="shared" ref="F596:H611" si="80">(F595+E596*10/3600)</f>
        <v>0.15548777649709034</v>
      </c>
      <c r="G596" s="29">
        <f t="shared" si="76"/>
        <v>0.27315912077260351</v>
      </c>
      <c r="H596" s="29">
        <f t="shared" si="80"/>
        <v>0.28614235537121879</v>
      </c>
    </row>
    <row r="597" spans="1:8" x14ac:dyDescent="0.2">
      <c r="A597" s="26">
        <f t="shared" si="78"/>
        <v>85.833333333333329</v>
      </c>
      <c r="B597" s="6">
        <v>5150</v>
      </c>
      <c r="C597" s="29">
        <f t="shared" si="79"/>
        <v>6.4906516112244957E-16</v>
      </c>
      <c r="D597" s="29">
        <f t="shared" si="77"/>
        <v>1.6924607300494943E-2</v>
      </c>
      <c r="E597" s="29">
        <f t="shared" si="73"/>
        <v>0.18375718967360793</v>
      </c>
      <c r="F597" s="29">
        <f t="shared" si="80"/>
        <v>0.15599821313507259</v>
      </c>
      <c r="G597" s="29">
        <f t="shared" si="76"/>
        <v>0.27427023188371463</v>
      </c>
      <c r="H597" s="29">
        <f t="shared" si="80"/>
        <v>0.28690421712645131</v>
      </c>
    </row>
    <row r="598" spans="1:8" x14ac:dyDescent="0.2">
      <c r="A598" s="26">
        <f t="shared" si="78"/>
        <v>86</v>
      </c>
      <c r="B598" s="6">
        <v>5160</v>
      </c>
      <c r="C598" s="29">
        <f t="shared" si="79"/>
        <v>6.0645362517637092E-16</v>
      </c>
      <c r="D598" s="29">
        <f t="shared" si="77"/>
        <v>1.6924607300494901E-2</v>
      </c>
      <c r="E598" s="29">
        <f t="shared" si="73"/>
        <v>0.18486830078471905</v>
      </c>
      <c r="F598" s="29">
        <f t="shared" si="80"/>
        <v>0.15651173619280792</v>
      </c>
      <c r="G598" s="29">
        <f t="shared" si="76"/>
        <v>0.27538134299482575</v>
      </c>
      <c r="H598" s="29">
        <f t="shared" si="80"/>
        <v>0.28766916530143694</v>
      </c>
    </row>
    <row r="599" spans="1:8" x14ac:dyDescent="0.2">
      <c r="A599" s="26">
        <f t="shared" si="78"/>
        <v>86.166666666666671</v>
      </c>
      <c r="B599" s="6">
        <v>5170</v>
      </c>
      <c r="C599" s="29">
        <f t="shared" si="79"/>
        <v>5.666395633583813E-16</v>
      </c>
      <c r="D599" s="29">
        <f t="shared" si="77"/>
        <v>1.6924607300494863E-2</v>
      </c>
      <c r="E599" s="29">
        <f t="shared" si="73"/>
        <v>0.18597941189583017</v>
      </c>
      <c r="F599" s="29">
        <f t="shared" si="80"/>
        <v>0.15702834567029633</v>
      </c>
      <c r="G599" s="29">
        <f t="shared" si="76"/>
        <v>0.27649245410593687</v>
      </c>
      <c r="H599" s="29">
        <f t="shared" si="80"/>
        <v>0.28843719989617567</v>
      </c>
    </row>
    <row r="600" spans="1:8" x14ac:dyDescent="0.2">
      <c r="A600" s="26">
        <f t="shared" si="78"/>
        <v>86.333333333333329</v>
      </c>
      <c r="B600" s="6">
        <v>5180</v>
      </c>
      <c r="C600" s="29">
        <f t="shared" si="79"/>
        <v>5.2943931973297927E-16</v>
      </c>
      <c r="D600" s="29">
        <f t="shared" si="77"/>
        <v>1.6924607300494825E-2</v>
      </c>
      <c r="E600" s="29">
        <f t="shared" si="73"/>
        <v>0.18709052300694129</v>
      </c>
      <c r="F600" s="29">
        <f t="shared" si="80"/>
        <v>0.15754804156753782</v>
      </c>
      <c r="G600" s="29">
        <f t="shared" si="76"/>
        <v>0.27760356521704799</v>
      </c>
      <c r="H600" s="29">
        <f t="shared" si="80"/>
        <v>0.28920832091066745</v>
      </c>
    </row>
    <row r="601" spans="1:8" x14ac:dyDescent="0.2">
      <c r="A601" s="26">
        <f t="shared" si="78"/>
        <v>86.5</v>
      </c>
      <c r="B601" s="6">
        <v>5190</v>
      </c>
      <c r="C601" s="29">
        <f t="shared" si="79"/>
        <v>4.9468129549230812E-16</v>
      </c>
      <c r="D601" s="29">
        <f t="shared" si="77"/>
        <v>1.692460730049479E-2</v>
      </c>
      <c r="E601" s="29">
        <f t="shared" si="73"/>
        <v>0.18820163411805241</v>
      </c>
      <c r="F601" s="29">
        <f t="shared" si="80"/>
        <v>0.15807082388453242</v>
      </c>
      <c r="G601" s="29">
        <f t="shared" si="76"/>
        <v>0.27871467632815911</v>
      </c>
      <c r="H601" s="29">
        <f t="shared" si="80"/>
        <v>0.28998252834491234</v>
      </c>
    </row>
    <row r="602" spans="1:8" x14ac:dyDescent="0.2">
      <c r="A602" s="26">
        <f t="shared" si="78"/>
        <v>86.666666666666671</v>
      </c>
      <c r="B602" s="6">
        <v>5200</v>
      </c>
      <c r="C602" s="29">
        <f t="shared" si="79"/>
        <v>4.622051573981445E-16</v>
      </c>
      <c r="D602" s="29">
        <f t="shared" si="77"/>
        <v>1.6924607300494759E-2</v>
      </c>
      <c r="E602" s="29">
        <f t="shared" si="73"/>
        <v>0.18931274522916353</v>
      </c>
      <c r="F602" s="29">
        <f t="shared" si="80"/>
        <v>0.15859669262128009</v>
      </c>
      <c r="G602" s="29">
        <f t="shared" si="76"/>
        <v>0.27982578743927022</v>
      </c>
      <c r="H602" s="29">
        <f t="shared" si="80"/>
        <v>0.29075982219891033</v>
      </c>
    </row>
    <row r="603" spans="1:8" x14ac:dyDescent="0.2">
      <c r="A603" s="26">
        <f t="shared" si="78"/>
        <v>86.833333333333329</v>
      </c>
      <c r="B603" s="6">
        <v>5210</v>
      </c>
      <c r="C603" s="29">
        <f t="shared" si="79"/>
        <v>4.3186109819016872E-16</v>
      </c>
      <c r="D603" s="29">
        <f t="shared" si="77"/>
        <v>1.6924607300494728E-2</v>
      </c>
      <c r="E603" s="29">
        <f t="shared" si="73"/>
        <v>0.19042385634027464</v>
      </c>
      <c r="F603" s="29">
        <f t="shared" si="80"/>
        <v>0.15912564777778085</v>
      </c>
      <c r="G603" s="29">
        <f t="shared" si="76"/>
        <v>0.28093689855038134</v>
      </c>
      <c r="H603" s="29">
        <f t="shared" si="80"/>
        <v>0.29154020247266138</v>
      </c>
    </row>
    <row r="604" spans="1:8" x14ac:dyDescent="0.2">
      <c r="A604" s="26">
        <f t="shared" si="78"/>
        <v>87</v>
      </c>
      <c r="B604" s="6">
        <v>5220</v>
      </c>
      <c r="C604" s="29">
        <f t="shared" si="79"/>
        <v>4.035091455488966E-16</v>
      </c>
      <c r="D604" s="29">
        <f t="shared" si="77"/>
        <v>1.69246073004947E-2</v>
      </c>
      <c r="E604" s="29">
        <f t="shared" si="73"/>
        <v>0.19153496745138576</v>
      </c>
      <c r="F604" s="29">
        <f t="shared" si="80"/>
        <v>0.15965768935403471</v>
      </c>
      <c r="G604" s="29">
        <f t="shared" si="76"/>
        <v>0.28204800966149246</v>
      </c>
      <c r="H604" s="29">
        <f t="shared" si="80"/>
        <v>0.29232366916616553</v>
      </c>
    </row>
    <row r="605" spans="1:8" x14ac:dyDescent="0.2">
      <c r="A605" s="26">
        <f t="shared" si="78"/>
        <v>87.166666666666671</v>
      </c>
      <c r="B605" s="6">
        <v>5230</v>
      </c>
      <c r="C605" s="29">
        <f t="shared" si="79"/>
        <v>3.7701851642562971E-16</v>
      </c>
      <c r="D605" s="29">
        <f t="shared" si="77"/>
        <v>1.6924607300494676E-2</v>
      </c>
      <c r="E605" s="29">
        <f t="shared" si="73"/>
        <v>0.19264607856249688</v>
      </c>
      <c r="F605" s="29">
        <f t="shared" si="80"/>
        <v>0.16019281735004165</v>
      </c>
      <c r="G605" s="29">
        <f t="shared" si="76"/>
        <v>0.28315912077260358</v>
      </c>
      <c r="H605" s="29">
        <f t="shared" si="80"/>
        <v>0.29311022227942274</v>
      </c>
    </row>
    <row r="606" spans="1:8" x14ac:dyDescent="0.2">
      <c r="A606" s="26">
        <f t="shared" si="78"/>
        <v>87.333333333333329</v>
      </c>
      <c r="B606" s="6">
        <v>5240</v>
      </c>
      <c r="C606" s="29">
        <f t="shared" si="79"/>
        <v>3.5226701376105031E-16</v>
      </c>
      <c r="D606" s="29">
        <f t="shared" si="77"/>
        <v>1.6924607300494651E-2</v>
      </c>
      <c r="E606" s="29">
        <f t="shared" si="73"/>
        <v>0.193757189673608</v>
      </c>
      <c r="F606" s="29">
        <f t="shared" si="80"/>
        <v>0.16073103176580167</v>
      </c>
      <c r="G606" s="29">
        <f t="shared" si="76"/>
        <v>0.2842702318837147</v>
      </c>
      <c r="H606" s="29">
        <f t="shared" si="80"/>
        <v>0.29389986181243305</v>
      </c>
    </row>
    <row r="607" spans="1:8" x14ac:dyDescent="0.2">
      <c r="A607" s="26">
        <f t="shared" si="78"/>
        <v>87.5</v>
      </c>
      <c r="B607" s="6">
        <v>5250</v>
      </c>
      <c r="C607" s="29">
        <f t="shared" si="79"/>
        <v>3.2914046280961984E-16</v>
      </c>
      <c r="D607" s="29">
        <f t="shared" si="77"/>
        <v>1.6924607300494627E-2</v>
      </c>
      <c r="E607" s="29">
        <f t="shared" si="73"/>
        <v>0.19486830078471912</v>
      </c>
      <c r="F607" s="29">
        <f t="shared" si="80"/>
        <v>0.16127233260131477</v>
      </c>
      <c r="G607" s="29">
        <f t="shared" si="76"/>
        <v>0.28538134299482582</v>
      </c>
      <c r="H607" s="29">
        <f t="shared" si="80"/>
        <v>0.29469258776519647</v>
      </c>
    </row>
    <row r="608" spans="1:8" x14ac:dyDescent="0.2">
      <c r="A608" s="26">
        <f t="shared" si="78"/>
        <v>87.666666666666671</v>
      </c>
      <c r="B608" s="6">
        <v>5260</v>
      </c>
      <c r="C608" s="29">
        <f t="shared" si="79"/>
        <v>3.075321844696349E-16</v>
      </c>
      <c r="D608" s="29">
        <f t="shared" si="77"/>
        <v>1.6924607300494606E-2</v>
      </c>
      <c r="E608" s="29">
        <f t="shared" si="73"/>
        <v>0.19597941189583024</v>
      </c>
      <c r="F608" s="29">
        <f t="shared" si="80"/>
        <v>0.16181671985658097</v>
      </c>
      <c r="G608" s="29">
        <f t="shared" si="76"/>
        <v>0.28649245410593693</v>
      </c>
      <c r="H608" s="29">
        <f t="shared" si="80"/>
        <v>0.29548840013771294</v>
      </c>
    </row>
    <row r="609" spans="1:8" x14ac:dyDescent="0.2">
      <c r="A609" s="26">
        <f t="shared" si="78"/>
        <v>87.833333333333329</v>
      </c>
      <c r="B609" s="6">
        <v>5270</v>
      </c>
      <c r="C609" s="29">
        <f t="shared" si="79"/>
        <v>2.8734250318949652E-16</v>
      </c>
      <c r="D609" s="29">
        <f t="shared" si="77"/>
        <v>1.6924607300494585E-2</v>
      </c>
      <c r="E609" s="29">
        <f t="shared" si="73"/>
        <v>0.19709052300694135</v>
      </c>
      <c r="F609" s="29">
        <f t="shared" si="80"/>
        <v>0.16236419353160025</v>
      </c>
      <c r="G609" s="29">
        <f t="shared" si="76"/>
        <v>0.28760356521704805</v>
      </c>
      <c r="H609" s="29">
        <f t="shared" si="80"/>
        <v>0.29628729892998251</v>
      </c>
    </row>
    <row r="610" spans="1:8" x14ac:dyDescent="0.2">
      <c r="A610" s="26">
        <f t="shared" si="78"/>
        <v>88</v>
      </c>
      <c r="B610" s="6">
        <v>5280</v>
      </c>
      <c r="C610" s="29">
        <f t="shared" si="79"/>
        <v>2.6847828718024207E-16</v>
      </c>
      <c r="D610" s="29">
        <f t="shared" si="77"/>
        <v>1.6924607300494568E-2</v>
      </c>
      <c r="E610" s="29">
        <f t="shared" si="73"/>
        <v>0.19820163411805247</v>
      </c>
      <c r="F610" s="29">
        <f t="shared" si="80"/>
        <v>0.16291475362637262</v>
      </c>
      <c r="G610" s="29">
        <f t="shared" si="76"/>
        <v>0.28871467632815917</v>
      </c>
      <c r="H610" s="29">
        <f t="shared" si="80"/>
        <v>0.29708928414200519</v>
      </c>
    </row>
    <row r="611" spans="1:8" x14ac:dyDescent="0.2">
      <c r="A611" s="26">
        <f t="shared" si="78"/>
        <v>88.166666666666671</v>
      </c>
      <c r="B611" s="6">
        <v>5290</v>
      </c>
      <c r="C611" s="29">
        <f t="shared" si="79"/>
        <v>2.5085251881341358E-16</v>
      </c>
      <c r="D611" s="29">
        <f t="shared" si="77"/>
        <v>1.6924607300494551E-2</v>
      </c>
      <c r="E611" s="29">
        <f t="shared" si="73"/>
        <v>0.19931274522916359</v>
      </c>
      <c r="F611" s="29">
        <f t="shared" si="80"/>
        <v>0.16346840014089806</v>
      </c>
      <c r="G611" s="29">
        <f t="shared" si="76"/>
        <v>0.28982578743927029</v>
      </c>
      <c r="H611" s="29">
        <f t="shared" si="80"/>
        <v>0.29789435577378093</v>
      </c>
    </row>
    <row r="612" spans="1:8" x14ac:dyDescent="0.2">
      <c r="A612" s="26">
        <f t="shared" si="78"/>
        <v>88.333333333333329</v>
      </c>
      <c r="B612" s="6">
        <v>5300</v>
      </c>
      <c r="C612" s="29">
        <f t="shared" si="79"/>
        <v>2.3438389322257624E-16</v>
      </c>
      <c r="D612" s="29">
        <f t="shared" si="77"/>
        <v>1.6924607300494533E-2</v>
      </c>
      <c r="E612" s="29">
        <f t="shared" si="73"/>
        <v>0.20042385634027471</v>
      </c>
      <c r="F612" s="29">
        <f t="shared" ref="F612:H627" si="81">(F611+E612*10/3600)</f>
        <v>0.1640251330751766</v>
      </c>
      <c r="G612" s="29">
        <f t="shared" si="76"/>
        <v>0.29093689855038141</v>
      </c>
      <c r="H612" s="29">
        <f t="shared" si="81"/>
        <v>0.29870251382530977</v>
      </c>
    </row>
    <row r="613" spans="1:8" x14ac:dyDescent="0.2">
      <c r="A613" s="26">
        <f t="shared" si="78"/>
        <v>88.5</v>
      </c>
      <c r="B613" s="6">
        <v>5310</v>
      </c>
      <c r="C613" s="29">
        <f t="shared" si="79"/>
        <v>2.1899644325689943E-16</v>
      </c>
      <c r="D613" s="29">
        <f t="shared" si="77"/>
        <v>1.6924607300494519E-2</v>
      </c>
      <c r="E613" s="29">
        <f t="shared" si="73"/>
        <v>0.20153496745138583</v>
      </c>
      <c r="F613" s="29">
        <f t="shared" si="81"/>
        <v>0.16458495242920823</v>
      </c>
      <c r="G613" s="29">
        <f t="shared" si="76"/>
        <v>0.29204800966149252</v>
      </c>
      <c r="H613" s="29">
        <f t="shared" si="81"/>
        <v>0.29951375829659171</v>
      </c>
    </row>
    <row r="614" spans="1:8" x14ac:dyDescent="0.2">
      <c r="A614" s="26">
        <f t="shared" si="78"/>
        <v>88.666666666666671</v>
      </c>
      <c r="B614" s="6">
        <v>5320</v>
      </c>
      <c r="C614" s="29">
        <f t="shared" si="79"/>
        <v>2.0461918905677105E-16</v>
      </c>
      <c r="D614" s="29">
        <f t="shared" si="77"/>
        <v>1.6924607300494506E-2</v>
      </c>
      <c r="E614" s="29">
        <f t="shared" si="73"/>
        <v>0.20264607856249695</v>
      </c>
      <c r="F614" s="29">
        <f t="shared" si="81"/>
        <v>0.16514785820299294</v>
      </c>
      <c r="G614" s="29">
        <f t="shared" si="76"/>
        <v>0.29315912077260364</v>
      </c>
      <c r="H614" s="29">
        <f t="shared" si="81"/>
        <v>0.30032808918762671</v>
      </c>
    </row>
    <row r="615" spans="1:8" x14ac:dyDescent="0.2">
      <c r="A615" s="26">
        <f t="shared" si="78"/>
        <v>88.833333333333329</v>
      </c>
      <c r="B615" s="6">
        <v>5330</v>
      </c>
      <c r="C615" s="29">
        <f t="shared" si="79"/>
        <v>1.9118581063499324E-16</v>
      </c>
      <c r="D615" s="29">
        <f t="shared" si="77"/>
        <v>1.6924607300494492E-2</v>
      </c>
      <c r="E615" s="29">
        <f t="shared" si="73"/>
        <v>0.20375718967360806</v>
      </c>
      <c r="F615" s="29">
        <f t="shared" si="81"/>
        <v>0.16571385039653075</v>
      </c>
      <c r="G615" s="29">
        <f t="shared" si="76"/>
        <v>0.29427023188371476</v>
      </c>
      <c r="H615" s="29">
        <f t="shared" si="81"/>
        <v>0.30114550649841482</v>
      </c>
    </row>
    <row r="616" spans="1:8" x14ac:dyDescent="0.2">
      <c r="A616" s="26">
        <f t="shared" si="78"/>
        <v>89</v>
      </c>
      <c r="B616" s="6">
        <v>5340</v>
      </c>
      <c r="C616" s="29">
        <f t="shared" si="79"/>
        <v>1.7863434195322822E-16</v>
      </c>
      <c r="D616" s="29">
        <f t="shared" si="77"/>
        <v>1.6924607300494478E-2</v>
      </c>
      <c r="E616" s="27">
        <f t="shared" si="77"/>
        <v>0.19149151316445293</v>
      </c>
      <c r="F616" s="29">
        <f t="shared" si="81"/>
        <v>0.166245771266432</v>
      </c>
      <c r="G616" s="29">
        <f t="shared" si="76"/>
        <v>0.29538134299482588</v>
      </c>
      <c r="H616" s="29">
        <f t="shared" si="81"/>
        <v>0.30196601022895597</v>
      </c>
    </row>
    <row r="617" spans="1:8" x14ac:dyDescent="0.2">
      <c r="A617" s="26">
        <f t="shared" si="78"/>
        <v>89.166666666666671</v>
      </c>
      <c r="B617" s="6">
        <v>5350</v>
      </c>
      <c r="C617" s="29">
        <f t="shared" si="79"/>
        <v>1.6690688508251803E-16</v>
      </c>
      <c r="D617" s="29">
        <f t="shared" si="77"/>
        <v>1.6924607300494467E-2</v>
      </c>
      <c r="E617" s="27">
        <f t="shared" si="77"/>
        <v>0.18003108603052073</v>
      </c>
      <c r="F617" s="29">
        <f t="shared" si="81"/>
        <v>0.16674585761651678</v>
      </c>
      <c r="G617" s="29">
        <f t="shared" si="76"/>
        <v>0.296492454105937</v>
      </c>
      <c r="H617" s="29">
        <f t="shared" si="81"/>
        <v>0.30278960037925023</v>
      </c>
    </row>
    <row r="618" spans="1:8" x14ac:dyDescent="0.2">
      <c r="A618" s="26">
        <f t="shared" si="78"/>
        <v>89.333333333333329</v>
      </c>
      <c r="B618" s="6">
        <v>5360</v>
      </c>
      <c r="C618" s="29">
        <f t="shared" si="79"/>
        <v>1.559493431293458E-16</v>
      </c>
      <c r="D618" s="29">
        <f t="shared" si="77"/>
        <v>1.6924607300494457E-2</v>
      </c>
      <c r="E618" s="27">
        <f t="shared" si="77"/>
        <v>0.1693230431440044</v>
      </c>
      <c r="F618" s="29">
        <f t="shared" si="81"/>
        <v>0.1672161994030279</v>
      </c>
      <c r="G618" s="29">
        <f t="shared" si="76"/>
        <v>0.29760356521704812</v>
      </c>
      <c r="H618" s="29">
        <f t="shared" si="81"/>
        <v>0.3036162769492976</v>
      </c>
    </row>
    <row r="619" spans="1:8" x14ac:dyDescent="0.2">
      <c r="A619" s="26">
        <f t="shared" si="78"/>
        <v>89.5</v>
      </c>
      <c r="B619" s="6">
        <v>5370</v>
      </c>
      <c r="C619" s="29">
        <f t="shared" si="79"/>
        <v>1.4571117069526903E-16</v>
      </c>
      <c r="D619" s="29">
        <f t="shared" si="77"/>
        <v>1.6924607300494447E-2</v>
      </c>
      <c r="E619" s="27">
        <f t="shared" si="77"/>
        <v>0.15931799000597782</v>
      </c>
      <c r="F619" s="29">
        <f t="shared" si="81"/>
        <v>0.16765874937526673</v>
      </c>
      <c r="G619" s="29">
        <f t="shared" si="76"/>
        <v>0.29871467632815923</v>
      </c>
      <c r="H619" s="29">
        <f t="shared" si="81"/>
        <v>0.30444603993909802</v>
      </c>
    </row>
    <row r="620" spans="1:8" x14ac:dyDescent="0.2">
      <c r="A620" s="26">
        <f t="shared" si="78"/>
        <v>89.666666666666671</v>
      </c>
      <c r="B620" s="6">
        <v>5380</v>
      </c>
      <c r="C620" s="29">
        <f t="shared" si="79"/>
        <v>1.361451407190348E-16</v>
      </c>
      <c r="D620" s="29">
        <f t="shared" si="77"/>
        <v>1.6924607300494436E-2</v>
      </c>
      <c r="E620" s="27">
        <f t="shared" si="77"/>
        <v>0.14996977489742766</v>
      </c>
      <c r="F620" s="29">
        <f t="shared" si="81"/>
        <v>0.16807533208331513</v>
      </c>
      <c r="G620" s="29">
        <f t="shared" si="76"/>
        <v>0.29982578743927035</v>
      </c>
      <c r="H620" s="29">
        <f t="shared" si="81"/>
        <v>0.30527888934865155</v>
      </c>
    </row>
    <row r="621" spans="1:8" x14ac:dyDescent="0.2">
      <c r="A621" s="26">
        <f t="shared" si="78"/>
        <v>89.833333333333329</v>
      </c>
      <c r="B621" s="6">
        <v>5390</v>
      </c>
      <c r="C621" s="29">
        <f t="shared" si="79"/>
        <v>1.2720712662565684E-16</v>
      </c>
      <c r="D621" s="29">
        <f t="shared" si="77"/>
        <v>1.6924607300494426E-2</v>
      </c>
      <c r="E621" s="27">
        <f t="shared" si="77"/>
        <v>0.14123527598871294</v>
      </c>
      <c r="F621" s="29">
        <f t="shared" si="81"/>
        <v>0.16846765229439489</v>
      </c>
      <c r="G621" s="29">
        <f t="shared" si="76"/>
        <v>0.30093689855038147</v>
      </c>
      <c r="H621" s="29">
        <f t="shared" si="81"/>
        <v>0.30611482517795818</v>
      </c>
    </row>
    <row r="622" spans="1:8" x14ac:dyDescent="0.2">
      <c r="A622" s="26">
        <f t="shared" si="78"/>
        <v>90</v>
      </c>
      <c r="B622" s="6">
        <v>5400</v>
      </c>
      <c r="C622" s="29">
        <f t="shared" si="79"/>
        <v>1.1885589877754261E-16</v>
      </c>
      <c r="D622" s="29">
        <f t="shared" si="77"/>
        <v>1.6924607300494419E-2</v>
      </c>
      <c r="E622" s="27">
        <f t="shared" si="77"/>
        <v>0.13307420242542278</v>
      </c>
      <c r="F622" s="29">
        <f t="shared" si="81"/>
        <v>0.16883730285668774</v>
      </c>
      <c r="G622" s="29">
        <f t="shared" si="76"/>
        <v>0.30204800966149259</v>
      </c>
      <c r="H622" s="29">
        <f t="shared" si="81"/>
        <v>0.30695384742701787</v>
      </c>
    </row>
    <row r="623" spans="1:8" x14ac:dyDescent="0.2">
      <c r="A623" s="26">
        <f t="shared" si="78"/>
        <v>90.166666666666671</v>
      </c>
      <c r="B623" s="6">
        <v>5410</v>
      </c>
      <c r="C623" s="29">
        <f t="shared" si="79"/>
        <v>1.1105293428873181E-16</v>
      </c>
      <c r="D623" s="29">
        <f t="shared" si="77"/>
        <v>1.6924607300494412E-2</v>
      </c>
      <c r="E623" s="27">
        <f t="shared" si="77"/>
        <v>0.12544890847307236</v>
      </c>
      <c r="F623" s="29">
        <f t="shared" si="81"/>
        <v>0.16918577204689073</v>
      </c>
      <c r="G623" s="29">
        <f t="shared" si="76"/>
        <v>0.30315912077260371</v>
      </c>
      <c r="H623" s="29">
        <f t="shared" si="81"/>
        <v>0.30779595609583066</v>
      </c>
    </row>
    <row r="624" spans="1:8" x14ac:dyDescent="0.2">
      <c r="A624" s="26">
        <f t="shared" si="78"/>
        <v>90.333333333333329</v>
      </c>
      <c r="B624" s="6">
        <v>5420</v>
      </c>
      <c r="C624" s="29">
        <f t="shared" si="79"/>
        <v>1.0376223932494981E-16</v>
      </c>
      <c r="D624" s="29">
        <f t="shared" si="77"/>
        <v>1.6924607300494405E-2</v>
      </c>
      <c r="E624" s="27">
        <f t="shared" si="77"/>
        <v>0.11832421986331663</v>
      </c>
      <c r="F624" s="29">
        <f t="shared" si="81"/>
        <v>0.16951445043539995</v>
      </c>
      <c r="G624" s="29">
        <f t="shared" si="76"/>
        <v>0.30427023188371483</v>
      </c>
      <c r="H624" s="29">
        <f t="shared" si="81"/>
        <v>0.30864115118439656</v>
      </c>
    </row>
    <row r="625" spans="1:8" x14ac:dyDescent="0.2">
      <c r="A625" s="26">
        <f t="shared" si="78"/>
        <v>90.5</v>
      </c>
      <c r="B625" s="6">
        <v>5430</v>
      </c>
      <c r="C625" s="29">
        <f t="shared" si="79"/>
        <v>9.6950183069774258E-17</v>
      </c>
      <c r="D625" s="29">
        <f t="shared" si="77"/>
        <v>1.6924607300494398E-2</v>
      </c>
      <c r="E625" s="27">
        <f t="shared" si="77"/>
        <v>0.11166727154064428</v>
      </c>
      <c r="F625" s="29">
        <f t="shared" si="81"/>
        <v>0.16982463730079062</v>
      </c>
      <c r="G625" s="29">
        <f t="shared" si="76"/>
        <v>0.30538134299482594</v>
      </c>
      <c r="H625" s="29">
        <f t="shared" si="81"/>
        <v>0.3094894326927155</v>
      </c>
    </row>
    <row r="626" spans="1:8" x14ac:dyDescent="0.2">
      <c r="A626" s="26">
        <f t="shared" si="78"/>
        <v>90.666666666666671</v>
      </c>
      <c r="B626" s="6">
        <v>5440</v>
      </c>
      <c r="C626" s="29">
        <f t="shared" si="79"/>
        <v>9.0585342591027298E-17</v>
      </c>
      <c r="D626" s="29">
        <f t="shared" si="77"/>
        <v>1.6924607300494391E-2</v>
      </c>
      <c r="E626" s="27">
        <f t="shared" si="77"/>
        <v>0.1054473560611031</v>
      </c>
      <c r="F626" s="29">
        <f t="shared" si="81"/>
        <v>0.17011754662318257</v>
      </c>
      <c r="G626" s="29">
        <f t="shared" si="76"/>
        <v>0.30649245410593706</v>
      </c>
      <c r="H626" s="29">
        <f t="shared" si="81"/>
        <v>0.31034080062078756</v>
      </c>
    </row>
    <row r="627" spans="1:8" x14ac:dyDescent="0.2">
      <c r="A627" s="26">
        <f t="shared" si="78"/>
        <v>90.833333333333329</v>
      </c>
      <c r="B627" s="6">
        <v>5450</v>
      </c>
      <c r="C627" s="29">
        <f t="shared" si="79"/>
        <v>8.4638357891786603E-17</v>
      </c>
      <c r="D627" s="29">
        <f t="shared" si="77"/>
        <v>1.6924607300494384E-2</v>
      </c>
      <c r="E627" s="27">
        <f t="shared" si="77"/>
        <v>9.9635781943744575E-2</v>
      </c>
      <c r="F627" s="29">
        <f t="shared" si="81"/>
        <v>0.17039431268413741</v>
      </c>
      <c r="G627" s="29">
        <f t="shared" si="76"/>
        <v>0.30760356521704818</v>
      </c>
      <c r="H627" s="29">
        <f t="shared" si="81"/>
        <v>0.31119525496861267</v>
      </c>
    </row>
    <row r="628" spans="1:8" x14ac:dyDescent="0.2">
      <c r="A628" s="26">
        <f t="shared" si="78"/>
        <v>91</v>
      </c>
      <c r="B628" s="6">
        <v>5460</v>
      </c>
      <c r="C628" s="29">
        <f t="shared" si="79"/>
        <v>7.9081796477388741E-17</v>
      </c>
      <c r="D628" s="29">
        <f t="shared" si="77"/>
        <v>1.6924607300494377E-2</v>
      </c>
      <c r="E628" s="27">
        <f t="shared" si="77"/>
        <v>9.4205741321385025E-2</v>
      </c>
      <c r="F628" s="29">
        <f t="shared" ref="F628:H643" si="82">(F627+E628*10/3600)</f>
        <v>0.17065599529891903</v>
      </c>
      <c r="G628" s="29">
        <f t="shared" si="76"/>
        <v>0.3087146763281593</v>
      </c>
      <c r="H628" s="29">
        <f t="shared" si="82"/>
        <v>0.31205279573619088</v>
      </c>
    </row>
    <row r="629" spans="1:8" x14ac:dyDescent="0.2">
      <c r="A629" s="26">
        <f t="shared" si="78"/>
        <v>91.166666666666671</v>
      </c>
      <c r="B629" s="6">
        <v>5470</v>
      </c>
      <c r="C629" s="29">
        <f t="shared" si="79"/>
        <v>7.389002681369392E-17</v>
      </c>
      <c r="D629" s="29">
        <f t="shared" si="77"/>
        <v>1.6924607300494374E-2</v>
      </c>
      <c r="E629" s="27">
        <f t="shared" si="77"/>
        <v>8.9132186280177605E-2</v>
      </c>
      <c r="F629" s="29">
        <f t="shared" si="82"/>
        <v>0.17090358470525285</v>
      </c>
      <c r="G629" s="29">
        <f t="shared" si="76"/>
        <v>0.30982578743927042</v>
      </c>
      <c r="H629" s="29">
        <f t="shared" si="82"/>
        <v>0.3129134229235222</v>
      </c>
    </row>
    <row r="630" spans="1:8" x14ac:dyDescent="0.2">
      <c r="A630" s="26">
        <f t="shared" si="78"/>
        <v>91.333333333333329</v>
      </c>
      <c r="B630" s="6">
        <v>5480</v>
      </c>
      <c r="C630" s="29">
        <f t="shared" si="79"/>
        <v>6.9039100092895174E-17</v>
      </c>
      <c r="D630" s="29">
        <f t="shared" si="77"/>
        <v>1.692460730049437E-2</v>
      </c>
      <c r="E630" s="27">
        <f t="shared" si="77"/>
        <v>8.4391713317569131E-2</v>
      </c>
      <c r="F630" s="29">
        <f t="shared" si="82"/>
        <v>0.171138006131135</v>
      </c>
      <c r="G630" s="29">
        <f t="shared" si="76"/>
        <v>0.31093689855038154</v>
      </c>
      <c r="H630" s="29">
        <f t="shared" si="82"/>
        <v>0.31377713653060657</v>
      </c>
    </row>
    <row r="631" spans="1:8" x14ac:dyDescent="0.2">
      <c r="A631" s="26">
        <f t="shared" si="78"/>
        <v>91.5</v>
      </c>
      <c r="B631" s="6">
        <v>5490</v>
      </c>
      <c r="C631" s="29">
        <f t="shared" si="79"/>
        <v>6.4506639761476578E-17</v>
      </c>
      <c r="D631" s="29">
        <f t="shared" si="77"/>
        <v>1.6924607300494367E-2</v>
      </c>
      <c r="E631" s="27">
        <f t="shared" si="77"/>
        <v>7.9962455385664627E-2</v>
      </c>
      <c r="F631" s="29">
        <f t="shared" si="82"/>
        <v>0.17136012406276185</v>
      </c>
      <c r="G631" s="29">
        <f t="shared" si="76"/>
        <v>0.31204800966149265</v>
      </c>
      <c r="H631" s="29">
        <f t="shared" si="82"/>
        <v>0.31464393655744405</v>
      </c>
    </row>
    <row r="632" spans="1:8" x14ac:dyDescent="0.2">
      <c r="A632" s="26">
        <f t="shared" si="78"/>
        <v>91.666666666666671</v>
      </c>
      <c r="B632" s="6">
        <v>5500</v>
      </c>
      <c r="C632" s="29">
        <f t="shared" si="79"/>
        <v>6.0271738300730414E-17</v>
      </c>
      <c r="D632" s="29">
        <f t="shared" si="77"/>
        <v>1.6924607300494363E-2</v>
      </c>
      <c r="E632" s="27">
        <f t="shared" si="77"/>
        <v>7.5823981022012987E-2</v>
      </c>
      <c r="F632" s="29">
        <f t="shared" si="82"/>
        <v>0.17157074623226745</v>
      </c>
      <c r="G632" s="29">
        <f t="shared" si="76"/>
        <v>0.31315912077260377</v>
      </c>
      <c r="H632" s="29">
        <f t="shared" si="82"/>
        <v>0.31551382300403463</v>
      </c>
    </row>
    <row r="633" spans="1:8" x14ac:dyDescent="0.2">
      <c r="A633" s="26">
        <f t="shared" si="78"/>
        <v>91.833333333333329</v>
      </c>
      <c r="B633" s="6">
        <v>5510</v>
      </c>
      <c r="C633" s="29">
        <f t="shared" si="79"/>
        <v>5.631486078369835E-17</v>
      </c>
      <c r="D633" s="29">
        <f t="shared" si="77"/>
        <v>1.692460730049436E-2</v>
      </c>
      <c r="E633" s="27">
        <f t="shared" si="77"/>
        <v>7.1957200102519867E-2</v>
      </c>
      <c r="F633" s="29">
        <f t="shared" si="82"/>
        <v>0.17177062734366333</v>
      </c>
      <c r="G633" s="29">
        <f t="shared" si="76"/>
        <v>0.31427023188371489</v>
      </c>
      <c r="H633" s="29">
        <f t="shared" si="82"/>
        <v>0.31638679587037827</v>
      </c>
    </row>
    <row r="634" spans="1:8" x14ac:dyDescent="0.2">
      <c r="A634" s="26">
        <f t="shared" si="78"/>
        <v>92</v>
      </c>
      <c r="B634" s="6">
        <v>5520</v>
      </c>
      <c r="C634" s="29">
        <f t="shared" si="79"/>
        <v>5.2617754763659993E-17</v>
      </c>
      <c r="D634" s="29">
        <f t="shared" si="77"/>
        <v>1.6924607300494356E-2</v>
      </c>
      <c r="E634" s="29">
        <f t="shared" ref="E634:E697" si="83">E633+$B$79</f>
        <v>7.3068311213630971E-2</v>
      </c>
      <c r="F634" s="29">
        <f t="shared" si="82"/>
        <v>0.17197359487481231</v>
      </c>
      <c r="G634" s="29">
        <f t="shared" si="76"/>
        <v>0.31538134299482601</v>
      </c>
      <c r="H634" s="29">
        <f t="shared" si="82"/>
        <v>0.31726285515647501</v>
      </c>
    </row>
    <row r="635" spans="1:8" x14ac:dyDescent="0.2">
      <c r="A635" s="26">
        <f t="shared" si="78"/>
        <v>92.166666666666671</v>
      </c>
      <c r="B635" s="6">
        <v>5530</v>
      </c>
      <c r="C635" s="29">
        <f t="shared" si="79"/>
        <v>4.9163366078498907E-17</v>
      </c>
      <c r="D635" s="29">
        <f t="shared" si="77"/>
        <v>1.6924607300494353E-2</v>
      </c>
      <c r="E635" s="29">
        <f t="shared" si="83"/>
        <v>7.4179422324742075E-2</v>
      </c>
      <c r="F635" s="29">
        <f t="shared" si="82"/>
        <v>0.17217964882571438</v>
      </c>
      <c r="G635" s="29">
        <f t="shared" si="76"/>
        <v>0.31649245410593713</v>
      </c>
      <c r="H635" s="29">
        <f t="shared" si="82"/>
        <v>0.31814200086232486</v>
      </c>
    </row>
    <row r="636" spans="1:8" x14ac:dyDescent="0.2">
      <c r="A636" s="26">
        <f t="shared" si="78"/>
        <v>92.333333333333329</v>
      </c>
      <c r="B636" s="6">
        <v>5540</v>
      </c>
      <c r="C636" s="29">
        <f t="shared" si="79"/>
        <v>4.5935760182564896E-17</v>
      </c>
      <c r="D636" s="29">
        <f t="shared" si="77"/>
        <v>1.6924607300494349E-2</v>
      </c>
      <c r="E636" s="29">
        <f t="shared" si="83"/>
        <v>7.529053343585318E-2</v>
      </c>
      <c r="F636" s="29">
        <f t="shared" si="82"/>
        <v>0.17238878919636952</v>
      </c>
      <c r="G636" s="29">
        <f t="shared" si="76"/>
        <v>0.31760356521704824</v>
      </c>
      <c r="H636" s="29">
        <f t="shared" si="82"/>
        <v>0.31902423298792776</v>
      </c>
    </row>
    <row r="637" spans="1:8" x14ac:dyDescent="0.2">
      <c r="A637" s="26">
        <f t="shared" si="78"/>
        <v>92.5</v>
      </c>
      <c r="B637" s="6">
        <v>5550</v>
      </c>
      <c r="C637" s="29">
        <f t="shared" si="79"/>
        <v>4.2920048643149E-17</v>
      </c>
      <c r="D637" s="29">
        <f t="shared" si="77"/>
        <v>1.6924607300494346E-2</v>
      </c>
      <c r="E637" s="29">
        <f t="shared" si="83"/>
        <v>7.6401644546964284E-2</v>
      </c>
      <c r="F637" s="29">
        <f t="shared" si="82"/>
        <v>0.17260101598677774</v>
      </c>
      <c r="G637" s="29">
        <f t="shared" si="76"/>
        <v>0.31871467632815936</v>
      </c>
      <c r="H637" s="29">
        <f t="shared" si="82"/>
        <v>0.31990955153328376</v>
      </c>
    </row>
    <row r="638" spans="1:8" x14ac:dyDescent="0.2">
      <c r="A638" s="26">
        <f t="shared" si="78"/>
        <v>92.666666666666671</v>
      </c>
      <c r="B638" s="6">
        <v>5560</v>
      </c>
      <c r="C638" s="29">
        <f t="shared" si="79"/>
        <v>4.0102320462511129E-17</v>
      </c>
      <c r="D638" s="29">
        <f t="shared" si="77"/>
        <v>1.6924607300494342E-2</v>
      </c>
      <c r="E638" s="29">
        <f t="shared" si="83"/>
        <v>7.7512755658075388E-2</v>
      </c>
      <c r="F638" s="29">
        <f t="shared" si="82"/>
        <v>0.17281632919693907</v>
      </c>
      <c r="G638" s="29">
        <f t="shared" si="76"/>
        <v>0.31982578743927048</v>
      </c>
      <c r="H638" s="29">
        <f t="shared" si="82"/>
        <v>0.32079795649839282</v>
      </c>
    </row>
    <row r="639" spans="1:8" x14ac:dyDescent="0.2">
      <c r="A639" s="26">
        <f t="shared" si="78"/>
        <v>92.833333333333329</v>
      </c>
      <c r="B639" s="6">
        <v>5570</v>
      </c>
      <c r="C639" s="29">
        <f t="shared" si="79"/>
        <v>3.7469577908659775E-17</v>
      </c>
      <c r="D639" s="29">
        <f t="shared" si="77"/>
        <v>1.6924607300494339E-2</v>
      </c>
      <c r="E639" s="29">
        <f t="shared" si="83"/>
        <v>7.8623866769186493E-2</v>
      </c>
      <c r="F639" s="29">
        <f t="shared" si="82"/>
        <v>0.17303472882685347</v>
      </c>
      <c r="G639" s="29">
        <f t="shared" si="76"/>
        <v>0.3209368985503816</v>
      </c>
      <c r="H639" s="29">
        <f t="shared" si="82"/>
        <v>0.32168944788325499</v>
      </c>
    </row>
    <row r="640" spans="1:8" x14ac:dyDescent="0.2">
      <c r="A640" s="26">
        <f t="shared" si="78"/>
        <v>93</v>
      </c>
      <c r="B640" s="6">
        <v>5580</v>
      </c>
      <c r="C640" s="29">
        <f t="shared" si="79"/>
        <v>3.5009676558881375E-17</v>
      </c>
      <c r="D640" s="29">
        <f t="shared" si="77"/>
        <v>1.6924607300494336E-2</v>
      </c>
      <c r="E640" s="29">
        <f t="shared" si="83"/>
        <v>7.9734977880297597E-2</v>
      </c>
      <c r="F640" s="29">
        <f t="shared" si="82"/>
        <v>0.17325621487652096</v>
      </c>
      <c r="G640" s="29">
        <f t="shared" si="76"/>
        <v>0.32204800966149272</v>
      </c>
      <c r="H640" s="29">
        <f t="shared" si="82"/>
        <v>0.32258402568787026</v>
      </c>
    </row>
    <row r="641" spans="1:8" x14ac:dyDescent="0.2">
      <c r="A641" s="26">
        <f t="shared" si="78"/>
        <v>93.166666666666671</v>
      </c>
      <c r="B641" s="6">
        <v>5590</v>
      </c>
      <c r="C641" s="29">
        <f t="shared" si="79"/>
        <v>3.2711269279449659E-17</v>
      </c>
      <c r="D641" s="29">
        <f t="shared" si="77"/>
        <v>1.6924607300494332E-2</v>
      </c>
      <c r="E641" s="29">
        <f t="shared" si="83"/>
        <v>8.0846088991408702E-2</v>
      </c>
      <c r="F641" s="29">
        <f t="shared" si="82"/>
        <v>0.17348078734594155</v>
      </c>
      <c r="G641" s="29">
        <f t="shared" si="76"/>
        <v>0.32315912077260384</v>
      </c>
      <c r="H641" s="29">
        <f t="shared" si="82"/>
        <v>0.32348168991223858</v>
      </c>
    </row>
    <row r="642" spans="1:8" x14ac:dyDescent="0.2">
      <c r="A642" s="26">
        <f t="shared" si="78"/>
        <v>93.333333333333329</v>
      </c>
      <c r="B642" s="6">
        <v>5600</v>
      </c>
      <c r="C642" s="29">
        <f t="shared" si="79"/>
        <v>3.0563753883102319E-17</v>
      </c>
      <c r="D642" s="29">
        <f t="shared" si="77"/>
        <v>1.6924607300494329E-2</v>
      </c>
      <c r="E642" s="29">
        <f t="shared" si="83"/>
        <v>8.1957200102519806E-2</v>
      </c>
      <c r="F642" s="29">
        <f t="shared" si="82"/>
        <v>0.17370844623511522</v>
      </c>
      <c r="G642" s="29">
        <f t="shared" si="76"/>
        <v>0.32427023188371495</v>
      </c>
      <c r="H642" s="29">
        <f t="shared" si="82"/>
        <v>0.32438244055636001</v>
      </c>
    </row>
    <row r="643" spans="1:8" x14ac:dyDescent="0.2">
      <c r="A643" s="26">
        <f t="shared" si="78"/>
        <v>93.5</v>
      </c>
      <c r="B643" s="6">
        <v>5610</v>
      </c>
      <c r="C643" s="29">
        <f t="shared" si="79"/>
        <v>2.8557224222837257E-17</v>
      </c>
      <c r="D643" s="29">
        <f t="shared" si="77"/>
        <v>1.6924607300494329E-2</v>
      </c>
      <c r="E643" s="29">
        <f t="shared" si="83"/>
        <v>8.306831121363091E-2</v>
      </c>
      <c r="F643" s="29">
        <f t="shared" si="82"/>
        <v>0.17393919154404197</v>
      </c>
      <c r="G643" s="29">
        <f t="shared" si="76"/>
        <v>0.32538134299482607</v>
      </c>
      <c r="H643" s="29">
        <f t="shared" si="82"/>
        <v>0.32528627762023454</v>
      </c>
    </row>
    <row r="644" spans="1:8" x14ac:dyDescent="0.2">
      <c r="A644" s="26">
        <f t="shared" si="78"/>
        <v>93.666666666666671</v>
      </c>
      <c r="B644" s="6">
        <v>5620</v>
      </c>
      <c r="C644" s="29">
        <f t="shared" si="79"/>
        <v>2.6682424496431841E-17</v>
      </c>
      <c r="D644" s="29">
        <f t="shared" si="77"/>
        <v>1.6924607300494329E-2</v>
      </c>
      <c r="E644" s="29">
        <f t="shared" si="83"/>
        <v>8.4179422324742015E-2</v>
      </c>
      <c r="F644" s="29">
        <f t="shared" ref="F644:H659" si="84">(F643+E644*10/3600)</f>
        <v>0.1741730232727218</v>
      </c>
      <c r="G644" s="29">
        <f t="shared" si="76"/>
        <v>0.32649245410593719</v>
      </c>
      <c r="H644" s="29">
        <f t="shared" si="84"/>
        <v>0.32619320110386213</v>
      </c>
    </row>
    <row r="645" spans="1:8" x14ac:dyDescent="0.2">
      <c r="A645" s="26">
        <f t="shared" si="78"/>
        <v>93.833333333333329</v>
      </c>
      <c r="B645" s="6">
        <v>5630</v>
      </c>
      <c r="C645" s="29">
        <f t="shared" si="79"/>
        <v>2.4930706550899195E-17</v>
      </c>
      <c r="D645" s="29">
        <f t="shared" si="77"/>
        <v>1.6924607300494329E-2</v>
      </c>
      <c r="E645" s="29">
        <f t="shared" si="83"/>
        <v>8.5290533435853119E-2</v>
      </c>
      <c r="F645" s="29">
        <f t="shared" si="84"/>
        <v>0.17440994142115473</v>
      </c>
      <c r="G645" s="29">
        <f t="shared" si="76"/>
        <v>0.32760356521704831</v>
      </c>
      <c r="H645" s="29">
        <f t="shared" si="84"/>
        <v>0.32710321100724282</v>
      </c>
    </row>
    <row r="646" spans="1:8" x14ac:dyDescent="0.2">
      <c r="A646" s="26">
        <f t="shared" si="78"/>
        <v>94</v>
      </c>
      <c r="B646" s="6">
        <v>5640</v>
      </c>
      <c r="C646" s="29">
        <f t="shared" si="79"/>
        <v>2.3293989989933809E-17</v>
      </c>
      <c r="D646" s="29">
        <f t="shared" si="77"/>
        <v>1.6924607300494329E-2</v>
      </c>
      <c r="E646" s="29">
        <f t="shared" si="83"/>
        <v>8.6401644546964224E-2</v>
      </c>
      <c r="F646" s="29">
        <f t="shared" si="84"/>
        <v>0.17464994598934075</v>
      </c>
      <c r="G646" s="29">
        <f t="shared" si="76"/>
        <v>0.32871467632815943</v>
      </c>
      <c r="H646" s="29">
        <f t="shared" si="84"/>
        <v>0.32801630733037662</v>
      </c>
    </row>
    <row r="647" spans="1:8" x14ac:dyDescent="0.2">
      <c r="A647" s="26">
        <f t="shared" si="78"/>
        <v>94.166666666666671</v>
      </c>
      <c r="B647" s="6">
        <v>5650</v>
      </c>
      <c r="C647" s="29">
        <f t="shared" si="79"/>
        <v>2.1764724900328418E-17</v>
      </c>
      <c r="D647" s="29">
        <f t="shared" si="77"/>
        <v>1.6924607300494329E-2</v>
      </c>
      <c r="E647" s="29">
        <f t="shared" si="83"/>
        <v>8.7512755658075328E-2</v>
      </c>
      <c r="F647" s="29">
        <f t="shared" si="84"/>
        <v>0.17489303697727984</v>
      </c>
      <c r="G647" s="29">
        <f t="shared" si="76"/>
        <v>0.32982578743927055</v>
      </c>
      <c r="H647" s="29">
        <f t="shared" si="84"/>
        <v>0.32893249007326347</v>
      </c>
    </row>
    <row r="648" spans="1:8" x14ac:dyDescent="0.2">
      <c r="A648" s="26">
        <f t="shared" si="78"/>
        <v>94.333333333333329</v>
      </c>
      <c r="B648" s="6">
        <v>5660</v>
      </c>
      <c r="C648" s="29">
        <f t="shared" si="79"/>
        <v>2.0335857025425034E-17</v>
      </c>
      <c r="D648" s="29">
        <f t="shared" si="77"/>
        <v>1.6924607300494329E-2</v>
      </c>
      <c r="E648" s="29">
        <f t="shared" si="83"/>
        <v>8.8623866769186432E-2</v>
      </c>
      <c r="F648" s="29">
        <f t="shared" si="84"/>
        <v>0.17513921438497201</v>
      </c>
      <c r="G648" s="29">
        <f t="shared" si="76"/>
        <v>0.33093689855038166</v>
      </c>
      <c r="H648" s="29">
        <f t="shared" si="84"/>
        <v>0.32985175923590343</v>
      </c>
    </row>
    <row r="649" spans="1:8" x14ac:dyDescent="0.2">
      <c r="A649" s="26">
        <f t="shared" si="78"/>
        <v>94.5</v>
      </c>
      <c r="B649" s="6">
        <v>5670</v>
      </c>
      <c r="C649" s="29">
        <f t="shared" si="79"/>
        <v>1.9000795224950835E-17</v>
      </c>
      <c r="D649" s="29">
        <f t="shared" si="77"/>
        <v>1.6924607300494329E-2</v>
      </c>
      <c r="E649" s="29">
        <f t="shared" si="83"/>
        <v>8.9734977880297537E-2</v>
      </c>
      <c r="F649" s="29">
        <f t="shared" si="84"/>
        <v>0.17538847821241729</v>
      </c>
      <c r="G649" s="29">
        <f t="shared" si="76"/>
        <v>0.33204800966149278</v>
      </c>
      <c r="H649" s="29">
        <f t="shared" si="84"/>
        <v>0.33077411481829644</v>
      </c>
    </row>
    <row r="650" spans="1:8" x14ac:dyDescent="0.2">
      <c r="A650" s="26">
        <f t="shared" si="78"/>
        <v>94.666666666666671</v>
      </c>
      <c r="B650" s="6">
        <v>5680</v>
      </c>
      <c r="C650" s="29">
        <f t="shared" si="79"/>
        <v>1.7753381071136276E-17</v>
      </c>
      <c r="D650" s="29">
        <f t="shared" si="77"/>
        <v>1.6924607300494329E-2</v>
      </c>
      <c r="E650" s="29">
        <f t="shared" si="83"/>
        <v>9.0846088991408641E-2</v>
      </c>
      <c r="F650" s="29">
        <f t="shared" si="84"/>
        <v>0.17564082845961565</v>
      </c>
      <c r="G650" s="29">
        <f t="shared" si="76"/>
        <v>0.3331591207726039</v>
      </c>
      <c r="H650" s="29">
        <f t="shared" si="84"/>
        <v>0.33169955682044255</v>
      </c>
    </row>
    <row r="651" spans="1:8" x14ac:dyDescent="0.2">
      <c r="A651" s="26">
        <f t="shared" si="78"/>
        <v>94.833333333333329</v>
      </c>
      <c r="B651" s="6">
        <v>5690</v>
      </c>
      <c r="C651" s="29">
        <f t="shared" si="79"/>
        <v>1.6587860440867171E-17</v>
      </c>
      <c r="D651" s="29">
        <f t="shared" si="77"/>
        <v>1.6924607300494329E-2</v>
      </c>
      <c r="E651" s="29">
        <f t="shared" si="83"/>
        <v>9.1957200102519746E-2</v>
      </c>
      <c r="F651" s="29">
        <f t="shared" si="84"/>
        <v>0.17589626512656709</v>
      </c>
      <c r="G651" s="29">
        <f t="shared" si="76"/>
        <v>0.33427023188371502</v>
      </c>
      <c r="H651" s="29">
        <f t="shared" si="84"/>
        <v>0.33262808524234178</v>
      </c>
    </row>
    <row r="652" spans="1:8" x14ac:dyDescent="0.2">
      <c r="A652" s="26">
        <f t="shared" si="78"/>
        <v>95</v>
      </c>
      <c r="B652" s="6">
        <v>5700</v>
      </c>
      <c r="C652" s="29">
        <f t="shared" si="79"/>
        <v>1.5498856972829856E-17</v>
      </c>
      <c r="D652" s="29">
        <f t="shared" si="77"/>
        <v>1.6924607300494329E-2</v>
      </c>
      <c r="E652" s="29">
        <f t="shared" si="83"/>
        <v>9.306831121363085E-2</v>
      </c>
      <c r="F652" s="29">
        <f t="shared" si="84"/>
        <v>0.17615478821327163</v>
      </c>
      <c r="G652" s="29">
        <f t="shared" si="76"/>
        <v>0.33538134299482614</v>
      </c>
      <c r="H652" s="29">
        <f t="shared" si="84"/>
        <v>0.33355970008399405</v>
      </c>
    </row>
    <row r="653" spans="1:8" x14ac:dyDescent="0.2">
      <c r="A653" s="26">
        <f t="shared" si="78"/>
        <v>95.166666666666671</v>
      </c>
      <c r="B653" s="6">
        <v>5710</v>
      </c>
      <c r="C653" s="29">
        <f t="shared" si="79"/>
        <v>1.4481347267211446E-17</v>
      </c>
      <c r="D653" s="29">
        <f t="shared" si="77"/>
        <v>1.6924607300494329E-2</v>
      </c>
      <c r="E653" s="29">
        <f t="shared" si="83"/>
        <v>9.4179422324741954E-2</v>
      </c>
      <c r="F653" s="29">
        <f t="shared" si="84"/>
        <v>0.17641639771972925</v>
      </c>
      <c r="G653" s="29">
        <f t="shared" ref="G653:G716" si="85">G652+$B$79</f>
        <v>0.33649245410593726</v>
      </c>
      <c r="H653" s="29">
        <f t="shared" si="84"/>
        <v>0.33449440134539943</v>
      </c>
    </row>
    <row r="654" spans="1:8" x14ac:dyDescent="0.2">
      <c r="A654" s="26">
        <f t="shared" si="78"/>
        <v>95.333333333333329</v>
      </c>
      <c r="B654" s="6">
        <v>5720</v>
      </c>
      <c r="C654" s="29">
        <f t="shared" si="79"/>
        <v>1.3530637713555379E-17</v>
      </c>
      <c r="D654" s="29">
        <f t="shared" si="77"/>
        <v>1.6924607300494329E-2</v>
      </c>
      <c r="E654" s="29">
        <f t="shared" si="83"/>
        <v>9.5290533435853059E-2</v>
      </c>
      <c r="F654" s="29">
        <f t="shared" si="84"/>
        <v>0.17668109364593995</v>
      </c>
      <c r="G654" s="29">
        <f t="shared" si="85"/>
        <v>0.33760356521704837</v>
      </c>
      <c r="H654" s="29">
        <f t="shared" si="84"/>
        <v>0.33543218902655791</v>
      </c>
    </row>
    <row r="655" spans="1:8" x14ac:dyDescent="0.2">
      <c r="A655" s="26">
        <f t="shared" si="78"/>
        <v>95.5</v>
      </c>
      <c r="B655" s="6">
        <v>5730</v>
      </c>
      <c r="C655" s="29">
        <f t="shared" si="79"/>
        <v>1.264234283988281E-17</v>
      </c>
      <c r="D655" s="29">
        <f t="shared" si="77"/>
        <v>1.6924607300494329E-2</v>
      </c>
      <c r="E655" s="29">
        <f t="shared" si="83"/>
        <v>9.6401644546964163E-2</v>
      </c>
      <c r="F655" s="29">
        <f t="shared" si="84"/>
        <v>0.17694887599190373</v>
      </c>
      <c r="G655" s="29">
        <f t="shared" si="85"/>
        <v>0.33871467632815949</v>
      </c>
      <c r="H655" s="29">
        <f t="shared" si="84"/>
        <v>0.33637306312746945</v>
      </c>
    </row>
    <row r="656" spans="1:8" x14ac:dyDescent="0.2">
      <c r="A656" s="26">
        <f t="shared" si="78"/>
        <v>95.666666666666671</v>
      </c>
      <c r="B656" s="6">
        <v>5740</v>
      </c>
      <c r="C656" s="29">
        <f t="shared" si="79"/>
        <v>1.1812365083207798E-17</v>
      </c>
      <c r="D656" s="29">
        <f t="shared" si="77"/>
        <v>1.6924607300494329E-2</v>
      </c>
      <c r="E656" s="29">
        <f t="shared" si="83"/>
        <v>9.7512755658075267E-2</v>
      </c>
      <c r="F656" s="29">
        <f t="shared" si="84"/>
        <v>0.17721974475762062</v>
      </c>
      <c r="G656" s="29">
        <f t="shared" si="85"/>
        <v>0.33982578743927061</v>
      </c>
      <c r="H656" s="29">
        <f t="shared" si="84"/>
        <v>0.3373170236481341</v>
      </c>
    </row>
    <row r="657" spans="1:8" x14ac:dyDescent="0.2">
      <c r="A657" s="26">
        <f t="shared" si="78"/>
        <v>95.833333333333329</v>
      </c>
      <c r="B657" s="6">
        <v>5750</v>
      </c>
      <c r="C657" s="29">
        <f t="shared" si="79"/>
        <v>1.1036875888130889E-17</v>
      </c>
      <c r="D657" s="29">
        <f t="shared" si="77"/>
        <v>1.6924607300494329E-2</v>
      </c>
      <c r="E657" s="29">
        <f t="shared" si="83"/>
        <v>9.8623866769186372E-2</v>
      </c>
      <c r="F657" s="29">
        <f t="shared" si="84"/>
        <v>0.17749369994309058</v>
      </c>
      <c r="G657" s="29">
        <f t="shared" si="85"/>
        <v>0.34093689855038173</v>
      </c>
      <c r="H657" s="29">
        <f t="shared" si="84"/>
        <v>0.33826407058855185</v>
      </c>
    </row>
    <row r="658" spans="1:8" x14ac:dyDescent="0.2">
      <c r="A658" s="26">
        <f t="shared" si="78"/>
        <v>96</v>
      </c>
      <c r="B658" s="6">
        <v>5760</v>
      </c>
      <c r="C658" s="29">
        <f t="shared" si="79"/>
        <v>1.0312298046321917E-17</v>
      </c>
      <c r="D658" s="29">
        <f t="shared" si="77"/>
        <v>1.6924607300494329E-2</v>
      </c>
      <c r="E658" s="29">
        <f t="shared" si="83"/>
        <v>9.9734977880297476E-2</v>
      </c>
      <c r="F658" s="29">
        <f t="shared" si="84"/>
        <v>0.17777074154831363</v>
      </c>
      <c r="G658" s="29">
        <f t="shared" si="85"/>
        <v>0.34204800966149285</v>
      </c>
      <c r="H658" s="29">
        <f t="shared" si="84"/>
        <v>0.33921420394872265</v>
      </c>
    </row>
    <row r="659" spans="1:8" x14ac:dyDescent="0.2">
      <c r="A659" s="26">
        <f t="shared" si="78"/>
        <v>96.166666666666671</v>
      </c>
      <c r="B659" s="6">
        <v>5770</v>
      </c>
      <c r="C659" s="29">
        <f t="shared" si="79"/>
        <v>9.6352891954268623E-18</v>
      </c>
      <c r="D659" s="29">
        <f t="shared" ref="D659:D722" si="86">D658*EXP(-$C$21*10/3600)+$B$79</f>
        <v>1.6924607300494329E-2</v>
      </c>
      <c r="E659" s="29">
        <f t="shared" si="83"/>
        <v>0.10084608899140858</v>
      </c>
      <c r="F659" s="29">
        <f t="shared" si="84"/>
        <v>0.17805086957328975</v>
      </c>
      <c r="G659" s="29">
        <f t="shared" si="85"/>
        <v>0.34315912077260396</v>
      </c>
      <c r="H659" s="29">
        <f t="shared" si="84"/>
        <v>0.34016742372864656</v>
      </c>
    </row>
    <row r="660" spans="1:8" x14ac:dyDescent="0.2">
      <c r="A660" s="26">
        <f t="shared" ref="A660:A723" si="87">B660/60</f>
        <v>96.333333333333329</v>
      </c>
      <c r="B660" s="6">
        <v>5780</v>
      </c>
      <c r="C660" s="29">
        <f t="shared" ref="C660:C723" si="88">C659*EXP(-$C$21*10/3600)</f>
        <v>9.0027264012818578E-18</v>
      </c>
      <c r="D660" s="29">
        <f t="shared" si="86"/>
        <v>1.6924607300494329E-2</v>
      </c>
      <c r="E660" s="29">
        <f t="shared" si="83"/>
        <v>0.10195720010251969</v>
      </c>
      <c r="F660" s="29">
        <f t="shared" ref="F660:H675" si="89">(F659+E660*10/3600)</f>
        <v>0.17833408401801898</v>
      </c>
      <c r="G660" s="29">
        <f t="shared" si="85"/>
        <v>0.34427023188371508</v>
      </c>
      <c r="H660" s="29">
        <f t="shared" si="89"/>
        <v>0.34112372992832352</v>
      </c>
    </row>
    <row r="661" spans="1:8" x14ac:dyDescent="0.2">
      <c r="A661" s="26">
        <f t="shared" si="87"/>
        <v>96.5</v>
      </c>
      <c r="B661" s="6">
        <v>5790</v>
      </c>
      <c r="C661" s="29">
        <f t="shared" si="88"/>
        <v>8.4116917523145243E-18</v>
      </c>
      <c r="D661" s="29">
        <f t="shared" si="86"/>
        <v>1.6924607300494329E-2</v>
      </c>
      <c r="E661" s="29">
        <f t="shared" si="83"/>
        <v>0.10306831121363079</v>
      </c>
      <c r="F661" s="29">
        <f t="shared" si="89"/>
        <v>0.17862038488250129</v>
      </c>
      <c r="G661" s="29">
        <f t="shared" si="85"/>
        <v>0.3453813429948262</v>
      </c>
      <c r="H661" s="29">
        <f t="shared" si="89"/>
        <v>0.34208312254775358</v>
      </c>
    </row>
    <row r="662" spans="1:8" x14ac:dyDescent="0.2">
      <c r="A662" s="26">
        <f t="shared" si="87"/>
        <v>96.666666666666671</v>
      </c>
      <c r="B662" s="6">
        <v>5800</v>
      </c>
      <c r="C662" s="29">
        <f t="shared" si="88"/>
        <v>7.8594588996819319E-18</v>
      </c>
      <c r="D662" s="29">
        <f t="shared" si="86"/>
        <v>1.6924607300494329E-2</v>
      </c>
      <c r="E662" s="29">
        <f t="shared" si="83"/>
        <v>0.10417942232474189</v>
      </c>
      <c r="F662" s="29">
        <f t="shared" si="89"/>
        <v>0.17890977216673667</v>
      </c>
      <c r="G662" s="29">
        <f t="shared" si="85"/>
        <v>0.34649245410593732</v>
      </c>
      <c r="H662" s="29">
        <f t="shared" si="89"/>
        <v>0.34304560158693675</v>
      </c>
    </row>
    <row r="663" spans="1:8" x14ac:dyDescent="0.2">
      <c r="A663" s="26">
        <f t="shared" si="87"/>
        <v>96.833333333333329</v>
      </c>
      <c r="B663" s="6">
        <v>5810</v>
      </c>
      <c r="C663" s="29">
        <f t="shared" si="88"/>
        <v>7.3434804810569604E-18</v>
      </c>
      <c r="D663" s="29">
        <f t="shared" si="86"/>
        <v>1.6924607300494329E-2</v>
      </c>
      <c r="E663" s="29">
        <f t="shared" si="83"/>
        <v>0.105290533435853</v>
      </c>
      <c r="F663" s="29">
        <f t="shared" si="89"/>
        <v>0.17920224587072517</v>
      </c>
      <c r="G663" s="29">
        <f t="shared" si="85"/>
        <v>0.34760356521704844</v>
      </c>
      <c r="H663" s="29">
        <f t="shared" si="89"/>
        <v>0.34401116704587298</v>
      </c>
    </row>
    <row r="664" spans="1:8" x14ac:dyDescent="0.2">
      <c r="A664" s="26">
        <f t="shared" si="87"/>
        <v>97</v>
      </c>
      <c r="B664" s="6">
        <v>5820</v>
      </c>
      <c r="C664" s="29">
        <f t="shared" si="88"/>
        <v>6.8613763700509903E-18</v>
      </c>
      <c r="D664" s="29">
        <f t="shared" si="86"/>
        <v>1.6924607300494329E-2</v>
      </c>
      <c r="E664" s="29">
        <f t="shared" si="83"/>
        <v>0.1064016445469641</v>
      </c>
      <c r="F664" s="29">
        <f t="shared" si="89"/>
        <v>0.17949780599446674</v>
      </c>
      <c r="G664" s="29">
        <f t="shared" si="85"/>
        <v>0.34871467632815956</v>
      </c>
      <c r="H664" s="29">
        <f t="shared" si="89"/>
        <v>0.34497981892456231</v>
      </c>
    </row>
    <row r="665" spans="1:8" x14ac:dyDescent="0.2">
      <c r="A665" s="26">
        <f t="shared" si="87"/>
        <v>97.166666666666671</v>
      </c>
      <c r="B665" s="6">
        <v>5830</v>
      </c>
      <c r="C665" s="29">
        <f t="shared" si="88"/>
        <v>6.4109226970693896E-18</v>
      </c>
      <c r="D665" s="29">
        <f t="shared" si="86"/>
        <v>1.6924607300494329E-2</v>
      </c>
      <c r="E665" s="29">
        <f t="shared" si="83"/>
        <v>0.10751275565807521</v>
      </c>
      <c r="F665" s="29">
        <f t="shared" si="89"/>
        <v>0.17979645253796139</v>
      </c>
      <c r="G665" s="29">
        <f t="shared" si="85"/>
        <v>0.34982578743927067</v>
      </c>
      <c r="H665" s="29">
        <f t="shared" si="89"/>
        <v>0.34595155722300475</v>
      </c>
    </row>
    <row r="666" spans="1:8" x14ac:dyDescent="0.2">
      <c r="A666" s="26">
        <f t="shared" si="87"/>
        <v>97.333333333333329</v>
      </c>
      <c r="B666" s="6">
        <v>5840</v>
      </c>
      <c r="C666" s="29">
        <f t="shared" si="88"/>
        <v>5.9900415909547343E-18</v>
      </c>
      <c r="D666" s="29">
        <f t="shared" si="86"/>
        <v>1.6924607300494329E-2</v>
      </c>
      <c r="E666" s="29">
        <f t="shared" si="83"/>
        <v>0.10862386676918631</v>
      </c>
      <c r="F666" s="29">
        <f t="shared" si="89"/>
        <v>0.18009818550120912</v>
      </c>
      <c r="G666" s="29">
        <f t="shared" si="85"/>
        <v>0.35093689855038179</v>
      </c>
      <c r="H666" s="29">
        <f t="shared" si="89"/>
        <v>0.34692638194120023</v>
      </c>
    </row>
    <row r="667" spans="1:8" x14ac:dyDescent="0.2">
      <c r="A667" s="26">
        <f t="shared" si="87"/>
        <v>97.5</v>
      </c>
      <c r="B667" s="6">
        <v>5850</v>
      </c>
      <c r="C667" s="29">
        <f t="shared" si="88"/>
        <v>5.596791594097608E-18</v>
      </c>
      <c r="D667" s="29">
        <f t="shared" si="86"/>
        <v>1.6924607300494329E-2</v>
      </c>
      <c r="E667" s="29">
        <f t="shared" si="83"/>
        <v>0.10973497788029742</v>
      </c>
      <c r="F667" s="29">
        <f t="shared" si="89"/>
        <v>0.18040300488420996</v>
      </c>
      <c r="G667" s="29">
        <f t="shared" si="85"/>
        <v>0.35204800966149291</v>
      </c>
      <c r="H667" s="29">
        <f t="shared" si="89"/>
        <v>0.34790429307914883</v>
      </c>
    </row>
    <row r="668" spans="1:8" x14ac:dyDescent="0.2">
      <c r="A668" s="26">
        <f t="shared" si="87"/>
        <v>97.666666666666671</v>
      </c>
      <c r="B668" s="6">
        <v>5860</v>
      </c>
      <c r="C668" s="29">
        <f t="shared" si="88"/>
        <v>5.2293587068013989E-18</v>
      </c>
      <c r="D668" s="29">
        <f t="shared" si="86"/>
        <v>1.6924607300494329E-2</v>
      </c>
      <c r="E668" s="29">
        <f t="shared" si="83"/>
        <v>0.11084608899140852</v>
      </c>
      <c r="F668" s="29">
        <f t="shared" si="89"/>
        <v>0.18071091068696388</v>
      </c>
      <c r="G668" s="29">
        <f t="shared" si="85"/>
        <v>0.35315912077260403</v>
      </c>
      <c r="H668" s="29">
        <f t="shared" si="89"/>
        <v>0.34888529063685053</v>
      </c>
    </row>
    <row r="669" spans="1:8" x14ac:dyDescent="0.2">
      <c r="A669" s="26">
        <f t="shared" si="87"/>
        <v>97.833333333333329</v>
      </c>
      <c r="B669" s="6">
        <v>5870</v>
      </c>
      <c r="C669" s="29">
        <f t="shared" si="88"/>
        <v>4.8860480195901824E-18</v>
      </c>
      <c r="D669" s="29">
        <f t="shared" si="86"/>
        <v>1.6924607300494329E-2</v>
      </c>
      <c r="E669" s="29">
        <f t="shared" si="83"/>
        <v>0.11195720010251962</v>
      </c>
      <c r="F669" s="29">
        <f t="shared" si="89"/>
        <v>0.18102190290947087</v>
      </c>
      <c r="G669" s="29">
        <f t="shared" si="85"/>
        <v>0.35427023188371515</v>
      </c>
      <c r="H669" s="29">
        <f t="shared" si="89"/>
        <v>0.34986937461430528</v>
      </c>
    </row>
    <row r="670" spans="1:8" x14ac:dyDescent="0.2">
      <c r="A670" s="26">
        <f t="shared" si="87"/>
        <v>98</v>
      </c>
      <c r="B670" s="6">
        <v>5880</v>
      </c>
      <c r="C670" s="29">
        <f t="shared" si="88"/>
        <v>4.565275894860852E-18</v>
      </c>
      <c r="D670" s="29">
        <f t="shared" si="86"/>
        <v>1.6924607300494329E-2</v>
      </c>
      <c r="E670" s="29">
        <f t="shared" si="83"/>
        <v>0.11306831121363073</v>
      </c>
      <c r="F670" s="29">
        <f t="shared" si="89"/>
        <v>0.18133598155173095</v>
      </c>
      <c r="G670" s="29">
        <f t="shared" si="85"/>
        <v>0.35538134299482627</v>
      </c>
      <c r="H670" s="29">
        <f t="shared" si="89"/>
        <v>0.35085654501151314</v>
      </c>
    </row>
    <row r="671" spans="1:8" x14ac:dyDescent="0.2">
      <c r="A671" s="26">
        <f t="shared" si="87"/>
        <v>98.166666666666671</v>
      </c>
      <c r="B671" s="6">
        <v>5890</v>
      </c>
      <c r="C671" s="29">
        <f t="shared" si="88"/>
        <v>4.2655626618147023E-18</v>
      </c>
      <c r="D671" s="29">
        <f t="shared" si="86"/>
        <v>1.6924607300494329E-2</v>
      </c>
      <c r="E671" s="29">
        <f t="shared" si="83"/>
        <v>0.11417942232474183</v>
      </c>
      <c r="F671" s="29">
        <f t="shared" si="89"/>
        <v>0.18165314661374413</v>
      </c>
      <c r="G671" s="29">
        <f t="shared" si="85"/>
        <v>0.35649245410593738</v>
      </c>
      <c r="H671" s="29">
        <f t="shared" si="89"/>
        <v>0.35184680182847405</v>
      </c>
    </row>
    <row r="672" spans="1:8" x14ac:dyDescent="0.2">
      <c r="A672" s="26">
        <f t="shared" si="87"/>
        <v>98.333333333333329</v>
      </c>
      <c r="B672" s="6">
        <v>5900</v>
      </c>
      <c r="C672" s="29">
        <f t="shared" si="88"/>
        <v>3.9855257909713487E-18</v>
      </c>
      <c r="D672" s="29">
        <f t="shared" si="86"/>
        <v>1.6924607300494329E-2</v>
      </c>
      <c r="E672" s="29">
        <f t="shared" si="83"/>
        <v>0.11529053343585294</v>
      </c>
      <c r="F672" s="29">
        <f t="shared" si="89"/>
        <v>0.18197339809551039</v>
      </c>
      <c r="G672" s="29">
        <f t="shared" si="85"/>
        <v>0.3576035652170485</v>
      </c>
      <c r="H672" s="29">
        <f t="shared" si="89"/>
        <v>0.35284014506518807</v>
      </c>
    </row>
    <row r="673" spans="1:8" x14ac:dyDescent="0.2">
      <c r="A673" s="26">
        <f t="shared" si="87"/>
        <v>98.5</v>
      </c>
      <c r="B673" s="6">
        <v>5910</v>
      </c>
      <c r="C673" s="29">
        <f t="shared" si="88"/>
        <v>3.7238735167800989E-18</v>
      </c>
      <c r="D673" s="29">
        <f t="shared" si="86"/>
        <v>1.6924607300494329E-2</v>
      </c>
      <c r="E673" s="29">
        <f t="shared" si="83"/>
        <v>0.11640164454696404</v>
      </c>
      <c r="F673" s="29">
        <f t="shared" si="89"/>
        <v>0.18229673599702972</v>
      </c>
      <c r="G673" s="29">
        <f t="shared" si="85"/>
        <v>0.35871467632815962</v>
      </c>
      <c r="H673" s="29">
        <f t="shared" si="89"/>
        <v>0.35383657472165519</v>
      </c>
    </row>
    <row r="674" spans="1:8" x14ac:dyDescent="0.2">
      <c r="A674" s="26">
        <f t="shared" si="87"/>
        <v>98.666666666666671</v>
      </c>
      <c r="B674" s="6">
        <v>5920</v>
      </c>
      <c r="C674" s="29">
        <f t="shared" si="88"/>
        <v>3.4793988789108978E-18</v>
      </c>
      <c r="D674" s="29">
        <f t="shared" si="86"/>
        <v>1.6924607300494329E-2</v>
      </c>
      <c r="E674" s="29">
        <f t="shared" si="83"/>
        <v>0.11751275565807515</v>
      </c>
      <c r="F674" s="29">
        <f t="shared" si="89"/>
        <v>0.18262316031830214</v>
      </c>
      <c r="G674" s="29">
        <f t="shared" si="85"/>
        <v>0.35982578743927074</v>
      </c>
      <c r="H674" s="29">
        <f t="shared" si="89"/>
        <v>0.35483609079787537</v>
      </c>
    </row>
    <row r="675" spans="1:8" x14ac:dyDescent="0.2">
      <c r="A675" s="26">
        <f t="shared" si="87"/>
        <v>98.833333333333329</v>
      </c>
      <c r="B675" s="6">
        <v>5930</v>
      </c>
      <c r="C675" s="29">
        <f t="shared" si="88"/>
        <v>3.2509741547382708E-18</v>
      </c>
      <c r="D675" s="29">
        <f t="shared" si="86"/>
        <v>1.6924607300494329E-2</v>
      </c>
      <c r="E675" s="29">
        <f t="shared" si="83"/>
        <v>0.11862386676918625</v>
      </c>
      <c r="F675" s="29">
        <f t="shared" si="89"/>
        <v>0.18295267105932767</v>
      </c>
      <c r="G675" s="29">
        <f t="shared" si="85"/>
        <v>0.36093689855038186</v>
      </c>
      <c r="H675" s="29">
        <f t="shared" si="89"/>
        <v>0.35583869329384865</v>
      </c>
    </row>
    <row r="676" spans="1:8" x14ac:dyDescent="0.2">
      <c r="A676" s="26">
        <f t="shared" si="87"/>
        <v>99</v>
      </c>
      <c r="B676" s="6">
        <v>5940</v>
      </c>
      <c r="C676" s="29">
        <f t="shared" si="88"/>
        <v>3.0375456573361924E-18</v>
      </c>
      <c r="D676" s="29">
        <f t="shared" si="86"/>
        <v>1.6924607300494329E-2</v>
      </c>
      <c r="E676" s="29">
        <f t="shared" si="83"/>
        <v>0.11973497788029736</v>
      </c>
      <c r="F676" s="29">
        <f t="shared" ref="F676:H691" si="90">(F675+E676*10/3600)</f>
        <v>0.18328526822010627</v>
      </c>
      <c r="G676" s="29">
        <f t="shared" si="85"/>
        <v>0.36204800966149298</v>
      </c>
      <c r="H676" s="29">
        <f t="shared" si="90"/>
        <v>0.35684438220957504</v>
      </c>
    </row>
    <row r="677" spans="1:8" x14ac:dyDescent="0.2">
      <c r="A677" s="26">
        <f t="shared" si="87"/>
        <v>99.166666666666671</v>
      </c>
      <c r="B677" s="6">
        <v>5950</v>
      </c>
      <c r="C677" s="29">
        <f t="shared" si="88"/>
        <v>2.8381288749878673E-18</v>
      </c>
      <c r="D677" s="29">
        <f t="shared" si="86"/>
        <v>1.6924607300494329E-2</v>
      </c>
      <c r="E677" s="29">
        <f t="shared" si="83"/>
        <v>0.12084608899140846</v>
      </c>
      <c r="F677" s="29">
        <f t="shared" si="90"/>
        <v>0.18362095180063795</v>
      </c>
      <c r="G677" s="29">
        <f t="shared" si="85"/>
        <v>0.36315912077260409</v>
      </c>
      <c r="H677" s="29">
        <f t="shared" si="90"/>
        <v>0.35785315754505448</v>
      </c>
    </row>
    <row r="678" spans="1:8" x14ac:dyDescent="0.2">
      <c r="A678" s="26">
        <f t="shared" si="87"/>
        <v>99.333333333333329</v>
      </c>
      <c r="B678" s="6">
        <v>5960</v>
      </c>
      <c r="C678" s="29">
        <f t="shared" si="88"/>
        <v>2.6518039297897478E-18</v>
      </c>
      <c r="D678" s="29">
        <f t="shared" si="86"/>
        <v>1.6924607300494329E-2</v>
      </c>
      <c r="E678" s="29">
        <f t="shared" si="83"/>
        <v>0.12195720010251956</v>
      </c>
      <c r="F678" s="29">
        <f t="shared" si="90"/>
        <v>0.18395972180092274</v>
      </c>
      <c r="G678" s="29">
        <f t="shared" si="85"/>
        <v>0.36427023188371521</v>
      </c>
      <c r="H678" s="29">
        <f t="shared" si="90"/>
        <v>0.35886501930028702</v>
      </c>
    </row>
    <row r="679" spans="1:8" x14ac:dyDescent="0.2">
      <c r="A679" s="26">
        <f t="shared" si="87"/>
        <v>99.5</v>
      </c>
      <c r="B679" s="6">
        <v>5970</v>
      </c>
      <c r="C679" s="29">
        <f t="shared" si="88"/>
        <v>2.4777113344010535E-18</v>
      </c>
      <c r="D679" s="29">
        <f t="shared" si="86"/>
        <v>1.6924607300494329E-2</v>
      </c>
      <c r="E679" s="29">
        <f t="shared" si="83"/>
        <v>0.12306831121363067</v>
      </c>
      <c r="F679" s="29">
        <f t="shared" si="90"/>
        <v>0.1843015782209606</v>
      </c>
      <c r="G679" s="29">
        <f t="shared" si="85"/>
        <v>0.36538134299482633</v>
      </c>
      <c r="H679" s="29">
        <f t="shared" si="90"/>
        <v>0.35987996747527268</v>
      </c>
    </row>
    <row r="680" spans="1:8" x14ac:dyDescent="0.2">
      <c r="A680" s="26">
        <f t="shared" si="87"/>
        <v>99.666666666666671</v>
      </c>
      <c r="B680" s="6">
        <v>5980</v>
      </c>
      <c r="C680" s="29">
        <f t="shared" si="88"/>
        <v>2.3150480273653538E-18</v>
      </c>
      <c r="D680" s="29">
        <f t="shared" si="86"/>
        <v>1.6924607300494329E-2</v>
      </c>
      <c r="E680" s="29">
        <f t="shared" si="83"/>
        <v>0.12417942232474177</v>
      </c>
      <c r="F680" s="29">
        <f t="shared" si="90"/>
        <v>0.18464652106075155</v>
      </c>
      <c r="G680" s="29">
        <f t="shared" si="85"/>
        <v>0.36649245410593745</v>
      </c>
      <c r="H680" s="29">
        <f t="shared" si="90"/>
        <v>0.36089800207001138</v>
      </c>
    </row>
    <row r="681" spans="1:8" x14ac:dyDescent="0.2">
      <c r="A681" s="26">
        <f t="shared" si="87"/>
        <v>99.833333333333329</v>
      </c>
      <c r="B681" s="6">
        <v>5990</v>
      </c>
      <c r="C681" s="29">
        <f t="shared" si="88"/>
        <v>2.1630636687157808E-18</v>
      </c>
      <c r="D681" s="29">
        <f t="shared" si="86"/>
        <v>1.6924607300494329E-2</v>
      </c>
      <c r="E681" s="29">
        <f t="shared" si="83"/>
        <v>0.12529053343585289</v>
      </c>
      <c r="F681" s="29">
        <f t="shared" si="90"/>
        <v>0.18499455032029558</v>
      </c>
      <c r="G681" s="29">
        <f t="shared" si="85"/>
        <v>0.36760356521704857</v>
      </c>
      <c r="H681" s="29">
        <f t="shared" si="90"/>
        <v>0.36191912308450319</v>
      </c>
    </row>
    <row r="682" spans="1:8" x14ac:dyDescent="0.2">
      <c r="A682" s="26">
        <f t="shared" si="87"/>
        <v>100</v>
      </c>
      <c r="B682" s="6">
        <v>6000</v>
      </c>
      <c r="C682" s="29">
        <f t="shared" si="88"/>
        <v>2.0210571787760897E-18</v>
      </c>
      <c r="D682" s="29">
        <f t="shared" si="86"/>
        <v>1.6924607300494329E-2</v>
      </c>
      <c r="E682" s="29">
        <f t="shared" si="83"/>
        <v>0.12640164454696401</v>
      </c>
      <c r="F682" s="29">
        <f t="shared" si="90"/>
        <v>0.18534566599959271</v>
      </c>
      <c r="G682" s="29">
        <f t="shared" si="85"/>
        <v>0.36871467632815969</v>
      </c>
      <c r="H682" s="29">
        <f t="shared" si="90"/>
        <v>0.36294333051874805</v>
      </c>
    </row>
    <row r="683" spans="1:8" x14ac:dyDescent="0.2">
      <c r="A683" s="26">
        <f t="shared" si="87"/>
        <v>100.16666666666667</v>
      </c>
      <c r="B683" s="6">
        <v>6010</v>
      </c>
      <c r="C683" s="29">
        <f t="shared" si="88"/>
        <v>1.8883735041916045E-18</v>
      </c>
      <c r="D683" s="29">
        <f t="shared" si="86"/>
        <v>1.6924607300494329E-2</v>
      </c>
      <c r="E683" s="29">
        <f t="shared" si="83"/>
        <v>0.12751275565807513</v>
      </c>
      <c r="F683" s="29">
        <f t="shared" si="90"/>
        <v>0.18569986809864292</v>
      </c>
      <c r="G683" s="29">
        <f t="shared" si="85"/>
        <v>0.3698257874392708</v>
      </c>
      <c r="H683" s="29">
        <f t="shared" si="90"/>
        <v>0.36397062437274602</v>
      </c>
    </row>
    <row r="684" spans="1:8" x14ac:dyDescent="0.2">
      <c r="A684" s="26">
        <f t="shared" si="87"/>
        <v>100.33333333333333</v>
      </c>
      <c r="B684" s="6">
        <v>6020</v>
      </c>
      <c r="C684" s="29">
        <f t="shared" si="88"/>
        <v>1.7644005962722676E-18</v>
      </c>
      <c r="D684" s="29">
        <f t="shared" si="86"/>
        <v>1.6924607300494329E-2</v>
      </c>
      <c r="E684" s="29">
        <f t="shared" si="83"/>
        <v>0.12862386676918625</v>
      </c>
      <c r="F684" s="29">
        <f t="shared" si="90"/>
        <v>0.18605715661744621</v>
      </c>
      <c r="G684" s="29">
        <f t="shared" si="85"/>
        <v>0.37093689855038192</v>
      </c>
      <c r="H684" s="29">
        <f t="shared" si="90"/>
        <v>0.3650010046464971</v>
      </c>
    </row>
    <row r="685" spans="1:8" x14ac:dyDescent="0.2">
      <c r="A685" s="26">
        <f t="shared" si="87"/>
        <v>100.5</v>
      </c>
      <c r="B685" s="6">
        <v>6030</v>
      </c>
      <c r="C685" s="29">
        <f t="shared" si="88"/>
        <v>1.6485665877093671E-18</v>
      </c>
      <c r="D685" s="29">
        <f t="shared" si="86"/>
        <v>1.6924607300494329E-2</v>
      </c>
      <c r="E685" s="29">
        <f t="shared" si="83"/>
        <v>0.12973497788029736</v>
      </c>
      <c r="F685" s="29">
        <f t="shared" si="90"/>
        <v>0.18641753155600257</v>
      </c>
      <c r="G685" s="29">
        <f t="shared" si="85"/>
        <v>0.37204800966149304</v>
      </c>
      <c r="H685" s="29">
        <f t="shared" si="90"/>
        <v>0.36603447134000122</v>
      </c>
    </row>
    <row r="686" spans="1:8" x14ac:dyDescent="0.2">
      <c r="A686" s="26">
        <f t="shared" si="87"/>
        <v>100.66666666666667</v>
      </c>
      <c r="B686" s="6">
        <v>6040</v>
      </c>
      <c r="C686" s="29">
        <f t="shared" si="88"/>
        <v>1.5403371546425856E-18</v>
      </c>
      <c r="D686" s="29">
        <f t="shared" si="86"/>
        <v>1.6924607300494329E-2</v>
      </c>
      <c r="E686" s="29">
        <f t="shared" si="83"/>
        <v>0.13084608899140848</v>
      </c>
      <c r="F686" s="29">
        <f t="shared" si="90"/>
        <v>0.18678099291431205</v>
      </c>
      <c r="G686" s="29">
        <f t="shared" si="85"/>
        <v>0.37315912077260416</v>
      </c>
      <c r="H686" s="29">
        <f t="shared" si="90"/>
        <v>0.36707102445325845</v>
      </c>
    </row>
    <row r="687" spans="1:8" x14ac:dyDescent="0.2">
      <c r="A687" s="26">
        <f t="shared" si="87"/>
        <v>100.83333333333333</v>
      </c>
      <c r="B687" s="6">
        <v>6050</v>
      </c>
      <c r="C687" s="29">
        <f t="shared" si="88"/>
        <v>1.4392130519090076E-18</v>
      </c>
      <c r="D687" s="29">
        <f t="shared" si="86"/>
        <v>1.6924607300494329E-2</v>
      </c>
      <c r="E687" s="29">
        <f t="shared" si="83"/>
        <v>0.1319572001025196</v>
      </c>
      <c r="F687" s="29">
        <f t="shared" si="90"/>
        <v>0.1871475406923746</v>
      </c>
      <c r="G687" s="29">
        <f t="shared" si="85"/>
        <v>0.37427023188371528</v>
      </c>
      <c r="H687" s="29">
        <f t="shared" si="90"/>
        <v>0.36811066398626879</v>
      </c>
    </row>
    <row r="688" spans="1:8" x14ac:dyDescent="0.2">
      <c r="A688" s="26">
        <f t="shared" si="87"/>
        <v>101</v>
      </c>
      <c r="B688" s="6">
        <v>6060</v>
      </c>
      <c r="C688" s="29">
        <f t="shared" si="88"/>
        <v>1.3447278101045773E-18</v>
      </c>
      <c r="D688" s="29">
        <f t="shared" si="86"/>
        <v>1.6924607300494329E-2</v>
      </c>
      <c r="E688" s="29">
        <f t="shared" si="83"/>
        <v>0.13306831121363072</v>
      </c>
      <c r="F688" s="29">
        <f t="shared" si="90"/>
        <v>0.18751717489019024</v>
      </c>
      <c r="G688" s="29">
        <f t="shared" si="85"/>
        <v>0.37538134299482639</v>
      </c>
      <c r="H688" s="29">
        <f t="shared" si="90"/>
        <v>0.36915338993903218</v>
      </c>
    </row>
    <row r="689" spans="1:8" x14ac:dyDescent="0.2">
      <c r="A689" s="26">
        <f t="shared" si="87"/>
        <v>101.16666666666667</v>
      </c>
      <c r="B689" s="6">
        <v>6070</v>
      </c>
      <c r="C689" s="29">
        <f t="shared" si="88"/>
        <v>1.2564455838349214E-18</v>
      </c>
      <c r="D689" s="29">
        <f t="shared" si="86"/>
        <v>1.6924607300494329E-2</v>
      </c>
      <c r="E689" s="29">
        <f t="shared" si="83"/>
        <v>0.13417942232474184</v>
      </c>
      <c r="F689" s="29">
        <f t="shared" si="90"/>
        <v>0.18788989550775897</v>
      </c>
      <c r="G689" s="29">
        <f t="shared" si="85"/>
        <v>0.37649245410593751</v>
      </c>
      <c r="H689" s="29">
        <f t="shared" si="90"/>
        <v>0.37019920231154868</v>
      </c>
    </row>
    <row r="690" spans="1:8" x14ac:dyDescent="0.2">
      <c r="A690" s="26">
        <f t="shared" si="87"/>
        <v>101.33333333333333</v>
      </c>
      <c r="B690" s="6">
        <v>6080</v>
      </c>
      <c r="C690" s="29">
        <f t="shared" si="88"/>
        <v>1.1739591412298575E-18</v>
      </c>
      <c r="D690" s="29">
        <f t="shared" si="86"/>
        <v>1.6924607300494329E-2</v>
      </c>
      <c r="E690" s="29">
        <f t="shared" si="83"/>
        <v>0.13529053343585296</v>
      </c>
      <c r="F690" s="29">
        <f t="shared" si="90"/>
        <v>0.18826570254508079</v>
      </c>
      <c r="G690" s="29">
        <f t="shared" si="85"/>
        <v>0.37760356521704863</v>
      </c>
      <c r="H690" s="29">
        <f t="shared" si="90"/>
        <v>0.37124810110381828</v>
      </c>
    </row>
    <row r="691" spans="1:8" x14ac:dyDescent="0.2">
      <c r="A691" s="26">
        <f t="shared" si="87"/>
        <v>101.5</v>
      </c>
      <c r="B691" s="6">
        <v>6090</v>
      </c>
      <c r="C691" s="29">
        <f t="shared" si="88"/>
        <v>1.0968879854475395E-18</v>
      </c>
      <c r="D691" s="29">
        <f t="shared" si="86"/>
        <v>1.6924607300494329E-2</v>
      </c>
      <c r="E691" s="29">
        <f t="shared" si="83"/>
        <v>0.13640164454696407</v>
      </c>
      <c r="F691" s="29">
        <f t="shared" si="90"/>
        <v>0.18864459600215569</v>
      </c>
      <c r="G691" s="29">
        <f t="shared" si="85"/>
        <v>0.37871467632815975</v>
      </c>
      <c r="H691" s="29">
        <f t="shared" si="90"/>
        <v>0.37230008631584094</v>
      </c>
    </row>
    <row r="692" spans="1:8" x14ac:dyDescent="0.2">
      <c r="A692" s="26">
        <f t="shared" si="87"/>
        <v>101.66666666666667</v>
      </c>
      <c r="B692" s="6">
        <v>6100</v>
      </c>
      <c r="C692" s="29">
        <f t="shared" si="88"/>
        <v>1.0248765995030367E-18</v>
      </c>
      <c r="D692" s="29">
        <f t="shared" si="86"/>
        <v>1.6924607300494329E-2</v>
      </c>
      <c r="E692" s="29">
        <f t="shared" si="83"/>
        <v>0.13751275565807519</v>
      </c>
      <c r="F692" s="29">
        <f t="shared" ref="F692:H707" si="91">(F691+E692*10/3600)</f>
        <v>0.18902657587898367</v>
      </c>
      <c r="G692" s="29">
        <f t="shared" si="85"/>
        <v>0.37982578743927087</v>
      </c>
      <c r="H692" s="29">
        <f t="shared" si="91"/>
        <v>0.3733551579476167</v>
      </c>
    </row>
    <row r="693" spans="1:8" x14ac:dyDescent="0.2">
      <c r="A693" s="26">
        <f t="shared" si="87"/>
        <v>101.83333333333333</v>
      </c>
      <c r="B693" s="6">
        <v>6110</v>
      </c>
      <c r="C693" s="29">
        <f t="shared" si="88"/>
        <v>9.5759280632502078E-19</v>
      </c>
      <c r="D693" s="29">
        <f t="shared" si="86"/>
        <v>1.6924607300494329E-2</v>
      </c>
      <c r="E693" s="29">
        <f t="shared" si="83"/>
        <v>0.13862386676918631</v>
      </c>
      <c r="F693" s="29">
        <f t="shared" si="91"/>
        <v>0.18941164217556475</v>
      </c>
      <c r="G693" s="29">
        <f t="shared" si="85"/>
        <v>0.38093689855038199</v>
      </c>
      <c r="H693" s="29">
        <f t="shared" si="91"/>
        <v>0.37441331599914551</v>
      </c>
    </row>
    <row r="694" spans="1:8" x14ac:dyDescent="0.2">
      <c r="A694" s="26">
        <f t="shared" si="87"/>
        <v>102</v>
      </c>
      <c r="B694" s="6">
        <v>6120</v>
      </c>
      <c r="C694" s="29">
        <f t="shared" si="88"/>
        <v>8.9472623647576194E-19</v>
      </c>
      <c r="D694" s="29">
        <f t="shared" si="86"/>
        <v>1.6924607300494329E-2</v>
      </c>
      <c r="E694" s="29">
        <f t="shared" si="83"/>
        <v>0.13973497788029743</v>
      </c>
      <c r="F694" s="29">
        <f t="shared" si="91"/>
        <v>0.18979979489189891</v>
      </c>
      <c r="G694" s="29">
        <f t="shared" si="85"/>
        <v>0.3820480096614931</v>
      </c>
      <c r="H694" s="29">
        <f t="shared" si="91"/>
        <v>0.37547456047042743</v>
      </c>
    </row>
    <row r="695" spans="1:8" x14ac:dyDescent="0.2">
      <c r="A695" s="26">
        <f t="shared" si="87"/>
        <v>102.16666666666667</v>
      </c>
      <c r="B695" s="6">
        <v>6130</v>
      </c>
      <c r="C695" s="29">
        <f t="shared" si="88"/>
        <v>8.3598689646627108E-19</v>
      </c>
      <c r="D695" s="29">
        <f t="shared" si="86"/>
        <v>1.6924607300494329E-2</v>
      </c>
      <c r="E695" s="29">
        <f t="shared" si="83"/>
        <v>0.14084608899140855</v>
      </c>
      <c r="F695" s="29">
        <f t="shared" si="91"/>
        <v>0.19019103402798615</v>
      </c>
      <c r="G695" s="29">
        <f t="shared" si="85"/>
        <v>0.38315912077260422</v>
      </c>
      <c r="H695" s="29">
        <f t="shared" si="91"/>
        <v>0.37653889136146246</v>
      </c>
    </row>
    <row r="696" spans="1:8" x14ac:dyDescent="0.2">
      <c r="A696" s="26">
        <f t="shared" si="87"/>
        <v>102.33333333333333</v>
      </c>
      <c r="B696" s="6">
        <v>6140</v>
      </c>
      <c r="C696" s="29">
        <f t="shared" si="88"/>
        <v>7.8110383106245282E-19</v>
      </c>
      <c r="D696" s="29">
        <f t="shared" si="86"/>
        <v>1.6924607300494329E-2</v>
      </c>
      <c r="E696" s="29">
        <f t="shared" si="83"/>
        <v>0.14195720010251967</v>
      </c>
      <c r="F696" s="29">
        <f t="shared" si="91"/>
        <v>0.19058535958382647</v>
      </c>
      <c r="G696" s="29">
        <f t="shared" si="85"/>
        <v>0.38427023188371534</v>
      </c>
      <c r="H696" s="29">
        <f t="shared" si="91"/>
        <v>0.37760630867225053</v>
      </c>
    </row>
    <row r="697" spans="1:8" x14ac:dyDescent="0.2">
      <c r="A697" s="26">
        <f t="shared" si="87"/>
        <v>102.5</v>
      </c>
      <c r="B697" s="6">
        <v>6150</v>
      </c>
      <c r="C697" s="29">
        <f t="shared" si="88"/>
        <v>7.2982387341170132E-19</v>
      </c>
      <c r="D697" s="29">
        <f t="shared" si="86"/>
        <v>1.6924607300494329E-2</v>
      </c>
      <c r="E697" s="29">
        <f t="shared" si="83"/>
        <v>0.14306831121363078</v>
      </c>
      <c r="F697" s="29">
        <f t="shared" si="91"/>
        <v>0.19098277155941989</v>
      </c>
      <c r="G697" s="29">
        <f t="shared" si="85"/>
        <v>0.38538134299482646</v>
      </c>
      <c r="H697" s="29">
        <f t="shared" si="91"/>
        <v>0.37867681240279172</v>
      </c>
    </row>
    <row r="698" spans="1:8" x14ac:dyDescent="0.2">
      <c r="A698" s="26">
        <f t="shared" si="87"/>
        <v>102.66666666666667</v>
      </c>
      <c r="B698" s="6">
        <v>6160</v>
      </c>
      <c r="C698" s="29">
        <f t="shared" si="88"/>
        <v>6.8191047722447006E-19</v>
      </c>
      <c r="D698" s="29">
        <f t="shared" si="86"/>
        <v>1.6924607300494329E-2</v>
      </c>
      <c r="E698" s="29">
        <f t="shared" ref="E698:E753" si="92">E697+$B$79</f>
        <v>0.1441794223247419</v>
      </c>
      <c r="F698" s="29">
        <f t="shared" si="91"/>
        <v>0.1913832699547664</v>
      </c>
      <c r="G698" s="29">
        <f t="shared" si="85"/>
        <v>0.38649245410593758</v>
      </c>
      <c r="H698" s="29">
        <f t="shared" si="91"/>
        <v>0.37975040255308601</v>
      </c>
    </row>
    <row r="699" spans="1:8" x14ac:dyDescent="0.2">
      <c r="A699" s="26">
        <f t="shared" si="87"/>
        <v>102.83333333333333</v>
      </c>
      <c r="B699" s="6">
        <v>6170</v>
      </c>
      <c r="C699" s="29">
        <f t="shared" si="88"/>
        <v>6.3714262562385652E-19</v>
      </c>
      <c r="D699" s="29">
        <f t="shared" si="86"/>
        <v>1.6924607300494329E-2</v>
      </c>
      <c r="E699" s="29">
        <f t="shared" si="92"/>
        <v>0.14529053343585302</v>
      </c>
      <c r="F699" s="29">
        <f t="shared" si="91"/>
        <v>0.19178685476986598</v>
      </c>
      <c r="G699" s="29">
        <f t="shared" si="85"/>
        <v>0.3876035652170487</v>
      </c>
      <c r="H699" s="29">
        <f t="shared" si="91"/>
        <v>0.38082707912313335</v>
      </c>
    </row>
    <row r="700" spans="1:8" x14ac:dyDescent="0.2">
      <c r="A700" s="26">
        <f t="shared" si="87"/>
        <v>103</v>
      </c>
      <c r="B700" s="6">
        <v>6180</v>
      </c>
      <c r="C700" s="29">
        <f t="shared" si="88"/>
        <v>5.9531381162989771E-19</v>
      </c>
      <c r="D700" s="29">
        <f t="shared" si="86"/>
        <v>1.6924607300494329E-2</v>
      </c>
      <c r="E700" s="29">
        <f t="shared" si="92"/>
        <v>0.14640164454696414</v>
      </c>
      <c r="F700" s="29">
        <f t="shared" si="91"/>
        <v>0.19219352600471867</v>
      </c>
      <c r="G700" s="29">
        <f t="shared" si="85"/>
        <v>0.38871467632815981</v>
      </c>
      <c r="H700" s="29">
        <f t="shared" si="91"/>
        <v>0.3819068421129338</v>
      </c>
    </row>
    <row r="701" spans="1:8" x14ac:dyDescent="0.2">
      <c r="A701" s="26">
        <f t="shared" si="87"/>
        <v>103.16666666666667</v>
      </c>
      <c r="B701" s="6">
        <v>6190</v>
      </c>
      <c r="C701" s="29">
        <f t="shared" si="88"/>
        <v>5.5623108557571223E-19</v>
      </c>
      <c r="D701" s="29">
        <f t="shared" si="86"/>
        <v>1.6924607300494329E-2</v>
      </c>
      <c r="E701" s="29">
        <f t="shared" si="92"/>
        <v>0.14751275565807526</v>
      </c>
      <c r="F701" s="29">
        <f t="shared" si="91"/>
        <v>0.19260328365932444</v>
      </c>
      <c r="G701" s="29">
        <f t="shared" si="85"/>
        <v>0.38982578743927093</v>
      </c>
      <c r="H701" s="29">
        <f t="shared" si="91"/>
        <v>0.38298969152248735</v>
      </c>
    </row>
    <row r="702" spans="1:8" x14ac:dyDescent="0.2">
      <c r="A702" s="26">
        <f t="shared" si="87"/>
        <v>103.33333333333333</v>
      </c>
      <c r="B702" s="6">
        <v>6200</v>
      </c>
      <c r="C702" s="29">
        <f t="shared" si="88"/>
        <v>5.1971416506137225E-19</v>
      </c>
      <c r="D702" s="29">
        <f t="shared" si="86"/>
        <v>1.6924607300494329E-2</v>
      </c>
      <c r="E702" s="29">
        <f t="shared" si="92"/>
        <v>0.14862386676918637</v>
      </c>
      <c r="F702" s="29">
        <f t="shared" si="91"/>
        <v>0.19301612773368329</v>
      </c>
      <c r="G702" s="29">
        <f t="shared" si="85"/>
        <v>0.39093689855038205</v>
      </c>
      <c r="H702" s="29">
        <f t="shared" si="91"/>
        <v>0.38407562735179396</v>
      </c>
    </row>
    <row r="703" spans="1:8" x14ac:dyDescent="0.2">
      <c r="A703" s="26">
        <f t="shared" si="87"/>
        <v>103.5</v>
      </c>
      <c r="B703" s="6">
        <v>6210</v>
      </c>
      <c r="C703" s="29">
        <f t="shared" si="88"/>
        <v>4.8559460333986283E-19</v>
      </c>
      <c r="D703" s="29">
        <f t="shared" si="86"/>
        <v>1.6924607300494329E-2</v>
      </c>
      <c r="E703" s="29">
        <f t="shared" si="92"/>
        <v>0.14973497788029749</v>
      </c>
      <c r="F703" s="29">
        <f t="shared" si="91"/>
        <v>0.19343205822779522</v>
      </c>
      <c r="G703" s="29">
        <f t="shared" si="85"/>
        <v>0.39204800966149317</v>
      </c>
      <c r="H703" s="29">
        <f t="shared" si="91"/>
        <v>0.38516464960085367</v>
      </c>
    </row>
    <row r="704" spans="1:8" x14ac:dyDescent="0.2">
      <c r="A704" s="26">
        <f t="shared" si="87"/>
        <v>103.66666666666667</v>
      </c>
      <c r="B704" s="6">
        <v>6220</v>
      </c>
      <c r="C704" s="29">
        <f t="shared" si="88"/>
        <v>4.5371501229902631E-19</v>
      </c>
      <c r="D704" s="29">
        <f t="shared" si="86"/>
        <v>1.6924607300494329E-2</v>
      </c>
      <c r="E704" s="29">
        <f t="shared" si="92"/>
        <v>0.15084608899140861</v>
      </c>
      <c r="F704" s="29">
        <f t="shared" si="91"/>
        <v>0.19385107514166025</v>
      </c>
      <c r="G704" s="29">
        <f t="shared" si="85"/>
        <v>0.39315912077260429</v>
      </c>
      <c r="H704" s="29">
        <f t="shared" si="91"/>
        <v>0.38625675826966643</v>
      </c>
    </row>
    <row r="705" spans="1:8" x14ac:dyDescent="0.2">
      <c r="A705" s="26">
        <f t="shared" si="87"/>
        <v>103.83333333333333</v>
      </c>
      <c r="B705" s="6">
        <v>6230</v>
      </c>
      <c r="C705" s="29">
        <f t="shared" si="88"/>
        <v>4.2392833645523059E-19</v>
      </c>
      <c r="D705" s="29">
        <f t="shared" si="86"/>
        <v>1.6924607300494329E-2</v>
      </c>
      <c r="E705" s="29">
        <f t="shared" si="92"/>
        <v>0.15195720010251973</v>
      </c>
      <c r="F705" s="29">
        <f t="shared" si="91"/>
        <v>0.19427317847527836</v>
      </c>
      <c r="G705" s="29">
        <f t="shared" si="85"/>
        <v>0.39427023188371541</v>
      </c>
      <c r="H705" s="29">
        <f t="shared" si="91"/>
        <v>0.3873519533582323</v>
      </c>
    </row>
    <row r="706" spans="1:8" x14ac:dyDescent="0.2">
      <c r="A706" s="26">
        <f t="shared" si="87"/>
        <v>104</v>
      </c>
      <c r="B706" s="6">
        <v>6240</v>
      </c>
      <c r="C706" s="29">
        <f t="shared" si="88"/>
        <v>3.9609717460980927E-19</v>
      </c>
      <c r="D706" s="29">
        <f t="shared" si="86"/>
        <v>1.6924607300494329E-2</v>
      </c>
      <c r="E706" s="29">
        <f t="shared" si="92"/>
        <v>0.15306831121363085</v>
      </c>
      <c r="F706" s="29">
        <f t="shared" si="91"/>
        <v>0.19469836822864955</v>
      </c>
      <c r="G706" s="29">
        <f t="shared" si="85"/>
        <v>0.39538134299482652</v>
      </c>
      <c r="H706" s="29">
        <f t="shared" si="91"/>
        <v>0.38845023486655128</v>
      </c>
    </row>
    <row r="707" spans="1:8" x14ac:dyDescent="0.2">
      <c r="A707" s="26">
        <f t="shared" si="87"/>
        <v>104.16666666666667</v>
      </c>
      <c r="B707" s="6">
        <v>6250</v>
      </c>
      <c r="C707" s="29">
        <f t="shared" si="88"/>
        <v>3.7009314603918342E-19</v>
      </c>
      <c r="D707" s="29">
        <f t="shared" si="86"/>
        <v>1.6924607300494329E-2</v>
      </c>
      <c r="E707" s="29">
        <f t="shared" si="92"/>
        <v>0.15417942232474197</v>
      </c>
      <c r="F707" s="29">
        <f t="shared" si="91"/>
        <v>0.19512664440177382</v>
      </c>
      <c r="G707" s="29">
        <f t="shared" si="85"/>
        <v>0.39649245410593764</v>
      </c>
      <c r="H707" s="29">
        <f t="shared" si="91"/>
        <v>0.38955160279462331</v>
      </c>
    </row>
    <row r="708" spans="1:8" x14ac:dyDescent="0.2">
      <c r="A708" s="26">
        <f t="shared" si="87"/>
        <v>104.33333333333333</v>
      </c>
      <c r="B708" s="6">
        <v>6260</v>
      </c>
      <c r="C708" s="29">
        <f t="shared" si="88"/>
        <v>3.4579629829500006E-19</v>
      </c>
      <c r="D708" s="29">
        <f t="shared" si="86"/>
        <v>1.6924607300494329E-2</v>
      </c>
      <c r="E708" s="29">
        <f t="shared" si="92"/>
        <v>0.15529053343585308</v>
      </c>
      <c r="F708" s="29">
        <f t="shared" ref="F708:H723" si="93">(F707+E708*10/3600)</f>
        <v>0.1955580069946512</v>
      </c>
      <c r="G708" s="29">
        <f t="shared" si="85"/>
        <v>0.39760356521704876</v>
      </c>
      <c r="H708" s="29">
        <f t="shared" si="93"/>
        <v>0.39065605714244844</v>
      </c>
    </row>
    <row r="709" spans="1:8" x14ac:dyDescent="0.2">
      <c r="A709" s="26">
        <f t="shared" si="87"/>
        <v>104.5</v>
      </c>
      <c r="B709" s="6">
        <v>6270</v>
      </c>
      <c r="C709" s="29">
        <f t="shared" si="88"/>
        <v>3.2309455388256426E-19</v>
      </c>
      <c r="D709" s="29">
        <f t="shared" si="86"/>
        <v>1.6924607300494329E-2</v>
      </c>
      <c r="E709" s="29">
        <f t="shared" si="92"/>
        <v>0.1564016445469642</v>
      </c>
      <c r="F709" s="29">
        <f t="shared" si="93"/>
        <v>0.19599245600728166</v>
      </c>
      <c r="G709" s="29">
        <f t="shared" si="85"/>
        <v>0.39871467632815988</v>
      </c>
      <c r="H709" s="29">
        <f t="shared" si="93"/>
        <v>0.39176359791002668</v>
      </c>
    </row>
    <row r="710" spans="1:8" x14ac:dyDescent="0.2">
      <c r="A710" s="26">
        <f t="shared" si="87"/>
        <v>104.66666666666667</v>
      </c>
      <c r="B710" s="6">
        <v>6280</v>
      </c>
      <c r="C710" s="29">
        <f t="shared" si="88"/>
        <v>3.0188319326517964E-19</v>
      </c>
      <c r="D710" s="29">
        <f t="shared" si="86"/>
        <v>1.6924607300494329E-2</v>
      </c>
      <c r="E710" s="29">
        <f t="shared" si="92"/>
        <v>0.15751275565807532</v>
      </c>
      <c r="F710" s="29">
        <f t="shared" si="93"/>
        <v>0.19642999143966519</v>
      </c>
      <c r="G710" s="29">
        <f t="shared" si="85"/>
        <v>0.399825787439271</v>
      </c>
      <c r="H710" s="29">
        <f t="shared" si="93"/>
        <v>0.39287422509735798</v>
      </c>
    </row>
    <row r="711" spans="1:8" x14ac:dyDescent="0.2">
      <c r="A711" s="26">
        <f t="shared" si="87"/>
        <v>104.83333333333333</v>
      </c>
      <c r="B711" s="6">
        <v>6290</v>
      </c>
      <c r="C711" s="29">
        <f t="shared" si="88"/>
        <v>2.8206437180957946E-19</v>
      </c>
      <c r="D711" s="29">
        <f t="shared" si="86"/>
        <v>1.6924607300494329E-2</v>
      </c>
      <c r="E711" s="29">
        <f t="shared" si="92"/>
        <v>0.15862386676918644</v>
      </c>
      <c r="F711" s="29">
        <f t="shared" si="93"/>
        <v>0.19687061329180183</v>
      </c>
      <c r="G711" s="29">
        <f t="shared" si="85"/>
        <v>0.40093689855038211</v>
      </c>
      <c r="H711" s="29">
        <f t="shared" si="93"/>
        <v>0.39398793870444238</v>
      </c>
    </row>
    <row r="712" spans="1:8" x14ac:dyDescent="0.2">
      <c r="A712" s="26">
        <f t="shared" si="87"/>
        <v>105</v>
      </c>
      <c r="B712" s="6">
        <v>6300</v>
      </c>
      <c r="C712" s="29">
        <f t="shared" si="88"/>
        <v>2.6354666844419346E-19</v>
      </c>
      <c r="D712" s="29">
        <f t="shared" si="86"/>
        <v>1.6924607300494329E-2</v>
      </c>
      <c r="E712" s="29">
        <f t="shared" si="92"/>
        <v>0.15973497788029756</v>
      </c>
      <c r="F712" s="29">
        <f t="shared" si="93"/>
        <v>0.19731432156369155</v>
      </c>
      <c r="G712" s="29">
        <f t="shared" si="85"/>
        <v>0.40204800966149323</v>
      </c>
      <c r="H712" s="29">
        <f t="shared" si="93"/>
        <v>0.39510473873127988</v>
      </c>
    </row>
    <row r="713" spans="1:8" x14ac:dyDescent="0.2">
      <c r="A713" s="26">
        <f t="shared" si="87"/>
        <v>105.16666666666667</v>
      </c>
      <c r="B713" s="6">
        <v>6310</v>
      </c>
      <c r="C713" s="29">
        <f t="shared" si="88"/>
        <v>2.4624466394828369E-19</v>
      </c>
      <c r="D713" s="29">
        <f t="shared" si="86"/>
        <v>1.6924607300494329E-2</v>
      </c>
      <c r="E713" s="29">
        <f t="shared" si="92"/>
        <v>0.16084608899140868</v>
      </c>
      <c r="F713" s="29">
        <f t="shared" si="93"/>
        <v>0.19776111625533435</v>
      </c>
      <c r="G713" s="29">
        <f t="shared" si="85"/>
        <v>0.40315912077260435</v>
      </c>
      <c r="H713" s="29">
        <f t="shared" si="93"/>
        <v>0.39622462517787044</v>
      </c>
    </row>
    <row r="714" spans="1:8" x14ac:dyDescent="0.2">
      <c r="A714" s="26">
        <f t="shared" si="87"/>
        <v>105.33333333333333</v>
      </c>
      <c r="B714" s="6">
        <v>6320</v>
      </c>
      <c r="C714" s="29">
        <f t="shared" si="88"/>
        <v>2.3007854692666344E-19</v>
      </c>
      <c r="D714" s="29">
        <f t="shared" si="86"/>
        <v>1.6924607300494329E-2</v>
      </c>
      <c r="E714" s="29">
        <f t="shared" si="92"/>
        <v>0.16195720010251979</v>
      </c>
      <c r="F714" s="29">
        <f t="shared" si="93"/>
        <v>0.19821099736673023</v>
      </c>
      <c r="G714" s="29">
        <f t="shared" si="85"/>
        <v>0.40427023188371547</v>
      </c>
      <c r="H714" s="29">
        <f t="shared" si="93"/>
        <v>0.3973475980442141</v>
      </c>
    </row>
    <row r="715" spans="1:8" x14ac:dyDescent="0.2">
      <c r="A715" s="26">
        <f t="shared" si="87"/>
        <v>105.5</v>
      </c>
      <c r="B715" s="6">
        <v>6330</v>
      </c>
      <c r="C715" s="29">
        <f t="shared" si="88"/>
        <v>2.1497374565242363E-19</v>
      </c>
      <c r="D715" s="29">
        <f t="shared" si="86"/>
        <v>1.6924607300494329E-2</v>
      </c>
      <c r="E715" s="29">
        <f t="shared" si="92"/>
        <v>0.16306831121363091</v>
      </c>
      <c r="F715" s="29">
        <f t="shared" si="93"/>
        <v>0.19866396489787921</v>
      </c>
      <c r="G715" s="29">
        <f t="shared" si="85"/>
        <v>0.40538134299482659</v>
      </c>
      <c r="H715" s="29">
        <f t="shared" si="93"/>
        <v>0.39847365733031082</v>
      </c>
    </row>
    <row r="716" spans="1:8" x14ac:dyDescent="0.2">
      <c r="A716" s="26">
        <f t="shared" si="87"/>
        <v>105.66666666666667</v>
      </c>
      <c r="B716" s="6">
        <v>6340</v>
      </c>
      <c r="C716" s="29">
        <f t="shared" si="88"/>
        <v>2.0086058407941592E-19</v>
      </c>
      <c r="D716" s="29">
        <f t="shared" si="86"/>
        <v>1.6924607300494329E-2</v>
      </c>
      <c r="E716" s="29">
        <f t="shared" si="92"/>
        <v>0.16417942232474203</v>
      </c>
      <c r="F716" s="29">
        <f t="shared" si="93"/>
        <v>0.19912001884878128</v>
      </c>
      <c r="G716" s="29">
        <f t="shared" si="85"/>
        <v>0.40649245410593771</v>
      </c>
      <c r="H716" s="29">
        <f t="shared" si="93"/>
        <v>0.39960280303616064</v>
      </c>
    </row>
    <row r="717" spans="1:8" x14ac:dyDescent="0.2">
      <c r="A717" s="26">
        <f t="shared" si="87"/>
        <v>105.83333333333333</v>
      </c>
      <c r="B717" s="6">
        <v>6350</v>
      </c>
      <c r="C717" s="29">
        <f t="shared" si="88"/>
        <v>1.8767396043773246E-19</v>
      </c>
      <c r="D717" s="29">
        <f t="shared" si="86"/>
        <v>1.6924607300494329E-2</v>
      </c>
      <c r="E717" s="29">
        <f t="shared" si="92"/>
        <v>0.16529053343585315</v>
      </c>
      <c r="F717" s="29">
        <f t="shared" si="93"/>
        <v>0.19957915921943642</v>
      </c>
      <c r="G717" s="29">
        <f t="shared" ref="G717:G780" si="94">G716+$B$79</f>
        <v>0.40760356521704882</v>
      </c>
      <c r="H717" s="29">
        <f t="shared" si="93"/>
        <v>0.40073503516176356</v>
      </c>
    </row>
    <row r="718" spans="1:8" x14ac:dyDescent="0.2">
      <c r="A718" s="26">
        <f t="shared" si="87"/>
        <v>106</v>
      </c>
      <c r="B718" s="6">
        <v>6360</v>
      </c>
      <c r="C718" s="29">
        <f t="shared" si="88"/>
        <v>1.7535304692959443E-19</v>
      </c>
      <c r="D718" s="29">
        <f t="shared" si="86"/>
        <v>1.6924607300494329E-2</v>
      </c>
      <c r="E718" s="29">
        <f t="shared" si="92"/>
        <v>0.16640164454696427</v>
      </c>
      <c r="F718" s="29">
        <f t="shared" si="93"/>
        <v>0.20004138600984464</v>
      </c>
      <c r="G718" s="29">
        <f t="shared" si="94"/>
        <v>0.40871467632815994</v>
      </c>
      <c r="H718" s="29">
        <f t="shared" si="93"/>
        <v>0.40187035370711954</v>
      </c>
    </row>
    <row r="719" spans="1:8" x14ac:dyDescent="0.2">
      <c r="A719" s="26">
        <f t="shared" si="87"/>
        <v>106.16666666666667</v>
      </c>
      <c r="B719" s="6">
        <v>6370</v>
      </c>
      <c r="C719" s="29">
        <f t="shared" si="88"/>
        <v>1.6384100914039443E-19</v>
      </c>
      <c r="D719" s="29">
        <f t="shared" si="86"/>
        <v>1.6924607300494329E-2</v>
      </c>
      <c r="E719" s="29">
        <f t="shared" si="92"/>
        <v>0.16751275565807539</v>
      </c>
      <c r="F719" s="29">
        <f t="shared" si="93"/>
        <v>0.20050669922000597</v>
      </c>
      <c r="G719" s="29">
        <f t="shared" si="94"/>
        <v>0.40982578743927106</v>
      </c>
      <c r="H719" s="29">
        <f t="shared" si="93"/>
        <v>0.40300875867222863</v>
      </c>
    </row>
    <row r="720" spans="1:8" x14ac:dyDescent="0.2">
      <c r="A720" s="26">
        <f t="shared" si="87"/>
        <v>106.33333333333333</v>
      </c>
      <c r="B720" s="6">
        <v>6380</v>
      </c>
      <c r="C720" s="29">
        <f t="shared" si="88"/>
        <v>1.5308474387058031E-19</v>
      </c>
      <c r="D720" s="29">
        <f t="shared" si="86"/>
        <v>1.6924607300494329E-2</v>
      </c>
      <c r="E720" s="29">
        <f t="shared" si="92"/>
        <v>0.1686238667691865</v>
      </c>
      <c r="F720" s="29">
        <f t="shared" si="93"/>
        <v>0.20097509884992037</v>
      </c>
      <c r="G720" s="29">
        <f t="shared" si="94"/>
        <v>0.41093689855038218</v>
      </c>
      <c r="H720" s="29">
        <f t="shared" si="93"/>
        <v>0.40415025005709082</v>
      </c>
    </row>
    <row r="721" spans="1:8" x14ac:dyDescent="0.2">
      <c r="A721" s="26">
        <f t="shared" si="87"/>
        <v>106.5</v>
      </c>
      <c r="B721" s="6">
        <v>6390</v>
      </c>
      <c r="C721" s="29">
        <f t="shared" si="88"/>
        <v>1.4303463417904066E-19</v>
      </c>
      <c r="D721" s="29">
        <f t="shared" si="86"/>
        <v>1.6924607300494329E-2</v>
      </c>
      <c r="E721" s="29">
        <f t="shared" si="92"/>
        <v>0.16973497788029762</v>
      </c>
      <c r="F721" s="29">
        <f t="shared" si="93"/>
        <v>0.20144658489958786</v>
      </c>
      <c r="G721" s="29">
        <f t="shared" si="94"/>
        <v>0.4120480096614933</v>
      </c>
      <c r="H721" s="29">
        <f t="shared" si="93"/>
        <v>0.40529482786170606</v>
      </c>
    </row>
    <row r="722" spans="1:8" x14ac:dyDescent="0.2">
      <c r="A722" s="26">
        <f t="shared" si="87"/>
        <v>106.66666666666667</v>
      </c>
      <c r="B722" s="6">
        <v>6400</v>
      </c>
      <c r="C722" s="29">
        <f t="shared" si="88"/>
        <v>1.3364432050804614E-19</v>
      </c>
      <c r="D722" s="29">
        <f t="shared" si="86"/>
        <v>1.6924607300494329E-2</v>
      </c>
      <c r="E722" s="29">
        <f t="shared" si="92"/>
        <v>0.17084608899140874</v>
      </c>
      <c r="F722" s="29">
        <f t="shared" si="93"/>
        <v>0.20192115736900845</v>
      </c>
      <c r="G722" s="29">
        <f t="shared" si="94"/>
        <v>0.41315912077260442</v>
      </c>
      <c r="H722" s="29">
        <f t="shared" si="93"/>
        <v>0.40644249208607441</v>
      </c>
    </row>
    <row r="723" spans="1:8" x14ac:dyDescent="0.2">
      <c r="A723" s="26">
        <f t="shared" si="87"/>
        <v>106.83333333333333</v>
      </c>
      <c r="B723" s="6">
        <v>6410</v>
      </c>
      <c r="C723" s="29">
        <f t="shared" si="88"/>
        <v>1.2487048683398223E-19</v>
      </c>
      <c r="D723" s="29">
        <f t="shared" ref="D723:E786" si="95">D722*EXP(-$C$21*10/3600)+$B$79</f>
        <v>1.6924607300494329E-2</v>
      </c>
      <c r="E723" s="29">
        <f t="shared" si="92"/>
        <v>0.17195720010251986</v>
      </c>
      <c r="F723" s="29">
        <f t="shared" si="93"/>
        <v>0.20239881625818212</v>
      </c>
      <c r="G723" s="29">
        <f t="shared" si="94"/>
        <v>0.41427023188371553</v>
      </c>
      <c r="H723" s="29">
        <f t="shared" si="93"/>
        <v>0.40759324273019587</v>
      </c>
    </row>
    <row r="724" spans="1:8" x14ac:dyDescent="0.2">
      <c r="A724" s="26">
        <f t="shared" ref="A724:A787" si="96">B724/60</f>
        <v>107</v>
      </c>
      <c r="B724" s="6">
        <v>6420</v>
      </c>
      <c r="C724" s="29">
        <f t="shared" ref="C724:C787" si="97">C723*EXP(-$C$21*10/3600)</f>
        <v>1.1667266085742092E-19</v>
      </c>
      <c r="D724" s="29">
        <f t="shared" si="95"/>
        <v>1.6924607300494329E-2</v>
      </c>
      <c r="E724" s="29">
        <f t="shared" si="92"/>
        <v>0.17306831121363098</v>
      </c>
      <c r="F724" s="29">
        <f t="shared" ref="F724:H739" si="98">(F723+E724*10/3600)</f>
        <v>0.20287956156710887</v>
      </c>
      <c r="G724" s="29">
        <f t="shared" si="94"/>
        <v>0.41538134299482665</v>
      </c>
      <c r="H724" s="29">
        <f t="shared" si="98"/>
        <v>0.40874707979407038</v>
      </c>
    </row>
    <row r="725" spans="1:8" x14ac:dyDescent="0.2">
      <c r="A725" s="26">
        <f t="shared" si="96"/>
        <v>107.16666666666667</v>
      </c>
      <c r="B725" s="6">
        <v>6430</v>
      </c>
      <c r="C725" s="29">
        <f t="shared" si="97"/>
        <v>1.0901302731083975E-19</v>
      </c>
      <c r="D725" s="29">
        <f t="shared" si="95"/>
        <v>1.6924607300494329E-2</v>
      </c>
      <c r="E725" s="29">
        <f t="shared" si="92"/>
        <v>0.17417942232474209</v>
      </c>
      <c r="F725" s="29">
        <f t="shared" si="98"/>
        <v>0.2033633932957887</v>
      </c>
      <c r="G725" s="29">
        <f t="shared" si="94"/>
        <v>0.41649245410593777</v>
      </c>
      <c r="H725" s="29">
        <f t="shared" si="98"/>
        <v>0.40990400327769799</v>
      </c>
    </row>
    <row r="726" spans="1:8" x14ac:dyDescent="0.2">
      <c r="A726" s="26">
        <f t="shared" si="96"/>
        <v>107.33333333333333</v>
      </c>
      <c r="B726" s="6">
        <v>6440</v>
      </c>
      <c r="C726" s="29">
        <f t="shared" si="97"/>
        <v>1.0185625352280655E-19</v>
      </c>
      <c r="D726" s="29">
        <f t="shared" si="95"/>
        <v>1.6924607300494329E-2</v>
      </c>
      <c r="E726" s="29">
        <f t="shared" si="92"/>
        <v>0.17529053343585321</v>
      </c>
      <c r="F726" s="29">
        <f t="shared" si="98"/>
        <v>0.20385031144422164</v>
      </c>
      <c r="G726" s="29">
        <f t="shared" si="94"/>
        <v>0.41760356521704889</v>
      </c>
      <c r="H726" s="29">
        <f t="shared" si="98"/>
        <v>0.41106401318107866</v>
      </c>
    </row>
    <row r="727" spans="1:8" x14ac:dyDescent="0.2">
      <c r="A727" s="26">
        <f t="shared" si="96"/>
        <v>107.5</v>
      </c>
      <c r="B727" s="6">
        <v>6450</v>
      </c>
      <c r="C727" s="29">
        <f t="shared" si="97"/>
        <v>9.5169326433985102E-20</v>
      </c>
      <c r="D727" s="29">
        <f t="shared" si="95"/>
        <v>1.6924607300494329E-2</v>
      </c>
      <c r="E727" s="29">
        <f t="shared" si="92"/>
        <v>0.17640164454696433</v>
      </c>
      <c r="F727" s="29">
        <f t="shared" si="98"/>
        <v>0.20434031601240765</v>
      </c>
      <c r="G727" s="29">
        <f t="shared" si="94"/>
        <v>0.41871467632816001</v>
      </c>
      <c r="H727" s="29">
        <f t="shared" si="98"/>
        <v>0.41222710950421243</v>
      </c>
    </row>
    <row r="728" spans="1:8" x14ac:dyDescent="0.2">
      <c r="A728" s="26">
        <f t="shared" si="96"/>
        <v>107.66666666666667</v>
      </c>
      <c r="B728" s="6">
        <v>6460</v>
      </c>
      <c r="C728" s="29">
        <f t="shared" si="97"/>
        <v>8.8921400313142533E-20</v>
      </c>
      <c r="D728" s="29">
        <f t="shared" si="95"/>
        <v>1.6924607300494329E-2</v>
      </c>
      <c r="E728" s="29">
        <f t="shared" si="92"/>
        <v>0.17751275565807545</v>
      </c>
      <c r="F728" s="29">
        <f t="shared" si="98"/>
        <v>0.20483340700034675</v>
      </c>
      <c r="G728" s="29">
        <f t="shared" si="94"/>
        <v>0.41982578743927113</v>
      </c>
      <c r="H728" s="29">
        <f t="shared" si="98"/>
        <v>0.41339329224709931</v>
      </c>
    </row>
    <row r="729" spans="1:8" x14ac:dyDescent="0.2">
      <c r="A729" s="26">
        <f t="shared" si="96"/>
        <v>107.83333333333333</v>
      </c>
      <c r="B729" s="6">
        <v>6470</v>
      </c>
      <c r="C729" s="29">
        <f t="shared" si="97"/>
        <v>8.3083654470696544E-20</v>
      </c>
      <c r="D729" s="29">
        <f t="shared" si="95"/>
        <v>1.6924607300494329E-2</v>
      </c>
      <c r="E729" s="29">
        <f t="shared" si="92"/>
        <v>0.17862386676918657</v>
      </c>
      <c r="F729" s="29">
        <f t="shared" si="98"/>
        <v>0.20532958440803892</v>
      </c>
      <c r="G729" s="29">
        <f t="shared" si="94"/>
        <v>0.42093689855038224</v>
      </c>
      <c r="H729" s="29">
        <f t="shared" si="98"/>
        <v>0.41456256140973924</v>
      </c>
    </row>
    <row r="730" spans="1:8" x14ac:dyDescent="0.2">
      <c r="A730" s="26">
        <f t="shared" si="96"/>
        <v>108</v>
      </c>
      <c r="B730" s="6">
        <v>6480</v>
      </c>
      <c r="C730" s="29">
        <f t="shared" si="97"/>
        <v>7.7629160313457749E-20</v>
      </c>
      <c r="D730" s="29">
        <f t="shared" si="95"/>
        <v>1.6924607300494329E-2</v>
      </c>
      <c r="E730" s="29">
        <f t="shared" si="92"/>
        <v>0.17973497788029769</v>
      </c>
      <c r="F730" s="29">
        <f t="shared" si="98"/>
        <v>0.2058288482354842</v>
      </c>
      <c r="G730" s="29">
        <f t="shared" si="94"/>
        <v>0.42204800966149336</v>
      </c>
      <c r="H730" s="29">
        <f t="shared" si="98"/>
        <v>0.41573491699213228</v>
      </c>
    </row>
    <row r="731" spans="1:8" x14ac:dyDescent="0.2">
      <c r="A731" s="26">
        <f t="shared" si="96"/>
        <v>108.16666666666667</v>
      </c>
      <c r="B731" s="6">
        <v>6490</v>
      </c>
      <c r="C731" s="29">
        <f t="shared" si="97"/>
        <v>7.2532757127311776E-20</v>
      </c>
      <c r="D731" s="29">
        <f t="shared" si="95"/>
        <v>1.6924607300494329E-2</v>
      </c>
      <c r="E731" s="29">
        <f t="shared" si="92"/>
        <v>0.1808460889914088</v>
      </c>
      <c r="F731" s="29">
        <f t="shared" si="98"/>
        <v>0.20633119848268255</v>
      </c>
      <c r="G731" s="29">
        <f t="shared" si="94"/>
        <v>0.42315912077260448</v>
      </c>
      <c r="H731" s="29">
        <f t="shared" si="98"/>
        <v>0.41691035899427842</v>
      </c>
    </row>
    <row r="732" spans="1:8" x14ac:dyDescent="0.2">
      <c r="A732" s="26">
        <f t="shared" si="96"/>
        <v>108.33333333333333</v>
      </c>
      <c r="B732" s="6">
        <v>6500</v>
      </c>
      <c r="C732" s="29">
        <f t="shared" si="97"/>
        <v>6.7770936014846384E-20</v>
      </c>
      <c r="D732" s="29">
        <f t="shared" si="95"/>
        <v>1.6924607300494329E-2</v>
      </c>
      <c r="E732" s="29">
        <f t="shared" si="92"/>
        <v>0.18195720010251992</v>
      </c>
      <c r="F732" s="29">
        <f t="shared" si="98"/>
        <v>0.20683663514963399</v>
      </c>
      <c r="G732" s="29">
        <f t="shared" si="94"/>
        <v>0.4242702318837156</v>
      </c>
      <c r="H732" s="29">
        <f t="shared" si="98"/>
        <v>0.41808888741617761</v>
      </c>
    </row>
    <row r="733" spans="1:8" x14ac:dyDescent="0.2">
      <c r="A733" s="26">
        <f t="shared" si="96"/>
        <v>108.5</v>
      </c>
      <c r="B733" s="6">
        <v>6510</v>
      </c>
      <c r="C733" s="29">
        <f t="shared" si="97"/>
        <v>6.3321731452546333E-20</v>
      </c>
      <c r="D733" s="29">
        <f t="shared" si="95"/>
        <v>1.6924607300494329E-2</v>
      </c>
      <c r="E733" s="29">
        <f t="shared" si="92"/>
        <v>0.18306831121363104</v>
      </c>
      <c r="F733" s="29">
        <f t="shared" si="98"/>
        <v>0.20734515823633853</v>
      </c>
      <c r="G733" s="29">
        <f t="shared" si="94"/>
        <v>0.42538134299482672</v>
      </c>
      <c r="H733" s="29">
        <f t="shared" si="98"/>
        <v>0.41927050225782991</v>
      </c>
    </row>
    <row r="734" spans="1:8" x14ac:dyDescent="0.2">
      <c r="A734" s="26">
        <f t="shared" si="96"/>
        <v>108.66666666666667</v>
      </c>
      <c r="B734" s="6">
        <v>6520</v>
      </c>
      <c r="C734" s="29">
        <f t="shared" si="97"/>
        <v>5.9164619967326631E-20</v>
      </c>
      <c r="D734" s="29">
        <f t="shared" si="95"/>
        <v>1.6924607300494329E-2</v>
      </c>
      <c r="E734" s="29">
        <f t="shared" si="92"/>
        <v>0.18417942232474216</v>
      </c>
      <c r="F734" s="29">
        <f t="shared" si="98"/>
        <v>0.20785676774279616</v>
      </c>
      <c r="G734" s="29">
        <f t="shared" si="94"/>
        <v>0.42649245410593783</v>
      </c>
      <c r="H734" s="29">
        <f t="shared" si="98"/>
        <v>0.42045520351923532</v>
      </c>
    </row>
    <row r="735" spans="1:8" x14ac:dyDescent="0.2">
      <c r="A735" s="26">
        <f t="shared" si="96"/>
        <v>108.83333333333333</v>
      </c>
      <c r="B735" s="6">
        <v>6530</v>
      </c>
      <c r="C735" s="29">
        <f t="shared" si="97"/>
        <v>5.5280425465015022E-20</v>
      </c>
      <c r="D735" s="29">
        <f t="shared" si="95"/>
        <v>1.6924607300494329E-2</v>
      </c>
      <c r="E735" s="29">
        <f t="shared" si="92"/>
        <v>0.18529053343585328</v>
      </c>
      <c r="F735" s="29">
        <f t="shared" si="98"/>
        <v>0.20837146366900686</v>
      </c>
      <c r="G735" s="29">
        <f t="shared" si="94"/>
        <v>0.42760356521704895</v>
      </c>
      <c r="H735" s="29">
        <f t="shared" si="98"/>
        <v>0.42164299120039378</v>
      </c>
    </row>
    <row r="736" spans="1:8" x14ac:dyDescent="0.2">
      <c r="A736" s="26">
        <f t="shared" si="96"/>
        <v>109</v>
      </c>
      <c r="B736" s="6">
        <v>6540</v>
      </c>
      <c r="C736" s="29">
        <f t="shared" si="97"/>
        <v>5.1651230774079188E-20</v>
      </c>
      <c r="D736" s="29">
        <f t="shared" si="95"/>
        <v>1.6924607300494329E-2</v>
      </c>
      <c r="E736" s="29">
        <f t="shared" si="92"/>
        <v>0.1864016445469644</v>
      </c>
      <c r="F736" s="29">
        <f t="shared" si="98"/>
        <v>0.20888924601497064</v>
      </c>
      <c r="G736" s="29">
        <f t="shared" si="94"/>
        <v>0.42871467632816007</v>
      </c>
      <c r="H736" s="29">
        <f t="shared" si="98"/>
        <v>0.42283386530130534</v>
      </c>
    </row>
    <row r="737" spans="1:8" x14ac:dyDescent="0.2">
      <c r="A737" s="26">
        <f t="shared" si="96"/>
        <v>109.16666666666667</v>
      </c>
      <c r="B737" s="6">
        <v>6550</v>
      </c>
      <c r="C737" s="29">
        <f t="shared" si="97"/>
        <v>4.8260294996563843E-20</v>
      </c>
      <c r="D737" s="29">
        <f t="shared" si="95"/>
        <v>1.6924607300494329E-2</v>
      </c>
      <c r="E737" s="29">
        <f t="shared" si="92"/>
        <v>0.18751275565807551</v>
      </c>
      <c r="F737" s="29">
        <f t="shared" si="98"/>
        <v>0.20941011478068752</v>
      </c>
      <c r="G737" s="29">
        <f t="shared" si="94"/>
        <v>0.42982578743927119</v>
      </c>
      <c r="H737" s="29">
        <f t="shared" si="98"/>
        <v>0.42402782582196996</v>
      </c>
    </row>
    <row r="738" spans="1:8" x14ac:dyDescent="0.2">
      <c r="A738" s="26">
        <f t="shared" si="96"/>
        <v>109.33333333333333</v>
      </c>
      <c r="B738" s="6">
        <v>6560</v>
      </c>
      <c r="C738" s="29">
        <f t="shared" si="97"/>
        <v>4.5091976284990784E-20</v>
      </c>
      <c r="D738" s="29">
        <f t="shared" si="95"/>
        <v>1.6924607300494329E-2</v>
      </c>
      <c r="E738" s="29">
        <f t="shared" si="92"/>
        <v>0.18862386676918663</v>
      </c>
      <c r="F738" s="29">
        <f t="shared" si="98"/>
        <v>0.20993406996615749</v>
      </c>
      <c r="G738" s="29">
        <f t="shared" si="94"/>
        <v>0.43093689855038231</v>
      </c>
      <c r="H738" s="29">
        <f t="shared" si="98"/>
        <v>0.42522487276238768</v>
      </c>
    </row>
    <row r="739" spans="1:8" x14ac:dyDescent="0.2">
      <c r="A739" s="26">
        <f t="shared" si="96"/>
        <v>109.5</v>
      </c>
      <c r="B739" s="6">
        <v>6570</v>
      </c>
      <c r="C739" s="29">
        <f t="shared" si="97"/>
        <v>4.2131659689004025E-20</v>
      </c>
      <c r="D739" s="29">
        <f t="shared" si="95"/>
        <v>1.6924607300494329E-2</v>
      </c>
      <c r="E739" s="29">
        <f t="shared" si="92"/>
        <v>0.18973497788029775</v>
      </c>
      <c r="F739" s="29">
        <f t="shared" si="98"/>
        <v>0.21046111157138053</v>
      </c>
      <c r="G739" s="29">
        <f t="shared" si="94"/>
        <v>0.43204800966149343</v>
      </c>
      <c r="H739" s="29">
        <f t="shared" si="98"/>
        <v>0.42642500612255851</v>
      </c>
    </row>
    <row r="740" spans="1:8" x14ac:dyDescent="0.2">
      <c r="A740" s="26">
        <f t="shared" si="96"/>
        <v>109.66666666666667</v>
      </c>
      <c r="B740" s="6">
        <v>6580</v>
      </c>
      <c r="C740" s="29">
        <f t="shared" si="97"/>
        <v>3.9365689738928002E-20</v>
      </c>
      <c r="D740" s="29">
        <f t="shared" si="95"/>
        <v>1.6924607300494329E-2</v>
      </c>
      <c r="E740" s="29">
        <f t="shared" si="92"/>
        <v>0.19084608899140887</v>
      </c>
      <c r="F740" s="29">
        <f t="shared" ref="F740:H755" si="99">(F739+E740*10/3600)</f>
        <v>0.21099123959635666</v>
      </c>
      <c r="G740" s="29">
        <f t="shared" si="94"/>
        <v>0.43315912077260454</v>
      </c>
      <c r="H740" s="29">
        <f t="shared" si="99"/>
        <v>0.4276282259024824</v>
      </c>
    </row>
    <row r="741" spans="1:8" x14ac:dyDescent="0.2">
      <c r="A741" s="26">
        <f t="shared" si="96"/>
        <v>109.83333333333333</v>
      </c>
      <c r="B741" s="6">
        <v>6590</v>
      </c>
      <c r="C741" s="29">
        <f t="shared" si="97"/>
        <v>3.6781307455257639E-20</v>
      </c>
      <c r="D741" s="29">
        <f t="shared" si="95"/>
        <v>1.6924607300494329E-2</v>
      </c>
      <c r="E741" s="29">
        <f t="shared" si="92"/>
        <v>0.19195720010251999</v>
      </c>
      <c r="F741" s="29">
        <f t="shared" si="99"/>
        <v>0.21152445404108589</v>
      </c>
      <c r="G741" s="29">
        <f t="shared" si="94"/>
        <v>0.43427023188371566</v>
      </c>
      <c r="H741" s="29">
        <f t="shared" si="99"/>
        <v>0.42883453210215938</v>
      </c>
    </row>
    <row r="742" spans="1:8" x14ac:dyDescent="0.2">
      <c r="A742" s="26">
        <f t="shared" si="96"/>
        <v>110</v>
      </c>
      <c r="B742" s="6">
        <v>6600</v>
      </c>
      <c r="C742" s="29">
        <f t="shared" si="97"/>
        <v>3.4366591493514932E-20</v>
      </c>
      <c r="D742" s="29">
        <f t="shared" si="95"/>
        <v>1.6924607300494329E-2</v>
      </c>
      <c r="E742" s="29">
        <f t="shared" si="92"/>
        <v>0.19306831121363111</v>
      </c>
      <c r="F742" s="29">
        <f t="shared" si="99"/>
        <v>0.21206075490556819</v>
      </c>
      <c r="G742" s="29">
        <f t="shared" si="94"/>
        <v>0.43538134299482678</v>
      </c>
      <c r="H742" s="29">
        <f t="shared" si="99"/>
        <v>0.43004392472158948</v>
      </c>
    </row>
    <row r="743" spans="1:8" x14ac:dyDescent="0.2">
      <c r="A743" s="26">
        <f t="shared" si="96"/>
        <v>110.16666666666667</v>
      </c>
      <c r="B743" s="6">
        <v>6610</v>
      </c>
      <c r="C743" s="29">
        <f t="shared" si="97"/>
        <v>3.2110403152982756E-20</v>
      </c>
      <c r="D743" s="29">
        <f t="shared" si="95"/>
        <v>1.6924607300494329E-2</v>
      </c>
      <c r="E743" s="29">
        <f t="shared" si="92"/>
        <v>0.19417942232474222</v>
      </c>
      <c r="F743" s="29">
        <f t="shared" si="99"/>
        <v>0.21260014218980358</v>
      </c>
      <c r="G743" s="29">
        <f t="shared" si="94"/>
        <v>0.4364924541059379</v>
      </c>
      <c r="H743" s="29">
        <f t="shared" si="99"/>
        <v>0.43125640376077262</v>
      </c>
    </row>
    <row r="744" spans="1:8" x14ac:dyDescent="0.2">
      <c r="A744" s="26">
        <f t="shared" si="96"/>
        <v>110.33333333333333</v>
      </c>
      <c r="B744" s="6">
        <v>6620</v>
      </c>
      <c r="C744" s="29">
        <f t="shared" si="97"/>
        <v>3.0002334995649828E-20</v>
      </c>
      <c r="D744" s="29">
        <f t="shared" si="95"/>
        <v>1.6924607300494329E-2</v>
      </c>
      <c r="E744" s="29">
        <f t="shared" si="92"/>
        <v>0.19529053343585334</v>
      </c>
      <c r="F744" s="29">
        <f t="shared" si="99"/>
        <v>0.21314261589379208</v>
      </c>
      <c r="G744" s="29">
        <f t="shared" si="94"/>
        <v>0.43760356521704902</v>
      </c>
      <c r="H744" s="29">
        <f t="shared" si="99"/>
        <v>0.43247196921970887</v>
      </c>
    </row>
    <row r="745" spans="1:8" x14ac:dyDescent="0.2">
      <c r="A745" s="26">
        <f t="shared" si="96"/>
        <v>110.5</v>
      </c>
      <c r="B745" s="6">
        <v>6630</v>
      </c>
      <c r="C745" s="29">
        <f t="shared" si="97"/>
        <v>2.8032662838354299E-20</v>
      </c>
      <c r="D745" s="29">
        <f t="shared" si="95"/>
        <v>1.6924607300494329E-2</v>
      </c>
      <c r="E745" s="29">
        <f t="shared" si="92"/>
        <v>0.19640164454696446</v>
      </c>
      <c r="F745" s="29">
        <f t="shared" si="99"/>
        <v>0.21368817601753365</v>
      </c>
      <c r="G745" s="29">
        <f t="shared" si="94"/>
        <v>0.43871467632816014</v>
      </c>
      <c r="H745" s="29">
        <f t="shared" si="99"/>
        <v>0.43369062109839823</v>
      </c>
    </row>
    <row r="746" spans="1:8" x14ac:dyDescent="0.2">
      <c r="A746" s="26">
        <f t="shared" si="96"/>
        <v>110.66666666666667</v>
      </c>
      <c r="B746" s="6">
        <v>6640</v>
      </c>
      <c r="C746" s="29">
        <f t="shared" si="97"/>
        <v>2.6192300896673248E-20</v>
      </c>
      <c r="D746" s="29">
        <f t="shared" si="95"/>
        <v>1.6924607300494329E-2</v>
      </c>
      <c r="E746" s="29">
        <f t="shared" si="92"/>
        <v>0.19751275565807558</v>
      </c>
      <c r="F746" s="29">
        <f t="shared" si="99"/>
        <v>0.2142368225610283</v>
      </c>
      <c r="G746" s="29">
        <f t="shared" si="94"/>
        <v>0.43982578743927125</v>
      </c>
      <c r="H746" s="29">
        <f t="shared" si="99"/>
        <v>0.43491235939684064</v>
      </c>
    </row>
    <row r="747" spans="1:8" x14ac:dyDescent="0.2">
      <c r="A747" s="26">
        <f t="shared" si="96"/>
        <v>110.83333333333333</v>
      </c>
      <c r="B747" s="6">
        <v>6650</v>
      </c>
      <c r="C747" s="29">
        <f t="shared" si="97"/>
        <v>2.4472759873644062E-20</v>
      </c>
      <c r="D747" s="29">
        <f t="shared" si="95"/>
        <v>1.6924607300494329E-2</v>
      </c>
      <c r="E747" s="29">
        <f t="shared" si="92"/>
        <v>0.1986238667691867</v>
      </c>
      <c r="F747" s="29">
        <f t="shared" si="99"/>
        <v>0.21478855552427603</v>
      </c>
      <c r="G747" s="29">
        <f t="shared" si="94"/>
        <v>0.44093689855038237</v>
      </c>
      <c r="H747" s="29">
        <f t="shared" si="99"/>
        <v>0.43613718411503616</v>
      </c>
    </row>
    <row r="748" spans="1:8" x14ac:dyDescent="0.2">
      <c r="A748" s="26">
        <f t="shared" si="96"/>
        <v>111</v>
      </c>
      <c r="B748" s="6">
        <v>6660</v>
      </c>
      <c r="C748" s="29">
        <f t="shared" si="97"/>
        <v>2.2866107799987623E-20</v>
      </c>
      <c r="D748" s="29">
        <f t="shared" si="95"/>
        <v>1.6924607300494329E-2</v>
      </c>
      <c r="E748" s="29">
        <f t="shared" si="92"/>
        <v>0.19973497788029781</v>
      </c>
      <c r="F748" s="29">
        <f t="shared" si="99"/>
        <v>0.21534337490727687</v>
      </c>
      <c r="G748" s="29">
        <f t="shared" si="94"/>
        <v>0.44204800966149349</v>
      </c>
      <c r="H748" s="29">
        <f t="shared" si="99"/>
        <v>0.43736509525298473</v>
      </c>
    </row>
    <row r="749" spans="1:8" x14ac:dyDescent="0.2">
      <c r="A749" s="26">
        <f t="shared" si="96"/>
        <v>111.16666666666667</v>
      </c>
      <c r="B749" s="6">
        <v>6670</v>
      </c>
      <c r="C749" s="29">
        <f t="shared" si="97"/>
        <v>2.1364933445195434E-20</v>
      </c>
      <c r="D749" s="29">
        <f t="shared" si="95"/>
        <v>1.6924607300494329E-2</v>
      </c>
      <c r="E749" s="29">
        <f t="shared" si="92"/>
        <v>0.20084608899140893</v>
      </c>
      <c r="F749" s="29">
        <f t="shared" si="99"/>
        <v>0.21590128071003079</v>
      </c>
      <c r="G749" s="29">
        <f t="shared" si="94"/>
        <v>0.44315912077260461</v>
      </c>
      <c r="H749" s="29">
        <f t="shared" si="99"/>
        <v>0.4385960928106864</v>
      </c>
    </row>
    <row r="750" spans="1:8" x14ac:dyDescent="0.2">
      <c r="A750" s="26">
        <f t="shared" si="96"/>
        <v>111.33333333333333</v>
      </c>
      <c r="B750" s="6">
        <v>6680</v>
      </c>
      <c r="C750" s="29">
        <f t="shared" si="97"/>
        <v>1.9962312130701909E-20</v>
      </c>
      <c r="D750" s="29">
        <f t="shared" si="95"/>
        <v>1.6924607300494329E-2</v>
      </c>
      <c r="E750" s="29">
        <f t="shared" si="92"/>
        <v>0.20195720010252005</v>
      </c>
      <c r="F750" s="29">
        <f t="shared" si="99"/>
        <v>0.21646227293253778</v>
      </c>
      <c r="G750" s="29">
        <f t="shared" si="94"/>
        <v>0.44427023188371573</v>
      </c>
      <c r="H750" s="29">
        <f t="shared" si="99"/>
        <v>0.43983017678814118</v>
      </c>
    </row>
    <row r="751" spans="1:8" x14ac:dyDescent="0.2">
      <c r="A751" s="26">
        <f t="shared" si="96"/>
        <v>111.5</v>
      </c>
      <c r="B751" s="6">
        <v>6690</v>
      </c>
      <c r="C751" s="29">
        <f t="shared" si="97"/>
        <v>1.8651773787443379E-20</v>
      </c>
      <c r="D751" s="29">
        <f t="shared" si="95"/>
        <v>1.6924607300494329E-2</v>
      </c>
      <c r="E751" s="29">
        <f t="shared" si="92"/>
        <v>0.20306831121363117</v>
      </c>
      <c r="F751" s="29">
        <f t="shared" si="99"/>
        <v>0.21702635157479785</v>
      </c>
      <c r="G751" s="29">
        <f t="shared" si="94"/>
        <v>0.44538134299482685</v>
      </c>
      <c r="H751" s="29">
        <f t="shared" si="99"/>
        <v>0.44106734718534901</v>
      </c>
    </row>
    <row r="752" spans="1:8" x14ac:dyDescent="0.2">
      <c r="A752" s="26">
        <f t="shared" si="96"/>
        <v>111.66666666666667</v>
      </c>
      <c r="B752" s="6">
        <v>6700</v>
      </c>
      <c r="C752" s="29">
        <f t="shared" si="97"/>
        <v>1.7427273110458451E-20</v>
      </c>
      <c r="D752" s="29">
        <f t="shared" si="95"/>
        <v>1.6924607300494329E-2</v>
      </c>
      <c r="E752" s="29">
        <f t="shared" si="92"/>
        <v>0.20417942232474229</v>
      </c>
      <c r="F752" s="29">
        <f t="shared" si="99"/>
        <v>0.21759351663681104</v>
      </c>
      <c r="G752" s="29">
        <f t="shared" si="94"/>
        <v>0.44649245410593796</v>
      </c>
      <c r="H752" s="29">
        <f t="shared" si="99"/>
        <v>0.44230760400230995</v>
      </c>
    </row>
    <row r="753" spans="1:8" x14ac:dyDescent="0.2">
      <c r="A753" s="26">
        <f t="shared" si="96"/>
        <v>111.83333333333333</v>
      </c>
      <c r="B753" s="6">
        <v>6710</v>
      </c>
      <c r="C753" s="29">
        <f t="shared" si="97"/>
        <v>1.6283161672857608E-20</v>
      </c>
      <c r="D753" s="29">
        <f t="shared" si="95"/>
        <v>1.6924607300494329E-2</v>
      </c>
      <c r="E753" s="29">
        <f t="shared" si="92"/>
        <v>0.20529053343585341</v>
      </c>
      <c r="F753" s="29">
        <f t="shared" si="99"/>
        <v>0.21816376811857729</v>
      </c>
      <c r="G753" s="29">
        <f t="shared" si="94"/>
        <v>0.44760356521704908</v>
      </c>
      <c r="H753" s="29">
        <f t="shared" si="99"/>
        <v>0.443550947239024</v>
      </c>
    </row>
    <row r="754" spans="1:8" x14ac:dyDescent="0.2">
      <c r="A754" s="26">
        <f t="shared" si="96"/>
        <v>112</v>
      </c>
      <c r="B754" s="6">
        <v>6720</v>
      </c>
      <c r="C754" s="29">
        <f t="shared" si="97"/>
        <v>1.5214161870528235E-20</v>
      </c>
      <c r="D754" s="29">
        <f t="shared" si="95"/>
        <v>1.6924607300494329E-2</v>
      </c>
      <c r="E754" s="27">
        <f t="shared" si="95"/>
        <v>0.19292419194457286</v>
      </c>
      <c r="F754" s="29">
        <f t="shared" si="99"/>
        <v>0.21869966865175666</v>
      </c>
      <c r="G754" s="29">
        <f t="shared" si="94"/>
        <v>0.4487146763281602</v>
      </c>
      <c r="H754" s="29">
        <f t="shared" si="99"/>
        <v>0.44479737689549109</v>
      </c>
    </row>
    <row r="755" spans="1:8" x14ac:dyDescent="0.2">
      <c r="A755" s="26">
        <f t="shared" si="96"/>
        <v>112.16666666666667</v>
      </c>
      <c r="B755" s="6">
        <v>6730</v>
      </c>
      <c r="C755" s="29">
        <f t="shared" si="97"/>
        <v>1.4215342577386159E-20</v>
      </c>
      <c r="D755" s="29">
        <f t="shared" si="95"/>
        <v>1.6924607300494329E-2</v>
      </c>
      <c r="E755" s="27">
        <f t="shared" si="95"/>
        <v>0.18136970854788781</v>
      </c>
      <c r="F755" s="29">
        <f t="shared" si="99"/>
        <v>0.21920347339772303</v>
      </c>
      <c r="G755" s="29">
        <f t="shared" si="94"/>
        <v>0.44982578743927132</v>
      </c>
      <c r="H755" s="29">
        <f t="shared" si="99"/>
        <v>0.4460468929717113</v>
      </c>
    </row>
    <row r="756" spans="1:8" x14ac:dyDescent="0.2">
      <c r="A756" s="26">
        <f t="shared" si="96"/>
        <v>112.33333333333333</v>
      </c>
      <c r="B756" s="6">
        <v>6740</v>
      </c>
      <c r="C756" s="29">
        <f t="shared" si="97"/>
        <v>1.3282096398875221E-20</v>
      </c>
      <c r="D756" s="29">
        <f t="shared" si="95"/>
        <v>1.6924607300494329E-2</v>
      </c>
      <c r="E756" s="27">
        <f t="shared" si="95"/>
        <v>0.17057378425140893</v>
      </c>
      <c r="F756" s="29">
        <f t="shared" ref="F756:H771" si="100">(F755+E756*10/3600)</f>
        <v>0.21967728946508805</v>
      </c>
      <c r="G756" s="29">
        <f t="shared" si="94"/>
        <v>0.45093689855038244</v>
      </c>
      <c r="H756" s="29">
        <f t="shared" si="100"/>
        <v>0.4472994954676846</v>
      </c>
    </row>
    <row r="757" spans="1:8" x14ac:dyDescent="0.2">
      <c r="A757" s="26">
        <f t="shared" si="96"/>
        <v>112.5</v>
      </c>
      <c r="B757" s="6">
        <v>6750</v>
      </c>
      <c r="C757" s="29">
        <f t="shared" si="97"/>
        <v>1.2410118418788905E-20</v>
      </c>
      <c r="D757" s="29">
        <f t="shared" si="95"/>
        <v>1.6924607300494329E-2</v>
      </c>
      <c r="E757" s="27">
        <f t="shared" si="95"/>
        <v>0.16048661917324181</v>
      </c>
      <c r="F757" s="29">
        <f t="shared" si="100"/>
        <v>0.22012308562945818</v>
      </c>
      <c r="G757" s="29">
        <f t="shared" si="94"/>
        <v>0.45204800966149356</v>
      </c>
      <c r="H757" s="29">
        <f t="shared" si="100"/>
        <v>0.44855518438341097</v>
      </c>
    </row>
    <row r="758" spans="1:8" x14ac:dyDescent="0.2">
      <c r="A758" s="26">
        <f t="shared" si="96"/>
        <v>112.66666666666667</v>
      </c>
      <c r="B758" s="6">
        <v>6760</v>
      </c>
      <c r="C758" s="29">
        <f t="shared" si="97"/>
        <v>1.1595386341376493E-20</v>
      </c>
      <c r="D758" s="29">
        <f t="shared" si="95"/>
        <v>1.6924607300494329E-2</v>
      </c>
      <c r="E758" s="27">
        <f t="shared" si="95"/>
        <v>0.15106168282505156</v>
      </c>
      <c r="F758" s="29">
        <f t="shared" si="100"/>
        <v>0.22054270141508331</v>
      </c>
      <c r="G758" s="29">
        <f t="shared" si="94"/>
        <v>0.45315912077260467</v>
      </c>
      <c r="H758" s="29">
        <f t="shared" si="100"/>
        <v>0.44981395971889043</v>
      </c>
    </row>
    <row r="759" spans="1:8" x14ac:dyDescent="0.2">
      <c r="A759" s="26">
        <f t="shared" si="96"/>
        <v>112.83333333333333</v>
      </c>
      <c r="B759" s="6">
        <v>6770</v>
      </c>
      <c r="C759" s="29">
        <f t="shared" si="97"/>
        <v>1.0834141937132435E-20</v>
      </c>
      <c r="D759" s="29">
        <f t="shared" si="95"/>
        <v>1.6924607300494329E-2</v>
      </c>
      <c r="E759" s="27">
        <f t="shared" si="95"/>
        <v>0.14225549947431981</v>
      </c>
      <c r="F759" s="29">
        <f t="shared" si="100"/>
        <v>0.22093785558028975</v>
      </c>
      <c r="G759" s="29">
        <f t="shared" si="94"/>
        <v>0.45427023188371579</v>
      </c>
      <c r="H759" s="29">
        <f t="shared" si="100"/>
        <v>0.45107582147412295</v>
      </c>
    </row>
    <row r="760" spans="1:8" x14ac:dyDescent="0.2">
      <c r="A760" s="26">
        <f t="shared" si="96"/>
        <v>113</v>
      </c>
      <c r="B760" s="6">
        <v>6780</v>
      </c>
      <c r="C760" s="29">
        <f t="shared" si="97"/>
        <v>1.0122873706681313E-20</v>
      </c>
      <c r="D760" s="29">
        <f t="shared" si="95"/>
        <v>1.6924607300494329E-2</v>
      </c>
      <c r="E760" s="27">
        <f t="shared" si="95"/>
        <v>0.13402744759770469</v>
      </c>
      <c r="F760" s="29">
        <f t="shared" si="100"/>
        <v>0.22131015404583892</v>
      </c>
      <c r="G760" s="29">
        <f t="shared" si="94"/>
        <v>0.45538134299482691</v>
      </c>
      <c r="H760" s="29">
        <f t="shared" si="100"/>
        <v>0.45234076964910858</v>
      </c>
    </row>
    <row r="761" spans="1:8" x14ac:dyDescent="0.2">
      <c r="A761" s="26">
        <f t="shared" si="96"/>
        <v>113.16666666666667</v>
      </c>
      <c r="B761" s="6">
        <v>6790</v>
      </c>
      <c r="C761" s="29">
        <f t="shared" si="97"/>
        <v>9.4583006827896667E-21</v>
      </c>
      <c r="D761" s="29">
        <f t="shared" si="95"/>
        <v>1.6924607300494329E-2</v>
      </c>
      <c r="E761" s="27">
        <f t="shared" si="95"/>
        <v>0.12633957250041364</v>
      </c>
      <c r="F761" s="29">
        <f t="shared" si="100"/>
        <v>0.22166109730278452</v>
      </c>
      <c r="G761" s="29">
        <f t="shared" si="94"/>
        <v>0.45649245410593803</v>
      </c>
      <c r="H761" s="29">
        <f t="shared" si="100"/>
        <v>0.45360880424384731</v>
      </c>
    </row>
    <row r="762" spans="1:8" x14ac:dyDescent="0.2">
      <c r="A762" s="26">
        <f t="shared" si="96"/>
        <v>113.33333333333333</v>
      </c>
      <c r="B762" s="6">
        <v>6800</v>
      </c>
      <c r="C762" s="29">
        <f t="shared" si="97"/>
        <v>8.8373572957859122E-21</v>
      </c>
      <c r="D762" s="29">
        <f t="shared" si="95"/>
        <v>1.6924607300494329E-2</v>
      </c>
      <c r="E762" s="27">
        <f t="shared" si="95"/>
        <v>0.11915641123723233</v>
      </c>
      <c r="F762" s="29">
        <f t="shared" si="100"/>
        <v>0.22199208733399906</v>
      </c>
      <c r="G762" s="29">
        <f t="shared" si="94"/>
        <v>0.45760356521704915</v>
      </c>
      <c r="H762" s="29">
        <f t="shared" si="100"/>
        <v>0.45487992525833909</v>
      </c>
    </row>
    <row r="763" spans="1:8" x14ac:dyDescent="0.2">
      <c r="A763" s="26">
        <f t="shared" si="96"/>
        <v>113.5</v>
      </c>
      <c r="B763" s="6">
        <v>6810</v>
      </c>
      <c r="C763" s="29">
        <f t="shared" si="97"/>
        <v>8.2571792325749692E-21</v>
      </c>
      <c r="D763" s="29">
        <f t="shared" si="95"/>
        <v>1.6924607300494329E-2</v>
      </c>
      <c r="E763" s="27">
        <f t="shared" si="95"/>
        <v>0.11244482902759816</v>
      </c>
      <c r="F763" s="29">
        <f t="shared" si="100"/>
        <v>0.22230443408129794</v>
      </c>
      <c r="G763" s="29">
        <f t="shared" si="94"/>
        <v>0.45871467632816026</v>
      </c>
      <c r="H763" s="29">
        <f t="shared" si="100"/>
        <v>0.45615413269258398</v>
      </c>
    </row>
    <row r="764" spans="1:8" x14ac:dyDescent="0.2">
      <c r="A764" s="26">
        <f t="shared" si="96"/>
        <v>113.66666666666667</v>
      </c>
      <c r="B764" s="6">
        <v>6820</v>
      </c>
      <c r="C764" s="29">
        <f t="shared" si="97"/>
        <v>7.7150902240174705E-21</v>
      </c>
      <c r="D764" s="29">
        <f t="shared" si="95"/>
        <v>1.6924607300494329E-2</v>
      </c>
      <c r="E764" s="27">
        <f t="shared" si="95"/>
        <v>0.10617386641012683</v>
      </c>
      <c r="F764" s="29">
        <f t="shared" si="100"/>
        <v>0.22259936148799273</v>
      </c>
      <c r="G764" s="29">
        <f t="shared" si="94"/>
        <v>0.45982578743927138</v>
      </c>
      <c r="H764" s="29">
        <f t="shared" si="100"/>
        <v>0.45743142654658198</v>
      </c>
    </row>
    <row r="765" spans="1:8" x14ac:dyDescent="0.2">
      <c r="A765" s="26">
        <f t="shared" si="96"/>
        <v>113.83333333333333</v>
      </c>
      <c r="B765" s="6">
        <v>6830</v>
      </c>
      <c r="C765" s="29">
        <f t="shared" si="97"/>
        <v>7.2085896997258273E-21</v>
      </c>
      <c r="D765" s="29">
        <f t="shared" si="95"/>
        <v>1.6924607300494329E-2</v>
      </c>
      <c r="E765" s="27">
        <f t="shared" si="95"/>
        <v>0.10031459643154061</v>
      </c>
      <c r="F765" s="29">
        <f t="shared" si="100"/>
        <v>0.22287801314474701</v>
      </c>
      <c r="G765" s="29">
        <f t="shared" si="94"/>
        <v>0.4609368985503825</v>
      </c>
      <c r="H765" s="29">
        <f t="shared" si="100"/>
        <v>0.45871180682033302</v>
      </c>
    </row>
    <row r="766" spans="1:8" x14ac:dyDescent="0.2">
      <c r="A766" s="26">
        <f t="shared" si="96"/>
        <v>114</v>
      </c>
      <c r="B766" s="6">
        <v>6840</v>
      </c>
      <c r="C766" s="29">
        <f t="shared" si="97"/>
        <v>6.7353412533307047E-21</v>
      </c>
      <c r="D766" s="29">
        <f t="shared" si="95"/>
        <v>1.6924607300494329E-2</v>
      </c>
      <c r="E766" s="27">
        <f t="shared" si="95"/>
        <v>9.4839991211233113E-2</v>
      </c>
      <c r="F766" s="29">
        <f t="shared" si="100"/>
        <v>0.22314145756477821</v>
      </c>
      <c r="G766" s="29">
        <f t="shared" si="94"/>
        <v>0.46204800966149362</v>
      </c>
      <c r="H766" s="29">
        <f t="shared" si="100"/>
        <v>0.45999527351383718</v>
      </c>
    </row>
    <row r="767" spans="1:8" x14ac:dyDescent="0.2">
      <c r="A767" s="26">
        <f t="shared" si="96"/>
        <v>114.16666666666667</v>
      </c>
      <c r="B767" s="6">
        <v>6850</v>
      </c>
      <c r="C767" s="29">
        <f t="shared" si="97"/>
        <v>6.293161865009995E-21</v>
      </c>
      <c r="D767" s="29">
        <f t="shared" si="95"/>
        <v>1.6924607300494329E-2</v>
      </c>
      <c r="E767" s="27">
        <f t="shared" si="95"/>
        <v>8.9724797265954309E-2</v>
      </c>
      <c r="F767" s="29">
        <f t="shared" si="100"/>
        <v>0.22339069311273921</v>
      </c>
      <c r="G767" s="29">
        <f t="shared" si="94"/>
        <v>0.46315912077260474</v>
      </c>
      <c r="H767" s="29">
        <f t="shared" si="100"/>
        <v>0.46128182662709444</v>
      </c>
    </row>
    <row r="768" spans="1:8" x14ac:dyDescent="0.2">
      <c r="A768" s="26">
        <f t="shared" si="96"/>
        <v>114.33333333333333</v>
      </c>
      <c r="B768" s="6">
        <v>6860</v>
      </c>
      <c r="C768" s="29">
        <f t="shared" si="97"/>
        <v>5.8800118315655497E-21</v>
      </c>
      <c r="D768" s="29">
        <f t="shared" si="95"/>
        <v>1.6924607300494329E-2</v>
      </c>
      <c r="E768" s="27">
        <f t="shared" si="95"/>
        <v>8.4945419019508389E-2</v>
      </c>
      <c r="F768" s="29">
        <f t="shared" si="100"/>
        <v>0.22362665261001563</v>
      </c>
      <c r="G768" s="29">
        <f t="shared" si="94"/>
        <v>0.46427023188371586</v>
      </c>
      <c r="H768" s="29">
        <f t="shared" si="100"/>
        <v>0.46257146616010475</v>
      </c>
    </row>
    <row r="769" spans="1:8" x14ac:dyDescent="0.2">
      <c r="A769" s="26">
        <f t="shared" si="96"/>
        <v>114.5</v>
      </c>
      <c r="B769" s="6">
        <v>6870</v>
      </c>
      <c r="C769" s="29">
        <f t="shared" si="97"/>
        <v>5.4939853575966993E-21</v>
      </c>
      <c r="D769" s="29">
        <f t="shared" si="95"/>
        <v>1.6924607300494329E-2</v>
      </c>
      <c r="E769" s="27">
        <f t="shared" si="95"/>
        <v>8.0479809960113183E-2</v>
      </c>
      <c r="F769" s="29">
        <f t="shared" si="100"/>
        <v>0.22385020763768262</v>
      </c>
      <c r="G769" s="29">
        <f t="shared" si="94"/>
        <v>0.46538134299482697</v>
      </c>
      <c r="H769" s="29">
        <f t="shared" si="100"/>
        <v>0.46386419211286817</v>
      </c>
    </row>
    <row r="770" spans="1:8" x14ac:dyDescent="0.2">
      <c r="A770" s="26">
        <f t="shared" si="96"/>
        <v>114.66666666666667</v>
      </c>
      <c r="B770" s="6">
        <v>6880</v>
      </c>
      <c r="C770" s="29">
        <f t="shared" si="97"/>
        <v>5.1333017643691532E-21</v>
      </c>
      <c r="D770" s="29">
        <f t="shared" si="95"/>
        <v>1.6924607300494329E-2</v>
      </c>
      <c r="E770" s="27">
        <f t="shared" si="95"/>
        <v>7.6307370943347413E-2</v>
      </c>
      <c r="F770" s="29">
        <f t="shared" si="100"/>
        <v>0.2240621725569697</v>
      </c>
      <c r="G770" s="29">
        <f t="shared" si="94"/>
        <v>0.46649245410593809</v>
      </c>
      <c r="H770" s="29">
        <f t="shared" si="100"/>
        <v>0.46516000448538464</v>
      </c>
    </row>
    <row r="771" spans="1:8" x14ac:dyDescent="0.2">
      <c r="A771" s="26">
        <f t="shared" si="96"/>
        <v>114.83333333333333</v>
      </c>
      <c r="B771" s="6">
        <v>6890</v>
      </c>
      <c r="C771" s="29">
        <f t="shared" si="97"/>
        <v>4.7962972758271798E-21</v>
      </c>
      <c r="D771" s="29">
        <f t="shared" si="95"/>
        <v>1.6924607300494329E-2</v>
      </c>
      <c r="E771" s="27">
        <f t="shared" si="95"/>
        <v>7.2408855171573375E-2</v>
      </c>
      <c r="F771" s="29">
        <f t="shared" si="100"/>
        <v>0.22426330826577962</v>
      </c>
      <c r="G771" s="29">
        <f t="shared" si="94"/>
        <v>0.46760356521704921</v>
      </c>
      <c r="H771" s="29">
        <f t="shared" si="100"/>
        <v>0.46645890327765421</v>
      </c>
    </row>
    <row r="772" spans="1:8" x14ac:dyDescent="0.2">
      <c r="A772" s="26">
        <f t="shared" si="96"/>
        <v>115</v>
      </c>
      <c r="B772" s="6">
        <v>6900</v>
      </c>
      <c r="C772" s="29">
        <f t="shared" si="97"/>
        <v>4.4814173438592522E-21</v>
      </c>
      <c r="D772" s="29">
        <f t="shared" si="95"/>
        <v>1.6924607300494329E-2</v>
      </c>
      <c r="E772" s="29">
        <f t="shared" ref="E772:E802" si="101">E771+$B$79</f>
        <v>7.3519966282684479E-2</v>
      </c>
      <c r="F772" s="29">
        <f t="shared" ref="F772:H787" si="102">(F771+E772*10/3600)</f>
        <v>0.22446753039434264</v>
      </c>
      <c r="G772" s="29">
        <f t="shared" si="94"/>
        <v>0.46871467632816033</v>
      </c>
      <c r="H772" s="29">
        <f t="shared" si="102"/>
        <v>0.4677608884896769</v>
      </c>
    </row>
    <row r="773" spans="1:8" x14ac:dyDescent="0.2">
      <c r="A773" s="26">
        <f t="shared" si="96"/>
        <v>115.16666666666667</v>
      </c>
      <c r="B773" s="6">
        <v>6910</v>
      </c>
      <c r="C773" s="29">
        <f t="shared" si="97"/>
        <v>4.1872094774148334E-21</v>
      </c>
      <c r="D773" s="29">
        <f t="shared" si="95"/>
        <v>1.6924607300494329E-2</v>
      </c>
      <c r="E773" s="29">
        <f t="shared" si="101"/>
        <v>7.4631077393795583E-2</v>
      </c>
      <c r="F773" s="29">
        <f t="shared" si="102"/>
        <v>0.22467483894265874</v>
      </c>
      <c r="G773" s="29">
        <f t="shared" si="94"/>
        <v>0.46982578743927145</v>
      </c>
      <c r="H773" s="29">
        <f t="shared" si="102"/>
        <v>0.46906596012145263</v>
      </c>
    </row>
    <row r="774" spans="1:8" x14ac:dyDescent="0.2">
      <c r="A774" s="26">
        <f t="shared" si="96"/>
        <v>115.33333333333333</v>
      </c>
      <c r="B774" s="6">
        <v>6920</v>
      </c>
      <c r="C774" s="29">
        <f t="shared" si="97"/>
        <v>3.9123165423941494E-21</v>
      </c>
      <c r="D774" s="29">
        <f t="shared" si="95"/>
        <v>1.6924607300494329E-2</v>
      </c>
      <c r="E774" s="29">
        <f t="shared" si="101"/>
        <v>7.5742188504906688E-2</v>
      </c>
      <c r="F774" s="29">
        <f t="shared" si="102"/>
        <v>0.22488523391072793</v>
      </c>
      <c r="G774" s="29">
        <f t="shared" si="94"/>
        <v>0.47093689855038257</v>
      </c>
      <c r="H774" s="29">
        <f t="shared" si="102"/>
        <v>0.47037411817298147</v>
      </c>
    </row>
    <row r="775" spans="1:8" x14ac:dyDescent="0.2">
      <c r="A775" s="26">
        <f t="shared" si="96"/>
        <v>115.5</v>
      </c>
      <c r="B775" s="6">
        <v>6930</v>
      </c>
      <c r="C775" s="29">
        <f t="shared" si="97"/>
        <v>3.6554705014044135E-21</v>
      </c>
      <c r="D775" s="29">
        <f t="shared" si="95"/>
        <v>1.6924607300494329E-2</v>
      </c>
      <c r="E775" s="29">
        <f t="shared" si="101"/>
        <v>7.6853299616017792E-2</v>
      </c>
      <c r="F775" s="29">
        <f t="shared" si="102"/>
        <v>0.22509871529855019</v>
      </c>
      <c r="G775" s="29">
        <f t="shared" si="94"/>
        <v>0.47204800966149368</v>
      </c>
      <c r="H775" s="29">
        <f t="shared" si="102"/>
        <v>0.47168536264426342</v>
      </c>
    </row>
    <row r="776" spans="1:8" x14ac:dyDescent="0.2">
      <c r="A776" s="26">
        <f t="shared" si="96"/>
        <v>115.66666666666667</v>
      </c>
      <c r="B776" s="6">
        <v>6940</v>
      </c>
      <c r="C776" s="29">
        <f t="shared" si="97"/>
        <v>3.4154865645049895E-21</v>
      </c>
      <c r="D776" s="29">
        <f t="shared" si="95"/>
        <v>1.6924607300494329E-2</v>
      </c>
      <c r="E776" s="29">
        <f t="shared" si="101"/>
        <v>7.7964410727128897E-2</v>
      </c>
      <c r="F776" s="29">
        <f t="shared" si="102"/>
        <v>0.22531528310612556</v>
      </c>
      <c r="G776" s="29">
        <f t="shared" si="94"/>
        <v>0.4731591207726048</v>
      </c>
      <c r="H776" s="29">
        <f t="shared" si="102"/>
        <v>0.47299969353529842</v>
      </c>
    </row>
    <row r="777" spans="1:8" x14ac:dyDescent="0.2">
      <c r="A777" s="26">
        <f t="shared" si="96"/>
        <v>115.83333333333333</v>
      </c>
      <c r="B777" s="6">
        <v>6950</v>
      </c>
      <c r="C777" s="29">
        <f t="shared" si="97"/>
        <v>3.1912577239598164E-21</v>
      </c>
      <c r="D777" s="29">
        <f t="shared" si="95"/>
        <v>1.6924607300494329E-2</v>
      </c>
      <c r="E777" s="29">
        <f t="shared" si="101"/>
        <v>7.9075521838240001E-2</v>
      </c>
      <c r="F777" s="29">
        <f t="shared" si="102"/>
        <v>0.22553493733345401</v>
      </c>
      <c r="G777" s="29">
        <f t="shared" si="94"/>
        <v>0.47427023188371592</v>
      </c>
      <c r="H777" s="29">
        <f t="shared" si="102"/>
        <v>0.47431711084608652</v>
      </c>
    </row>
    <row r="778" spans="1:8" x14ac:dyDescent="0.2">
      <c r="A778" s="26">
        <f t="shared" si="96"/>
        <v>116</v>
      </c>
      <c r="B778" s="6">
        <v>6960</v>
      </c>
      <c r="C778" s="29">
        <f t="shared" si="97"/>
        <v>2.9817496477867669E-21</v>
      </c>
      <c r="D778" s="29">
        <f t="shared" si="95"/>
        <v>1.6924607300494329E-2</v>
      </c>
      <c r="E778" s="29">
        <f t="shared" si="101"/>
        <v>8.0186632949351105E-2</v>
      </c>
      <c r="F778" s="29">
        <f t="shared" si="102"/>
        <v>0.22575767798053553</v>
      </c>
      <c r="G778" s="29">
        <f t="shared" si="94"/>
        <v>0.47538134299482704</v>
      </c>
      <c r="H778" s="29">
        <f t="shared" si="102"/>
        <v>0.47563761457662773</v>
      </c>
    </row>
    <row r="779" spans="1:8" x14ac:dyDescent="0.2">
      <c r="A779" s="26">
        <f t="shared" si="96"/>
        <v>116.16666666666667</v>
      </c>
      <c r="B779" s="6">
        <v>6970</v>
      </c>
      <c r="C779" s="29">
        <f t="shared" si="97"/>
        <v>2.7859959085487073E-21</v>
      </c>
      <c r="D779" s="29">
        <f t="shared" si="95"/>
        <v>1.6924607300494329E-2</v>
      </c>
      <c r="E779" s="29">
        <f t="shared" si="101"/>
        <v>8.129774406046221E-2</v>
      </c>
      <c r="F779" s="29">
        <f t="shared" si="102"/>
        <v>0.22598350504737014</v>
      </c>
      <c r="G779" s="29">
        <f t="shared" si="94"/>
        <v>0.47649245410593816</v>
      </c>
      <c r="H779" s="29">
        <f t="shared" si="102"/>
        <v>0.47696120472692199</v>
      </c>
    </row>
    <row r="780" spans="1:8" x14ac:dyDescent="0.2">
      <c r="A780" s="26">
        <f t="shared" si="96"/>
        <v>116.33333333333333</v>
      </c>
      <c r="B780" s="6">
        <v>6980</v>
      </c>
      <c r="C780" s="29">
        <f t="shared" si="97"/>
        <v>2.6030935253774207E-21</v>
      </c>
      <c r="D780" s="29">
        <f t="shared" si="95"/>
        <v>1.6924607300494329E-2</v>
      </c>
      <c r="E780" s="29">
        <f t="shared" si="101"/>
        <v>8.2408855171573314E-2</v>
      </c>
      <c r="F780" s="29">
        <f t="shared" si="102"/>
        <v>0.22621241853395785</v>
      </c>
      <c r="G780" s="29">
        <f t="shared" si="94"/>
        <v>0.47760356521704928</v>
      </c>
      <c r="H780" s="29">
        <f t="shared" si="102"/>
        <v>0.47828788129696936</v>
      </c>
    </row>
    <row r="781" spans="1:8" x14ac:dyDescent="0.2">
      <c r="A781" s="26">
        <f t="shared" si="96"/>
        <v>116.5</v>
      </c>
      <c r="B781" s="6">
        <v>6990</v>
      </c>
      <c r="C781" s="29">
        <f t="shared" si="97"/>
        <v>2.4321987986664636E-21</v>
      </c>
      <c r="D781" s="29">
        <f t="shared" si="95"/>
        <v>1.6924607300494329E-2</v>
      </c>
      <c r="E781" s="29">
        <f t="shared" si="101"/>
        <v>8.3519966282684419E-2</v>
      </c>
      <c r="F781" s="29">
        <f t="shared" si="102"/>
        <v>0.22644441844029864</v>
      </c>
      <c r="G781" s="29">
        <f t="shared" ref="G781:G802" si="103">G780+$B$79</f>
        <v>0.47871467632816039</v>
      </c>
      <c r="H781" s="29">
        <f t="shared" si="102"/>
        <v>0.47961764428676978</v>
      </c>
    </row>
    <row r="782" spans="1:8" x14ac:dyDescent="0.2">
      <c r="A782" s="26">
        <f t="shared" si="96"/>
        <v>116.66666666666667</v>
      </c>
      <c r="B782" s="6">
        <v>7000</v>
      </c>
      <c r="C782" s="29">
        <f t="shared" si="97"/>
        <v>2.2725234182190556E-21</v>
      </c>
      <c r="D782" s="29">
        <f t="shared" si="95"/>
        <v>1.6924607300494329E-2</v>
      </c>
      <c r="E782" s="29">
        <f t="shared" si="101"/>
        <v>8.4631077393795523E-2</v>
      </c>
      <c r="F782" s="29">
        <f t="shared" si="102"/>
        <v>0.22667950476639251</v>
      </c>
      <c r="G782" s="29">
        <f t="shared" si="103"/>
        <v>0.47982578743927151</v>
      </c>
      <c r="H782" s="29">
        <f t="shared" si="102"/>
        <v>0.48095049369632331</v>
      </c>
    </row>
    <row r="783" spans="1:8" x14ac:dyDescent="0.2">
      <c r="A783" s="26">
        <f t="shared" si="96"/>
        <v>116.83333333333333</v>
      </c>
      <c r="B783" s="6">
        <v>7010</v>
      </c>
      <c r="C783" s="29">
        <f t="shared" si="97"/>
        <v>2.1233308268985084E-21</v>
      </c>
      <c r="D783" s="29">
        <f t="shared" si="95"/>
        <v>1.6924607300494329E-2</v>
      </c>
      <c r="E783" s="29">
        <f t="shared" si="101"/>
        <v>8.5742188504906627E-2</v>
      </c>
      <c r="F783" s="29">
        <f t="shared" si="102"/>
        <v>0.22691767751223949</v>
      </c>
      <c r="G783" s="29">
        <f t="shared" si="103"/>
        <v>0.48093689855038263</v>
      </c>
      <c r="H783" s="29">
        <f t="shared" si="102"/>
        <v>0.48228642952562994</v>
      </c>
    </row>
    <row r="784" spans="1:8" x14ac:dyDescent="0.2">
      <c r="A784" s="26">
        <f t="shared" si="96"/>
        <v>117</v>
      </c>
      <c r="B784" s="6">
        <v>7020</v>
      </c>
      <c r="C784" s="29">
        <f t="shared" si="97"/>
        <v>1.9839328230072883E-21</v>
      </c>
      <c r="D784" s="29">
        <f t="shared" si="95"/>
        <v>1.6924607300494329E-2</v>
      </c>
      <c r="E784" s="29">
        <f t="shared" si="101"/>
        <v>8.6853299616017732E-2</v>
      </c>
      <c r="F784" s="29">
        <f t="shared" si="102"/>
        <v>0.22715893667783954</v>
      </c>
      <c r="G784" s="29">
        <f t="shared" si="103"/>
        <v>0.48204800966149375</v>
      </c>
      <c r="H784" s="29">
        <f t="shared" si="102"/>
        <v>0.48362545177468963</v>
      </c>
    </row>
    <row r="785" spans="1:8" x14ac:dyDescent="0.2">
      <c r="A785" s="26">
        <f t="shared" si="96"/>
        <v>117.16666666666667</v>
      </c>
      <c r="B785" s="6">
        <v>7030</v>
      </c>
      <c r="C785" s="29">
        <f t="shared" si="97"/>
        <v>1.8536863857220316E-21</v>
      </c>
      <c r="D785" s="29">
        <f t="shared" si="95"/>
        <v>1.6924607300494329E-2</v>
      </c>
      <c r="E785" s="29">
        <f t="shared" si="101"/>
        <v>8.7964410727128836E-2</v>
      </c>
      <c r="F785" s="29">
        <f t="shared" si="102"/>
        <v>0.22740328226319267</v>
      </c>
      <c r="G785" s="29">
        <f t="shared" si="103"/>
        <v>0.48315912077260487</v>
      </c>
      <c r="H785" s="29">
        <f t="shared" si="102"/>
        <v>0.48496756044350242</v>
      </c>
    </row>
    <row r="786" spans="1:8" x14ac:dyDescent="0.2">
      <c r="A786" s="26">
        <f t="shared" si="96"/>
        <v>117.33333333333333</v>
      </c>
      <c r="B786" s="6">
        <v>7040</v>
      </c>
      <c r="C786" s="29">
        <f t="shared" si="97"/>
        <v>1.7319907089407457E-21</v>
      </c>
      <c r="D786" s="29">
        <f t="shared" si="95"/>
        <v>1.6924607300494329E-2</v>
      </c>
      <c r="E786" s="29">
        <f t="shared" si="101"/>
        <v>8.9075521838239941E-2</v>
      </c>
      <c r="F786" s="29">
        <f t="shared" si="102"/>
        <v>0.22765071426829889</v>
      </c>
      <c r="G786" s="29">
        <f t="shared" si="103"/>
        <v>0.48427023188371598</v>
      </c>
      <c r="H786" s="29">
        <f t="shared" si="102"/>
        <v>0.48631275553206832</v>
      </c>
    </row>
    <row r="787" spans="1:8" x14ac:dyDescent="0.2">
      <c r="A787" s="26">
        <f t="shared" si="96"/>
        <v>117.5</v>
      </c>
      <c r="B787" s="6">
        <v>7050</v>
      </c>
      <c r="C787" s="29">
        <f t="shared" si="97"/>
        <v>1.6182844298598085E-21</v>
      </c>
      <c r="D787" s="29">
        <f t="shared" ref="D787:D802" si="104">D786*EXP(-$C$21*10/3600)+$B$79</f>
        <v>1.6924607300494329E-2</v>
      </c>
      <c r="E787" s="29">
        <f t="shared" si="101"/>
        <v>9.0186632949351045E-2</v>
      </c>
      <c r="F787" s="29">
        <f t="shared" si="102"/>
        <v>0.22790123269315821</v>
      </c>
      <c r="G787" s="29">
        <f t="shared" si="103"/>
        <v>0.4853813429948271</v>
      </c>
      <c r="H787" s="29">
        <f t="shared" si="102"/>
        <v>0.48766103704038727</v>
      </c>
    </row>
    <row r="788" spans="1:8" x14ac:dyDescent="0.2">
      <c r="A788" s="26">
        <f t="shared" ref="A788:A802" si="105">B788/60</f>
        <v>117.66666666666667</v>
      </c>
      <c r="B788" s="6">
        <v>7060</v>
      </c>
      <c r="C788" s="29">
        <f t="shared" ref="C788:C802" si="106">C787*EXP(-$C$21*10/3600)</f>
        <v>1.5120430394966284E-21</v>
      </c>
      <c r="D788" s="29">
        <f t="shared" si="104"/>
        <v>1.6924607300494329E-2</v>
      </c>
      <c r="E788" s="29">
        <f t="shared" si="101"/>
        <v>9.1297744060462149E-2</v>
      </c>
      <c r="F788" s="29">
        <f t="shared" ref="F788:H802" si="107">(F787+E788*10/3600)</f>
        <v>0.22815483753777061</v>
      </c>
      <c r="G788" s="29">
        <f t="shared" si="103"/>
        <v>0.48649245410593822</v>
      </c>
      <c r="H788" s="29">
        <f t="shared" si="107"/>
        <v>0.48901240496845932</v>
      </c>
    </row>
    <row r="789" spans="1:8" x14ac:dyDescent="0.2">
      <c r="A789" s="26">
        <f t="shared" si="105"/>
        <v>117.83333333333333</v>
      </c>
      <c r="B789" s="6">
        <v>7070</v>
      </c>
      <c r="C789" s="29">
        <f t="shared" si="106"/>
        <v>1.4127764632131212E-21</v>
      </c>
      <c r="D789" s="29">
        <f t="shared" si="104"/>
        <v>1.6924607300494329E-2</v>
      </c>
      <c r="E789" s="29">
        <f t="shared" si="101"/>
        <v>9.2408855171573254E-2</v>
      </c>
      <c r="F789" s="29">
        <f t="shared" si="107"/>
        <v>0.22841152880213608</v>
      </c>
      <c r="G789" s="29">
        <f t="shared" si="103"/>
        <v>0.48760356521704934</v>
      </c>
      <c r="H789" s="29">
        <f t="shared" si="107"/>
        <v>0.49036685931628449</v>
      </c>
    </row>
    <row r="790" spans="1:8" x14ac:dyDescent="0.2">
      <c r="A790" s="26">
        <f t="shared" si="105"/>
        <v>118</v>
      </c>
      <c r="B790" s="6">
        <v>7080</v>
      </c>
      <c r="C790" s="29">
        <f t="shared" si="106"/>
        <v>1.3200268000793414E-21</v>
      </c>
      <c r="D790" s="29">
        <f t="shared" si="104"/>
        <v>1.6924607300494329E-2</v>
      </c>
      <c r="E790" s="29">
        <f t="shared" si="101"/>
        <v>9.3519966282684358E-2</v>
      </c>
      <c r="F790" s="29">
        <f t="shared" si="107"/>
        <v>0.22867130648625464</v>
      </c>
      <c r="G790" s="29">
        <f t="shared" si="103"/>
        <v>0.48871467632816046</v>
      </c>
      <c r="H790" s="29">
        <f t="shared" si="107"/>
        <v>0.4917244000838627</v>
      </c>
    </row>
    <row r="791" spans="1:8" x14ac:dyDescent="0.2">
      <c r="A791" s="26">
        <f t="shared" si="105"/>
        <v>118.16666666666667</v>
      </c>
      <c r="B791" s="6">
        <v>7090</v>
      </c>
      <c r="C791" s="29">
        <f t="shared" si="106"/>
        <v>1.2333662106493127E-21</v>
      </c>
      <c r="D791" s="29">
        <f t="shared" si="104"/>
        <v>1.6924607300494329E-2</v>
      </c>
      <c r="E791" s="29">
        <f t="shared" si="101"/>
        <v>9.4631077393795462E-2</v>
      </c>
      <c r="F791" s="29">
        <f t="shared" si="107"/>
        <v>0.2289341705901263</v>
      </c>
      <c r="G791" s="29">
        <f t="shared" si="103"/>
        <v>0.48982578743927158</v>
      </c>
      <c r="H791" s="29">
        <f t="shared" si="107"/>
        <v>0.49308502727119402</v>
      </c>
    </row>
    <row r="792" spans="1:8" x14ac:dyDescent="0.2">
      <c r="A792" s="26">
        <f t="shared" si="105"/>
        <v>118.33333333333333</v>
      </c>
      <c r="B792" s="6">
        <v>7100</v>
      </c>
      <c r="C792" s="29">
        <f t="shared" si="106"/>
        <v>1.1523949434057038E-21</v>
      </c>
      <c r="D792" s="29">
        <f t="shared" si="104"/>
        <v>1.6924607300494329E-2</v>
      </c>
      <c r="E792" s="29">
        <f t="shared" si="101"/>
        <v>9.5742188504906567E-2</v>
      </c>
      <c r="F792" s="29">
        <f t="shared" si="107"/>
        <v>0.22920012111375104</v>
      </c>
      <c r="G792" s="29">
        <f t="shared" si="103"/>
        <v>0.49093689855038269</v>
      </c>
      <c r="H792" s="29">
        <f t="shared" si="107"/>
        <v>0.49444874087827839</v>
      </c>
    </row>
    <row r="793" spans="1:8" x14ac:dyDescent="0.2">
      <c r="A793" s="26">
        <f t="shared" si="105"/>
        <v>118.5</v>
      </c>
      <c r="B793" s="6">
        <v>7110</v>
      </c>
      <c r="C793" s="29">
        <f t="shared" si="106"/>
        <v>1.0767394907696511E-21</v>
      </c>
      <c r="D793" s="29">
        <f t="shared" si="104"/>
        <v>1.6924607300494329E-2</v>
      </c>
      <c r="E793" s="29">
        <f t="shared" si="101"/>
        <v>9.6853299616017671E-2</v>
      </c>
      <c r="F793" s="29">
        <f t="shared" si="107"/>
        <v>0.22946915805712886</v>
      </c>
      <c r="G793" s="29">
        <f t="shared" si="103"/>
        <v>0.49204800966149381</v>
      </c>
      <c r="H793" s="29">
        <f t="shared" si="107"/>
        <v>0.49581554090511587</v>
      </c>
    </row>
    <row r="794" spans="1:8" x14ac:dyDescent="0.2">
      <c r="A794" s="26">
        <f t="shared" si="105"/>
        <v>118.66666666666667</v>
      </c>
      <c r="B794" s="6">
        <v>7120</v>
      </c>
      <c r="C794" s="29">
        <f t="shared" si="106"/>
        <v>1.0060508661696972E-21</v>
      </c>
      <c r="D794" s="29">
        <f t="shared" si="104"/>
        <v>1.6924607300494329E-2</v>
      </c>
      <c r="E794" s="29">
        <f t="shared" si="101"/>
        <v>9.7964410727128776E-2</v>
      </c>
      <c r="F794" s="29">
        <f t="shared" si="107"/>
        <v>0.22974128142025976</v>
      </c>
      <c r="G794" s="29">
        <f t="shared" si="103"/>
        <v>0.49315912077260493</v>
      </c>
      <c r="H794" s="29">
        <f t="shared" si="107"/>
        <v>0.49718542735170645</v>
      </c>
    </row>
    <row r="795" spans="1:8" x14ac:dyDescent="0.2">
      <c r="A795" s="26">
        <f t="shared" si="105"/>
        <v>118.83333333333333</v>
      </c>
      <c r="B795" s="6">
        <v>7130</v>
      </c>
      <c r="C795" s="29">
        <f t="shared" si="106"/>
        <v>9.4000299422223648E-22</v>
      </c>
      <c r="D795" s="29">
        <f t="shared" si="104"/>
        <v>1.6924607300494329E-2</v>
      </c>
      <c r="E795" s="29">
        <f t="shared" si="101"/>
        <v>9.907552183823988E-2</v>
      </c>
      <c r="F795" s="29">
        <f t="shared" si="107"/>
        <v>0.23001649120314377</v>
      </c>
      <c r="G795" s="29">
        <f t="shared" si="103"/>
        <v>0.49427023188371605</v>
      </c>
      <c r="H795" s="29">
        <f t="shared" si="107"/>
        <v>0.49855840021805009</v>
      </c>
    </row>
    <row r="796" spans="1:8" x14ac:dyDescent="0.2">
      <c r="A796" s="26">
        <f t="shared" si="105"/>
        <v>119</v>
      </c>
      <c r="B796" s="6">
        <v>7140</v>
      </c>
      <c r="C796" s="29">
        <f t="shared" si="106"/>
        <v>8.7829120659762571E-22</v>
      </c>
      <c r="D796" s="29">
        <f t="shared" si="104"/>
        <v>1.6924607300494329E-2</v>
      </c>
      <c r="E796" s="29">
        <f t="shared" si="101"/>
        <v>0.10018663294935098</v>
      </c>
      <c r="F796" s="29">
        <f t="shared" si="107"/>
        <v>0.23029478740578085</v>
      </c>
      <c r="G796" s="29">
        <f t="shared" si="103"/>
        <v>0.49538134299482717</v>
      </c>
      <c r="H796" s="29">
        <f t="shared" si="107"/>
        <v>0.49993445950414683</v>
      </c>
    </row>
    <row r="797" spans="1:8" x14ac:dyDescent="0.2">
      <c r="A797" s="26">
        <f t="shared" si="105"/>
        <v>119.16666666666667</v>
      </c>
      <c r="B797" s="6">
        <v>7150</v>
      </c>
      <c r="C797" s="29">
        <f t="shared" si="106"/>
        <v>8.2063083663363218E-22</v>
      </c>
      <c r="D797" s="29">
        <f t="shared" si="104"/>
        <v>1.6924607300494329E-2</v>
      </c>
      <c r="E797" s="29">
        <f t="shared" si="101"/>
        <v>0.10129774406046209</v>
      </c>
      <c r="F797" s="29">
        <f t="shared" si="107"/>
        <v>0.23057617002817102</v>
      </c>
      <c r="G797" s="29">
        <f t="shared" si="103"/>
        <v>0.49649245410593829</v>
      </c>
      <c r="H797" s="29">
        <f t="shared" si="107"/>
        <v>0.50131360520999668</v>
      </c>
    </row>
    <row r="798" spans="1:8" x14ac:dyDescent="0.2">
      <c r="A798" s="26">
        <f t="shared" si="105"/>
        <v>119.33333333333333</v>
      </c>
      <c r="B798" s="6">
        <v>7160</v>
      </c>
      <c r="C798" s="29">
        <f t="shared" si="106"/>
        <v>7.6675590621339108E-22</v>
      </c>
      <c r="D798" s="29">
        <f t="shared" si="104"/>
        <v>1.6924607300494329E-2</v>
      </c>
      <c r="E798" s="29">
        <f t="shared" si="101"/>
        <v>0.10240885517157319</v>
      </c>
      <c r="F798" s="29">
        <f t="shared" si="107"/>
        <v>0.23086063907031429</v>
      </c>
      <c r="G798" s="29">
        <f t="shared" si="103"/>
        <v>0.4976035652170494</v>
      </c>
      <c r="H798" s="29">
        <f t="shared" si="107"/>
        <v>0.50269583733559964</v>
      </c>
    </row>
    <row r="799" spans="1:8" x14ac:dyDescent="0.2">
      <c r="A799" s="26">
        <f t="shared" si="105"/>
        <v>119.5</v>
      </c>
      <c r="B799" s="6">
        <v>7170</v>
      </c>
      <c r="C799" s="29">
        <f t="shared" si="106"/>
        <v>7.1641789885065097E-22</v>
      </c>
      <c r="D799" s="29">
        <f t="shared" si="104"/>
        <v>1.6924607300494329E-2</v>
      </c>
      <c r="E799" s="29">
        <f t="shared" si="101"/>
        <v>0.1035199662826843</v>
      </c>
      <c r="F799" s="29">
        <f t="shared" si="107"/>
        <v>0.23114819453221064</v>
      </c>
      <c r="G799" s="29">
        <f t="shared" si="103"/>
        <v>0.49871467632816052</v>
      </c>
      <c r="H799" s="29">
        <f t="shared" si="107"/>
        <v>0.50408115588095559</v>
      </c>
    </row>
    <row r="800" spans="1:8" x14ac:dyDescent="0.2">
      <c r="A800" s="26">
        <f t="shared" si="105"/>
        <v>119.66666666666667</v>
      </c>
      <c r="B800" s="6">
        <v>7180</v>
      </c>
      <c r="C800" s="29">
        <f t="shared" si="106"/>
        <v>6.6938461332274473E-22</v>
      </c>
      <c r="D800" s="29">
        <f t="shared" si="104"/>
        <v>1.6924607300494329E-2</v>
      </c>
      <c r="E800" s="29">
        <f t="shared" si="101"/>
        <v>0.1046310773937954</v>
      </c>
      <c r="F800" s="29">
        <f t="shared" si="107"/>
        <v>0.23143883641386007</v>
      </c>
      <c r="G800" s="29">
        <f t="shared" si="103"/>
        <v>0.49982578743927164</v>
      </c>
      <c r="H800" s="29">
        <f t="shared" si="107"/>
        <v>0.50546956084606465</v>
      </c>
    </row>
    <row r="801" spans="1:8" x14ac:dyDescent="0.2">
      <c r="A801" s="26">
        <f t="shared" si="105"/>
        <v>119.83333333333333</v>
      </c>
      <c r="B801" s="6">
        <v>7190</v>
      </c>
      <c r="C801" s="29">
        <f t="shared" si="106"/>
        <v>6.2543909256327669E-22</v>
      </c>
      <c r="D801" s="29">
        <f t="shared" si="104"/>
        <v>1.6924607300494329E-2</v>
      </c>
      <c r="E801" s="29">
        <f t="shared" si="101"/>
        <v>0.10574218850490651</v>
      </c>
      <c r="F801" s="29">
        <f t="shared" si="107"/>
        <v>0.23173256471526257</v>
      </c>
      <c r="G801" s="29">
        <f t="shared" si="103"/>
        <v>0.5009368985503827</v>
      </c>
      <c r="H801" s="29">
        <f t="shared" si="107"/>
        <v>0.50686105223092681</v>
      </c>
    </row>
    <row r="802" spans="1:8" x14ac:dyDescent="0.2">
      <c r="A802" s="26">
        <f t="shared" si="105"/>
        <v>120</v>
      </c>
      <c r="B802" s="6">
        <v>7200</v>
      </c>
      <c r="C802" s="29">
        <f t="shared" si="106"/>
        <v>5.8437862287367794E-22</v>
      </c>
      <c r="D802" s="29">
        <f t="shared" si="104"/>
        <v>1.6924607300494329E-2</v>
      </c>
      <c r="E802" s="29">
        <f t="shared" si="101"/>
        <v>0.10685329961601761</v>
      </c>
      <c r="F802" s="29">
        <f t="shared" si="107"/>
        <v>0.23202937943641819</v>
      </c>
      <c r="G802" s="29">
        <f t="shared" si="103"/>
        <v>0.50204800966149377</v>
      </c>
      <c r="H802" s="29">
        <f t="shared" si="107"/>
        <v>0.50825563003554208</v>
      </c>
    </row>
    <row r="803" spans="1:8" x14ac:dyDescent="0.2">
      <c r="A803" s="26"/>
      <c r="C803" s="29"/>
      <c r="D803" s="29"/>
      <c r="E803" s="29"/>
    </row>
    <row r="804" spans="1:8" x14ac:dyDescent="0.2">
      <c r="A804" s="26"/>
      <c r="C804" s="29"/>
      <c r="D804" s="29"/>
      <c r="E804" s="27"/>
    </row>
    <row r="805" spans="1:8" x14ac:dyDescent="0.2">
      <c r="A805" s="26"/>
      <c r="C805" s="29"/>
      <c r="D805" s="29"/>
      <c r="E805" s="27"/>
    </row>
    <row r="806" spans="1:8" x14ac:dyDescent="0.2">
      <c r="A806" s="26"/>
      <c r="C806" s="29"/>
      <c r="D806" s="29"/>
      <c r="E806" s="27"/>
    </row>
    <row r="807" spans="1:8" x14ac:dyDescent="0.2">
      <c r="A807" s="26"/>
      <c r="C807" s="29"/>
      <c r="D807" s="29"/>
      <c r="E807" s="27"/>
    </row>
    <row r="808" spans="1:8" x14ac:dyDescent="0.2">
      <c r="A808" s="26"/>
      <c r="C808" s="29"/>
      <c r="D808" s="29"/>
      <c r="E808" s="27"/>
    </row>
    <row r="809" spans="1:8" x14ac:dyDescent="0.2">
      <c r="A809" s="26"/>
      <c r="C809" s="29"/>
      <c r="D809" s="29"/>
      <c r="E809" s="27"/>
    </row>
    <row r="810" spans="1:8" x14ac:dyDescent="0.2">
      <c r="A810" s="26"/>
      <c r="C810" s="29"/>
      <c r="D810" s="29"/>
      <c r="E810" s="27"/>
    </row>
    <row r="811" spans="1:8" x14ac:dyDescent="0.2">
      <c r="A811" s="26"/>
      <c r="C811" s="29"/>
      <c r="D811" s="29"/>
      <c r="E811" s="27"/>
    </row>
    <row r="812" spans="1:8" x14ac:dyDescent="0.2">
      <c r="A812" s="26"/>
      <c r="C812" s="29"/>
      <c r="D812" s="29"/>
      <c r="E812" s="27"/>
    </row>
    <row r="813" spans="1:8" x14ac:dyDescent="0.2">
      <c r="A813" s="26"/>
      <c r="C813" s="29"/>
      <c r="D813" s="29"/>
      <c r="E813" s="27"/>
    </row>
    <row r="814" spans="1:8" x14ac:dyDescent="0.2">
      <c r="A814" s="26"/>
      <c r="C814" s="29"/>
      <c r="D814" s="29"/>
      <c r="E814" s="27"/>
    </row>
    <row r="815" spans="1:8" x14ac:dyDescent="0.2">
      <c r="A815" s="26"/>
      <c r="C815" s="29"/>
      <c r="D815" s="29"/>
      <c r="E815" s="27"/>
    </row>
    <row r="816" spans="1:8" x14ac:dyDescent="0.2">
      <c r="A816" s="26"/>
      <c r="C816" s="29"/>
      <c r="D816" s="29"/>
      <c r="E816" s="27"/>
    </row>
    <row r="817" spans="1:5" x14ac:dyDescent="0.2">
      <c r="A817" s="26"/>
      <c r="C817" s="29"/>
      <c r="D817" s="29"/>
      <c r="E817" s="27"/>
    </row>
    <row r="818" spans="1:5" x14ac:dyDescent="0.2">
      <c r="A818" s="26"/>
      <c r="C818" s="29"/>
      <c r="D818" s="29"/>
      <c r="E818" s="27"/>
    </row>
    <row r="819" spans="1:5" x14ac:dyDescent="0.2">
      <c r="A819" s="26"/>
      <c r="C819" s="29"/>
      <c r="D819" s="29"/>
      <c r="E819" s="27"/>
    </row>
    <row r="820" spans="1:5" x14ac:dyDescent="0.2">
      <c r="A820" s="26"/>
      <c r="C820" s="29"/>
      <c r="D820" s="29"/>
      <c r="E820" s="27"/>
    </row>
    <row r="821" spans="1:5" x14ac:dyDescent="0.2">
      <c r="A821" s="26"/>
      <c r="C821" s="29"/>
      <c r="D821" s="29"/>
      <c r="E821" s="27"/>
    </row>
    <row r="822" spans="1:5" x14ac:dyDescent="0.2">
      <c r="A822" s="26"/>
      <c r="C822" s="29"/>
      <c r="D822" s="29"/>
      <c r="E822" s="27"/>
    </row>
    <row r="823" spans="1:5" x14ac:dyDescent="0.2">
      <c r="A823" s="26"/>
      <c r="C823" s="29"/>
      <c r="D823" s="29"/>
      <c r="E823" s="29"/>
    </row>
    <row r="824" spans="1:5" x14ac:dyDescent="0.2">
      <c r="A824" s="26"/>
      <c r="C824" s="29"/>
      <c r="D824" s="29"/>
      <c r="E824" s="29"/>
    </row>
    <row r="825" spans="1:5" x14ac:dyDescent="0.2">
      <c r="A825" s="26"/>
      <c r="C825" s="29"/>
      <c r="D825" s="29"/>
      <c r="E825" s="29"/>
    </row>
    <row r="826" spans="1:5" x14ac:dyDescent="0.2">
      <c r="A826" s="26"/>
      <c r="C826" s="29"/>
      <c r="D826" s="29"/>
      <c r="E826" s="29"/>
    </row>
    <row r="827" spans="1:5" x14ac:dyDescent="0.2">
      <c r="A827" s="26"/>
      <c r="C827" s="29"/>
      <c r="D827" s="29"/>
      <c r="E827" s="29"/>
    </row>
    <row r="828" spans="1:5" x14ac:dyDescent="0.2">
      <c r="A828" s="26"/>
      <c r="C828" s="29"/>
      <c r="D828" s="29"/>
      <c r="E828" s="29"/>
    </row>
    <row r="829" spans="1:5" x14ac:dyDescent="0.2">
      <c r="A829" s="26"/>
      <c r="C829" s="29"/>
      <c r="D829" s="29"/>
      <c r="E829" s="29"/>
    </row>
    <row r="830" spans="1:5" x14ac:dyDescent="0.2">
      <c r="A830" s="26"/>
      <c r="C830" s="29"/>
      <c r="D830" s="29"/>
      <c r="E830" s="29"/>
    </row>
    <row r="831" spans="1:5" x14ac:dyDescent="0.2">
      <c r="A831" s="26"/>
      <c r="C831" s="29"/>
      <c r="D831" s="29"/>
      <c r="E831" s="29"/>
    </row>
    <row r="832" spans="1:5" x14ac:dyDescent="0.2">
      <c r="A832" s="26"/>
      <c r="C832" s="29"/>
      <c r="D832" s="29"/>
      <c r="E832" s="29"/>
    </row>
    <row r="833" spans="1:5" x14ac:dyDescent="0.2">
      <c r="A833" s="26"/>
      <c r="C833" s="29"/>
      <c r="D833" s="29"/>
      <c r="E833" s="29"/>
    </row>
    <row r="834" spans="1:5" x14ac:dyDescent="0.2">
      <c r="A834" s="26"/>
      <c r="C834" s="29"/>
      <c r="D834" s="29"/>
      <c r="E834" s="29"/>
    </row>
    <row r="835" spans="1:5" x14ac:dyDescent="0.2">
      <c r="A835" s="26"/>
      <c r="C835" s="29"/>
      <c r="D835" s="29"/>
      <c r="E835" s="29"/>
    </row>
    <row r="836" spans="1:5" x14ac:dyDescent="0.2">
      <c r="A836" s="26"/>
      <c r="C836" s="29"/>
      <c r="D836" s="29"/>
      <c r="E836" s="29"/>
    </row>
    <row r="837" spans="1:5" x14ac:dyDescent="0.2">
      <c r="A837" s="26"/>
      <c r="C837" s="29"/>
      <c r="D837" s="29"/>
      <c r="E837" s="29"/>
    </row>
    <row r="838" spans="1:5" x14ac:dyDescent="0.2">
      <c r="A838" s="26"/>
      <c r="C838" s="29"/>
      <c r="D838" s="29"/>
      <c r="E838" s="29"/>
    </row>
    <row r="839" spans="1:5" x14ac:dyDescent="0.2">
      <c r="A839" s="26"/>
      <c r="C839" s="29"/>
      <c r="D839" s="29"/>
      <c r="E839" s="29"/>
    </row>
    <row r="840" spans="1:5" x14ac:dyDescent="0.2">
      <c r="A840" s="26"/>
      <c r="C840" s="29"/>
      <c r="D840" s="29"/>
      <c r="E840" s="29"/>
    </row>
    <row r="841" spans="1:5" x14ac:dyDescent="0.2">
      <c r="A841" s="26"/>
      <c r="C841" s="29"/>
      <c r="D841" s="29"/>
      <c r="E841" s="29"/>
    </row>
    <row r="842" spans="1:5" x14ac:dyDescent="0.2">
      <c r="A842" s="26"/>
      <c r="C842" s="29"/>
      <c r="D842" s="29"/>
      <c r="E842" s="29"/>
    </row>
    <row r="843" spans="1:5" x14ac:dyDescent="0.2">
      <c r="A843" s="26"/>
      <c r="C843" s="29"/>
      <c r="D843" s="29"/>
      <c r="E843" s="29"/>
    </row>
    <row r="844" spans="1:5" x14ac:dyDescent="0.2">
      <c r="A844" s="26"/>
      <c r="C844" s="29"/>
      <c r="D844" s="29"/>
      <c r="E844" s="29"/>
    </row>
    <row r="845" spans="1:5" x14ac:dyDescent="0.2">
      <c r="A845" s="26"/>
      <c r="C845" s="29"/>
      <c r="D845" s="29"/>
      <c r="E845" s="29"/>
    </row>
    <row r="846" spans="1:5" x14ac:dyDescent="0.2">
      <c r="A846" s="26"/>
      <c r="C846" s="29"/>
      <c r="D846" s="29"/>
      <c r="E846" s="29"/>
    </row>
    <row r="847" spans="1:5" x14ac:dyDescent="0.2">
      <c r="A847" s="26"/>
      <c r="C847" s="29"/>
      <c r="D847" s="29"/>
      <c r="E847" s="29"/>
    </row>
    <row r="848" spans="1:5" x14ac:dyDescent="0.2">
      <c r="A848" s="26"/>
      <c r="C848" s="29"/>
      <c r="D848" s="29"/>
      <c r="E848" s="29"/>
    </row>
    <row r="849" spans="1:5" x14ac:dyDescent="0.2">
      <c r="A849" s="26"/>
      <c r="C849" s="29"/>
      <c r="D849" s="29"/>
      <c r="E849" s="29"/>
    </row>
    <row r="850" spans="1:5" x14ac:dyDescent="0.2">
      <c r="A850" s="26"/>
      <c r="C850" s="29"/>
      <c r="D850" s="29"/>
      <c r="E850" s="29"/>
    </row>
    <row r="851" spans="1:5" x14ac:dyDescent="0.2">
      <c r="A851" s="26"/>
      <c r="C851" s="29"/>
      <c r="D851" s="29"/>
      <c r="E851" s="29"/>
    </row>
    <row r="852" spans="1:5" x14ac:dyDescent="0.2">
      <c r="A852" s="26"/>
      <c r="C852" s="29"/>
      <c r="D852" s="29"/>
      <c r="E852" s="29"/>
    </row>
    <row r="853" spans="1:5" x14ac:dyDescent="0.2">
      <c r="A853" s="26"/>
      <c r="C853" s="29"/>
      <c r="D853" s="29"/>
      <c r="E853" s="29"/>
    </row>
    <row r="854" spans="1:5" x14ac:dyDescent="0.2">
      <c r="A854" s="26"/>
      <c r="C854" s="29"/>
      <c r="D854" s="29"/>
      <c r="E854" s="29"/>
    </row>
    <row r="855" spans="1:5" x14ac:dyDescent="0.2">
      <c r="A855" s="26"/>
      <c r="C855" s="29"/>
      <c r="D855" s="29"/>
      <c r="E855" s="29"/>
    </row>
    <row r="856" spans="1:5" x14ac:dyDescent="0.2">
      <c r="A856" s="26"/>
      <c r="C856" s="29"/>
      <c r="D856" s="29"/>
      <c r="E856" s="29"/>
    </row>
    <row r="857" spans="1:5" x14ac:dyDescent="0.2">
      <c r="A857" s="26"/>
      <c r="C857" s="29"/>
      <c r="D857" s="29"/>
      <c r="E857" s="29"/>
    </row>
    <row r="858" spans="1:5" x14ac:dyDescent="0.2">
      <c r="A858" s="26"/>
      <c r="C858" s="29"/>
      <c r="D858" s="29"/>
      <c r="E858" s="29"/>
    </row>
    <row r="859" spans="1:5" x14ac:dyDescent="0.2">
      <c r="A859" s="26"/>
      <c r="C859" s="29"/>
      <c r="D859" s="29"/>
      <c r="E859" s="29"/>
    </row>
    <row r="860" spans="1:5" x14ac:dyDescent="0.2">
      <c r="A860" s="26"/>
      <c r="C860" s="29"/>
      <c r="D860" s="29"/>
      <c r="E860" s="29"/>
    </row>
    <row r="861" spans="1:5" x14ac:dyDescent="0.2">
      <c r="A861" s="26"/>
      <c r="C861" s="29"/>
      <c r="D861" s="29"/>
      <c r="E861" s="29"/>
    </row>
    <row r="862" spans="1:5" x14ac:dyDescent="0.2">
      <c r="A862" s="26"/>
      <c r="C862" s="29"/>
      <c r="D862" s="29"/>
      <c r="E862" s="29"/>
    </row>
    <row r="863" spans="1:5" x14ac:dyDescent="0.2">
      <c r="A863" s="26"/>
      <c r="C863" s="29"/>
      <c r="D863" s="29"/>
      <c r="E863" s="29"/>
    </row>
    <row r="864" spans="1:5" x14ac:dyDescent="0.2">
      <c r="A864" s="26"/>
      <c r="C864" s="29"/>
      <c r="D864" s="29"/>
      <c r="E864" s="29"/>
    </row>
    <row r="865" spans="1:5" x14ac:dyDescent="0.2">
      <c r="A865" s="26"/>
      <c r="C865" s="29"/>
      <c r="D865" s="29"/>
      <c r="E865" s="29"/>
    </row>
    <row r="866" spans="1:5" x14ac:dyDescent="0.2">
      <c r="A866" s="26"/>
      <c r="C866" s="29"/>
      <c r="D866" s="29"/>
      <c r="E866" s="29"/>
    </row>
    <row r="867" spans="1:5" x14ac:dyDescent="0.2">
      <c r="A867" s="26"/>
      <c r="C867" s="29"/>
      <c r="D867" s="29"/>
      <c r="E867" s="29"/>
    </row>
    <row r="868" spans="1:5" x14ac:dyDescent="0.2">
      <c r="A868" s="26"/>
      <c r="C868" s="29"/>
      <c r="D868" s="29"/>
      <c r="E868" s="29"/>
    </row>
    <row r="869" spans="1:5" x14ac:dyDescent="0.2">
      <c r="A869" s="26"/>
      <c r="C869" s="29"/>
      <c r="D869" s="29"/>
      <c r="E869" s="29"/>
    </row>
    <row r="870" spans="1:5" x14ac:dyDescent="0.2">
      <c r="A870" s="26"/>
      <c r="C870" s="29"/>
      <c r="D870" s="29"/>
      <c r="E870" s="29"/>
    </row>
    <row r="871" spans="1:5" x14ac:dyDescent="0.2">
      <c r="A871" s="26"/>
      <c r="C871" s="29"/>
      <c r="D871" s="29"/>
      <c r="E871" s="29"/>
    </row>
    <row r="872" spans="1:5" x14ac:dyDescent="0.2">
      <c r="A872" s="26"/>
      <c r="C872" s="29"/>
      <c r="D872" s="29"/>
      <c r="E872" s="29"/>
    </row>
    <row r="873" spans="1:5" x14ac:dyDescent="0.2">
      <c r="A873" s="26"/>
      <c r="C873" s="29"/>
      <c r="D873" s="29"/>
      <c r="E873" s="29"/>
    </row>
    <row r="874" spans="1:5" x14ac:dyDescent="0.2">
      <c r="A874" s="26"/>
      <c r="C874" s="29"/>
      <c r="D874" s="29"/>
      <c r="E874" s="29"/>
    </row>
    <row r="875" spans="1:5" x14ac:dyDescent="0.2">
      <c r="A875" s="26"/>
      <c r="C875" s="29"/>
      <c r="D875" s="29"/>
      <c r="E875" s="29"/>
    </row>
    <row r="876" spans="1:5" x14ac:dyDescent="0.2">
      <c r="A876" s="26"/>
      <c r="C876" s="29"/>
      <c r="D876" s="29"/>
      <c r="E876" s="29"/>
    </row>
    <row r="877" spans="1:5" x14ac:dyDescent="0.2">
      <c r="A877" s="26"/>
      <c r="C877" s="29"/>
      <c r="D877" s="29"/>
      <c r="E877" s="29"/>
    </row>
    <row r="878" spans="1:5" x14ac:dyDescent="0.2">
      <c r="A878" s="26"/>
      <c r="C878" s="29"/>
      <c r="D878" s="29"/>
      <c r="E878" s="29"/>
    </row>
    <row r="879" spans="1:5" x14ac:dyDescent="0.2">
      <c r="A879" s="26"/>
      <c r="C879" s="29"/>
      <c r="D879" s="29"/>
      <c r="E879" s="29"/>
    </row>
    <row r="880" spans="1:5" x14ac:dyDescent="0.2">
      <c r="A880" s="26"/>
      <c r="C880" s="29"/>
      <c r="D880" s="29"/>
      <c r="E880" s="29"/>
    </row>
    <row r="881" spans="1:5" x14ac:dyDescent="0.2">
      <c r="A881" s="26"/>
      <c r="C881" s="29"/>
      <c r="D881" s="29"/>
      <c r="E881" s="29"/>
    </row>
    <row r="882" spans="1:5" x14ac:dyDescent="0.2">
      <c r="A882" s="26"/>
      <c r="C882" s="29"/>
      <c r="D882" s="29"/>
      <c r="E882" s="29"/>
    </row>
    <row r="883" spans="1:5" x14ac:dyDescent="0.2">
      <c r="A883" s="26"/>
      <c r="C883" s="29"/>
      <c r="D883" s="29"/>
      <c r="E883" s="29"/>
    </row>
    <row r="884" spans="1:5" x14ac:dyDescent="0.2">
      <c r="A884" s="26"/>
      <c r="C884" s="29"/>
      <c r="D884" s="29"/>
      <c r="E884" s="29"/>
    </row>
    <row r="885" spans="1:5" x14ac:dyDescent="0.2">
      <c r="A885" s="26"/>
      <c r="C885" s="29"/>
      <c r="D885" s="29"/>
      <c r="E885" s="29"/>
    </row>
    <row r="886" spans="1:5" x14ac:dyDescent="0.2">
      <c r="A886" s="26"/>
      <c r="C886" s="29"/>
      <c r="D886" s="29"/>
      <c r="E886" s="29"/>
    </row>
    <row r="887" spans="1:5" x14ac:dyDescent="0.2">
      <c r="A887" s="26"/>
      <c r="C887" s="29"/>
      <c r="D887" s="29"/>
      <c r="E887" s="29"/>
    </row>
    <row r="888" spans="1:5" x14ac:dyDescent="0.2">
      <c r="A888" s="26"/>
      <c r="C888" s="29"/>
      <c r="D888" s="29"/>
      <c r="E888" s="29"/>
    </row>
    <row r="889" spans="1:5" x14ac:dyDescent="0.2">
      <c r="A889" s="26"/>
      <c r="C889" s="29"/>
      <c r="D889" s="29"/>
      <c r="E889" s="29"/>
    </row>
    <row r="890" spans="1:5" x14ac:dyDescent="0.2">
      <c r="A890" s="26"/>
      <c r="C890" s="29"/>
      <c r="D890" s="29"/>
      <c r="E890" s="29"/>
    </row>
    <row r="891" spans="1:5" x14ac:dyDescent="0.2">
      <c r="A891" s="26"/>
      <c r="C891" s="29"/>
      <c r="D891" s="29"/>
      <c r="E891" s="29"/>
    </row>
    <row r="892" spans="1:5" x14ac:dyDescent="0.2">
      <c r="A892" s="26"/>
      <c r="C892" s="29"/>
      <c r="D892" s="29"/>
      <c r="E892" s="29"/>
    </row>
    <row r="893" spans="1:5" x14ac:dyDescent="0.2">
      <c r="A893" s="26"/>
      <c r="C893" s="29"/>
      <c r="D893" s="29"/>
      <c r="E893" s="29"/>
    </row>
    <row r="894" spans="1:5" x14ac:dyDescent="0.2">
      <c r="A894" s="26"/>
      <c r="C894" s="29"/>
      <c r="D894" s="29"/>
      <c r="E894" s="29"/>
    </row>
    <row r="895" spans="1:5" x14ac:dyDescent="0.2">
      <c r="A895" s="26"/>
      <c r="C895" s="29"/>
      <c r="D895" s="29"/>
      <c r="E895" s="29"/>
    </row>
    <row r="896" spans="1:5" x14ac:dyDescent="0.2">
      <c r="A896" s="26"/>
      <c r="C896" s="29"/>
      <c r="D896" s="29"/>
      <c r="E896" s="29"/>
    </row>
    <row r="897" spans="1:5" x14ac:dyDescent="0.2">
      <c r="A897" s="26"/>
      <c r="C897" s="29"/>
      <c r="D897" s="29"/>
      <c r="E897" s="29"/>
    </row>
    <row r="898" spans="1:5" x14ac:dyDescent="0.2">
      <c r="A898" s="26"/>
      <c r="C898" s="29"/>
      <c r="D898" s="29"/>
      <c r="E898" s="29"/>
    </row>
    <row r="899" spans="1:5" x14ac:dyDescent="0.2">
      <c r="A899" s="26"/>
      <c r="C899" s="29"/>
      <c r="D899" s="29"/>
      <c r="E899" s="29"/>
    </row>
    <row r="900" spans="1:5" x14ac:dyDescent="0.2">
      <c r="A900" s="26"/>
      <c r="C900" s="29"/>
      <c r="D900" s="29"/>
      <c r="E900" s="29"/>
    </row>
    <row r="901" spans="1:5" x14ac:dyDescent="0.2">
      <c r="A901" s="26"/>
      <c r="C901" s="29"/>
      <c r="D901" s="29"/>
      <c r="E901" s="29"/>
    </row>
    <row r="902" spans="1:5" x14ac:dyDescent="0.2">
      <c r="A902" s="26"/>
      <c r="C902" s="29"/>
      <c r="D902" s="29"/>
      <c r="E902" s="29"/>
    </row>
    <row r="903" spans="1:5" x14ac:dyDescent="0.2">
      <c r="A903" s="26"/>
      <c r="C903" s="29"/>
      <c r="D903" s="29"/>
      <c r="E903" s="29"/>
    </row>
    <row r="904" spans="1:5" x14ac:dyDescent="0.2">
      <c r="A904" s="26"/>
      <c r="C904" s="29"/>
      <c r="D904" s="29"/>
      <c r="E904" s="29"/>
    </row>
    <row r="905" spans="1:5" x14ac:dyDescent="0.2">
      <c r="A905" s="26"/>
      <c r="C905" s="29"/>
      <c r="D905" s="29"/>
      <c r="E905" s="29"/>
    </row>
    <row r="906" spans="1:5" x14ac:dyDescent="0.2">
      <c r="A906" s="26"/>
      <c r="C906" s="29"/>
      <c r="D906" s="29"/>
      <c r="E906" s="29"/>
    </row>
    <row r="907" spans="1:5" x14ac:dyDescent="0.2">
      <c r="A907" s="26"/>
      <c r="C907" s="29"/>
      <c r="D907" s="29"/>
      <c r="E907" s="29"/>
    </row>
    <row r="908" spans="1:5" x14ac:dyDescent="0.2">
      <c r="A908" s="26"/>
      <c r="C908" s="29"/>
      <c r="D908" s="29"/>
      <c r="E908" s="29"/>
    </row>
    <row r="909" spans="1:5" x14ac:dyDescent="0.2">
      <c r="A909" s="26"/>
      <c r="C909" s="29"/>
      <c r="D909" s="29"/>
      <c r="E909" s="29"/>
    </row>
    <row r="910" spans="1:5" x14ac:dyDescent="0.2">
      <c r="A910" s="26"/>
      <c r="C910" s="29"/>
      <c r="D910" s="29"/>
      <c r="E910" s="29"/>
    </row>
    <row r="911" spans="1:5" x14ac:dyDescent="0.2">
      <c r="A911" s="26"/>
      <c r="C911" s="29"/>
      <c r="D911" s="29"/>
      <c r="E911" s="29"/>
    </row>
    <row r="912" spans="1:5" x14ac:dyDescent="0.2">
      <c r="A912" s="26"/>
      <c r="C912" s="29"/>
      <c r="D912" s="29"/>
      <c r="E912" s="29"/>
    </row>
    <row r="913" spans="1:5" x14ac:dyDescent="0.2">
      <c r="A913" s="26"/>
      <c r="C913" s="29"/>
      <c r="D913" s="29"/>
      <c r="E913" s="29"/>
    </row>
    <row r="914" spans="1:5" x14ac:dyDescent="0.2">
      <c r="A914" s="26"/>
      <c r="C914" s="29"/>
      <c r="D914" s="29"/>
      <c r="E914" s="29"/>
    </row>
    <row r="915" spans="1:5" x14ac:dyDescent="0.2">
      <c r="A915" s="26"/>
      <c r="C915" s="29"/>
      <c r="D915" s="29"/>
      <c r="E915" s="29"/>
    </row>
    <row r="916" spans="1:5" x14ac:dyDescent="0.2">
      <c r="A916" s="26"/>
      <c r="C916" s="29"/>
      <c r="D916" s="29"/>
      <c r="E916" s="29"/>
    </row>
    <row r="917" spans="1:5" x14ac:dyDescent="0.2">
      <c r="A917" s="26"/>
      <c r="C917" s="29"/>
      <c r="D917" s="29"/>
      <c r="E917" s="29"/>
    </row>
    <row r="918" spans="1:5" x14ac:dyDescent="0.2">
      <c r="A918" s="26"/>
      <c r="C918" s="29"/>
      <c r="D918" s="29"/>
      <c r="E918" s="29"/>
    </row>
    <row r="919" spans="1:5" x14ac:dyDescent="0.2">
      <c r="A919" s="26"/>
      <c r="C919" s="29"/>
      <c r="D919" s="29"/>
      <c r="E919" s="29"/>
    </row>
    <row r="920" spans="1:5" x14ac:dyDescent="0.2">
      <c r="A920" s="26"/>
      <c r="C920" s="29"/>
      <c r="D920" s="29"/>
      <c r="E920" s="29"/>
    </row>
    <row r="921" spans="1:5" x14ac:dyDescent="0.2">
      <c r="A921" s="26"/>
      <c r="C921" s="29"/>
      <c r="D921" s="29"/>
      <c r="E921" s="29"/>
    </row>
    <row r="922" spans="1:5" x14ac:dyDescent="0.2">
      <c r="A922" s="26"/>
      <c r="C922" s="29"/>
      <c r="D922" s="29"/>
      <c r="E922" s="29"/>
    </row>
    <row r="923" spans="1:5" x14ac:dyDescent="0.2">
      <c r="A923" s="26"/>
      <c r="C923" s="29"/>
      <c r="D923" s="29"/>
      <c r="E923" s="29"/>
    </row>
    <row r="924" spans="1:5" x14ac:dyDescent="0.2">
      <c r="A924" s="26"/>
      <c r="C924" s="29"/>
      <c r="D924" s="29"/>
      <c r="E924" s="29"/>
    </row>
    <row r="925" spans="1:5" x14ac:dyDescent="0.2">
      <c r="A925" s="26"/>
      <c r="C925" s="29"/>
      <c r="D925" s="29"/>
      <c r="E925" s="27"/>
    </row>
    <row r="926" spans="1:5" x14ac:dyDescent="0.2">
      <c r="A926" s="26"/>
      <c r="C926" s="29"/>
      <c r="D926" s="29"/>
      <c r="E926" s="27"/>
    </row>
    <row r="927" spans="1:5" x14ac:dyDescent="0.2">
      <c r="A927" s="26"/>
      <c r="C927" s="29"/>
      <c r="D927" s="29"/>
      <c r="E927" s="27"/>
    </row>
    <row r="928" spans="1:5" x14ac:dyDescent="0.2">
      <c r="A928" s="26"/>
      <c r="C928" s="29"/>
      <c r="D928" s="29"/>
      <c r="E928" s="27"/>
    </row>
    <row r="929" spans="1:5" x14ac:dyDescent="0.2">
      <c r="A929" s="26"/>
      <c r="C929" s="29"/>
      <c r="D929" s="29"/>
      <c r="E929" s="27"/>
    </row>
    <row r="930" spans="1:5" x14ac:dyDescent="0.2">
      <c r="A930" s="26"/>
      <c r="C930" s="29"/>
      <c r="D930" s="29"/>
      <c r="E930" s="27"/>
    </row>
    <row r="931" spans="1:5" x14ac:dyDescent="0.2">
      <c r="A931" s="26"/>
      <c r="C931" s="29"/>
      <c r="D931" s="29"/>
      <c r="E931" s="27"/>
    </row>
    <row r="932" spans="1:5" x14ac:dyDescent="0.2">
      <c r="A932" s="26"/>
      <c r="C932" s="29"/>
      <c r="D932" s="29"/>
      <c r="E932" s="27"/>
    </row>
    <row r="933" spans="1:5" x14ac:dyDescent="0.2">
      <c r="A933" s="26"/>
      <c r="C933" s="29"/>
      <c r="D933" s="29"/>
      <c r="E933" s="27"/>
    </row>
    <row r="934" spans="1:5" x14ac:dyDescent="0.2">
      <c r="A934" s="26"/>
      <c r="C934" s="29"/>
      <c r="D934" s="29"/>
      <c r="E934" s="27"/>
    </row>
    <row r="935" spans="1:5" x14ac:dyDescent="0.2">
      <c r="A935" s="26"/>
      <c r="C935" s="29"/>
      <c r="D935" s="29"/>
      <c r="E935" s="27"/>
    </row>
    <row r="936" spans="1:5" x14ac:dyDescent="0.2">
      <c r="A936" s="26"/>
      <c r="C936" s="29"/>
      <c r="D936" s="29"/>
      <c r="E936" s="27"/>
    </row>
    <row r="937" spans="1:5" x14ac:dyDescent="0.2">
      <c r="A937" s="26"/>
      <c r="C937" s="29"/>
      <c r="D937" s="29"/>
      <c r="E937" s="27"/>
    </row>
    <row r="938" spans="1:5" x14ac:dyDescent="0.2">
      <c r="A938" s="26"/>
      <c r="C938" s="29"/>
      <c r="D938" s="29"/>
      <c r="E938" s="27"/>
    </row>
    <row r="939" spans="1:5" x14ac:dyDescent="0.2">
      <c r="A939" s="26"/>
      <c r="C939" s="29"/>
      <c r="D939" s="29"/>
      <c r="E939" s="27"/>
    </row>
    <row r="940" spans="1:5" x14ac:dyDescent="0.2">
      <c r="A940" s="26"/>
      <c r="C940" s="29"/>
      <c r="D940" s="29"/>
      <c r="E940" s="27"/>
    </row>
    <row r="941" spans="1:5" x14ac:dyDescent="0.2">
      <c r="A941" s="26"/>
      <c r="C941" s="29"/>
      <c r="D941" s="29"/>
      <c r="E941" s="27"/>
    </row>
    <row r="942" spans="1:5" x14ac:dyDescent="0.2">
      <c r="A942" s="26"/>
      <c r="C942" s="29"/>
      <c r="D942" s="29"/>
      <c r="E942" s="27"/>
    </row>
    <row r="943" spans="1:5" x14ac:dyDescent="0.2">
      <c r="A943" s="26"/>
      <c r="C943" s="29"/>
      <c r="D943" s="29"/>
      <c r="E943" s="27"/>
    </row>
    <row r="944" spans="1:5" x14ac:dyDescent="0.2">
      <c r="A944" s="26"/>
      <c r="C944" s="29"/>
      <c r="D944" s="29"/>
      <c r="E944" s="29"/>
    </row>
    <row r="945" spans="1:5" x14ac:dyDescent="0.2">
      <c r="A945" s="26"/>
      <c r="C945" s="29"/>
      <c r="D945" s="29"/>
      <c r="E945" s="29"/>
    </row>
    <row r="946" spans="1:5" x14ac:dyDescent="0.2">
      <c r="A946" s="26"/>
      <c r="C946" s="29"/>
      <c r="D946" s="29"/>
      <c r="E946" s="29"/>
    </row>
    <row r="947" spans="1:5" x14ac:dyDescent="0.2">
      <c r="A947" s="26"/>
      <c r="C947" s="29"/>
      <c r="D947" s="29"/>
      <c r="E947" s="29"/>
    </row>
    <row r="948" spans="1:5" x14ac:dyDescent="0.2">
      <c r="A948" s="26"/>
      <c r="C948" s="29"/>
      <c r="D948" s="29"/>
      <c r="E948" s="29"/>
    </row>
    <row r="949" spans="1:5" x14ac:dyDescent="0.2">
      <c r="A949" s="26"/>
      <c r="C949" s="29"/>
      <c r="D949" s="29"/>
      <c r="E949" s="29"/>
    </row>
    <row r="950" spans="1:5" x14ac:dyDescent="0.2">
      <c r="A950" s="26"/>
      <c r="C950" s="29"/>
      <c r="D950" s="29"/>
      <c r="E950" s="29"/>
    </row>
    <row r="951" spans="1:5" x14ac:dyDescent="0.2">
      <c r="A951" s="26"/>
      <c r="C951" s="29"/>
      <c r="D951" s="29"/>
      <c r="E951" s="29"/>
    </row>
    <row r="952" spans="1:5" x14ac:dyDescent="0.2">
      <c r="A952" s="26"/>
      <c r="C952" s="29"/>
      <c r="D952" s="29"/>
      <c r="E952" s="29"/>
    </row>
    <row r="953" spans="1:5" x14ac:dyDescent="0.2">
      <c r="A953" s="26"/>
      <c r="C953" s="29"/>
      <c r="D953" s="29"/>
      <c r="E953" s="29"/>
    </row>
    <row r="954" spans="1:5" x14ac:dyDescent="0.2">
      <c r="A954" s="26"/>
      <c r="C954" s="29"/>
      <c r="D954" s="29"/>
      <c r="E954" s="29"/>
    </row>
    <row r="955" spans="1:5" x14ac:dyDescent="0.2">
      <c r="A955" s="26"/>
      <c r="C955" s="29"/>
      <c r="D955" s="29"/>
      <c r="E955" s="29"/>
    </row>
    <row r="956" spans="1:5" x14ac:dyDescent="0.2">
      <c r="A956" s="26"/>
      <c r="C956" s="29"/>
      <c r="D956" s="29"/>
      <c r="E956" s="29"/>
    </row>
    <row r="957" spans="1:5" x14ac:dyDescent="0.2">
      <c r="A957" s="26"/>
      <c r="C957" s="29"/>
      <c r="D957" s="29"/>
      <c r="E957" s="29"/>
    </row>
    <row r="958" spans="1:5" x14ac:dyDescent="0.2">
      <c r="A958" s="26"/>
      <c r="C958" s="29"/>
      <c r="D958" s="29"/>
      <c r="E958" s="29"/>
    </row>
    <row r="959" spans="1:5" x14ac:dyDescent="0.2">
      <c r="A959" s="26"/>
      <c r="C959" s="29"/>
      <c r="D959" s="29"/>
      <c r="E959" s="29"/>
    </row>
    <row r="960" spans="1:5" x14ac:dyDescent="0.2">
      <c r="A960" s="26"/>
      <c r="C960" s="29"/>
      <c r="D960" s="29"/>
      <c r="E960" s="29"/>
    </row>
    <row r="961" spans="1:5" x14ac:dyDescent="0.2">
      <c r="A961" s="26"/>
      <c r="C961" s="29"/>
      <c r="D961" s="29"/>
      <c r="E961" s="29"/>
    </row>
    <row r="962" spans="1:5" x14ac:dyDescent="0.2">
      <c r="A962" s="26"/>
      <c r="C962" s="29"/>
      <c r="D962" s="29"/>
      <c r="E962" s="29"/>
    </row>
    <row r="963" spans="1:5" x14ac:dyDescent="0.2">
      <c r="A963" s="26"/>
      <c r="C963" s="29"/>
      <c r="D963" s="29"/>
      <c r="E963" s="29"/>
    </row>
    <row r="964" spans="1:5" x14ac:dyDescent="0.2">
      <c r="A964" s="26"/>
      <c r="C964" s="29"/>
      <c r="D964" s="29"/>
      <c r="E964" s="29"/>
    </row>
    <row r="965" spans="1:5" x14ac:dyDescent="0.2">
      <c r="A965" s="26"/>
      <c r="C965" s="29"/>
      <c r="D965" s="29"/>
      <c r="E965" s="29"/>
    </row>
    <row r="966" spans="1:5" x14ac:dyDescent="0.2">
      <c r="A966" s="26"/>
      <c r="C966" s="29"/>
      <c r="D966" s="29"/>
      <c r="E966" s="29"/>
    </row>
    <row r="967" spans="1:5" x14ac:dyDescent="0.2">
      <c r="A967" s="26"/>
      <c r="C967" s="29"/>
      <c r="D967" s="29"/>
      <c r="E967" s="29"/>
    </row>
  </sheetData>
  <sheetProtection algorithmName="SHA-512" hashValue="tCQxHql3quVmd1XS0yZvo8zOZpnIyScbv4yMMgeDMHyNpicuZYeuV1PT+LEf1RUANEQZP5Nn623s8tIxob7FNg==" saltValue="NXHTMpNDRG+jIy/vsfqbWA==" spinCount="100000" sheet="1" selectLockedCells="1"/>
  <conditionalFormatting sqref="K14">
    <cfRule type="colorScale" priority="1">
      <colorScale>
        <cfvo type="formula" val="&quot;WENN($I$14=&quot;&quot;JA&quot;&quot;)&quot;"/>
        <cfvo type="formula" val="$K$14=&quot;NEIN&quot;"/>
        <color rgb="FF00B050"/>
        <color rgb="FFFF0000"/>
      </colorScale>
    </cfRule>
  </conditionalFormatting>
  <conditionalFormatting sqref="H37:H42">
    <cfRule type="colorScale" priority="2">
      <colorScale>
        <cfvo type="num" val="0"/>
        <cfvo type="num" val="$B$46*0.9"/>
        <cfvo type="num" val="$B$46"/>
        <color rgb="FF63BE7B"/>
        <color rgb="FFFFEB84"/>
        <color rgb="FFF8696B"/>
      </colorScale>
    </cfRule>
  </conditionalFormatting>
  <hyperlinks>
    <hyperlink ref="K1" r:id="rId1" xr:uid="{5BD97F7F-6126-C241-9DB0-2E5F1B8CE085}"/>
    <hyperlink ref="M31" r:id="rId2" xr:uid="{B0BBE843-2872-BB44-A65C-7E2C0C1540C4}"/>
  </hyperlinks>
  <pageMargins left="0.7" right="0.7" top="0.78740157499999996" bottom="0.78740157499999996" header="0.3" footer="0.3"/>
  <pageSetup paperSize="9" scale="55" orientation="landscape" horizontalDpi="0" verticalDpi="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20D1F-2C5D-F147-9FD6-084FE86649B3}">
  <sheetPr>
    <tabColor rgb="FF92D050"/>
  </sheetPr>
  <dimension ref="A1:O825"/>
  <sheetViews>
    <sheetView zoomScaleNormal="100" workbookViewId="0">
      <selection activeCell="B13" sqref="B13"/>
    </sheetView>
  </sheetViews>
  <sheetFormatPr baseColWidth="10" defaultRowHeight="16" x14ac:dyDescent="0.2"/>
  <cols>
    <col min="1" max="1" width="23.33203125" style="6" customWidth="1"/>
    <col min="2" max="16384" width="10.83203125" style="6"/>
  </cols>
  <sheetData>
    <row r="1" spans="1:11" ht="26" x14ac:dyDescent="0.3">
      <c r="A1" s="5" t="s">
        <v>100</v>
      </c>
      <c r="F1" s="6" t="str">
        <f>Anleitung!D1</f>
        <v>Version 0.70Beta</v>
      </c>
      <c r="I1" s="6" t="s">
        <v>30</v>
      </c>
      <c r="K1" s="7" t="s">
        <v>42</v>
      </c>
    </row>
    <row r="2" spans="1:11" x14ac:dyDescent="0.2">
      <c r="A2" s="21" t="s">
        <v>68</v>
      </c>
    </row>
    <row r="3" spans="1:11" x14ac:dyDescent="0.2">
      <c r="A3" s="8" t="s">
        <v>9</v>
      </c>
    </row>
    <row r="4" spans="1:11" ht="17" thickBot="1" x14ac:dyDescent="0.25">
      <c r="A4" s="8" t="s">
        <v>67</v>
      </c>
    </row>
    <row r="5" spans="1:11" x14ac:dyDescent="0.2">
      <c r="A5" s="52" t="s">
        <v>12</v>
      </c>
      <c r="B5" s="79">
        <f>'Raum1_Übersicht+Stoßlüftung'!B5</f>
        <v>8.24</v>
      </c>
      <c r="C5" s="53" t="s">
        <v>14</v>
      </c>
      <c r="D5" s="53"/>
      <c r="E5" s="54">
        <f>'Raum1_Übersicht+Stoßlüftung'!$E$5</f>
        <v>6.18</v>
      </c>
      <c r="F5" s="11"/>
      <c r="G5" s="11"/>
      <c r="H5" s="11"/>
      <c r="I5" s="11"/>
      <c r="J5" s="11"/>
    </row>
    <row r="6" spans="1:11" ht="17" thickBot="1" x14ac:dyDescent="0.25">
      <c r="A6" s="55" t="s">
        <v>13</v>
      </c>
      <c r="B6" s="56">
        <f>'Raum1_Übersicht+Stoßlüftung'!$B$6</f>
        <v>3.7</v>
      </c>
      <c r="C6" s="57" t="s">
        <v>15</v>
      </c>
      <c r="D6" s="57"/>
      <c r="E6" s="58">
        <f>B5*E5*B6</f>
        <v>188.41584</v>
      </c>
      <c r="F6" s="11"/>
      <c r="G6" s="11"/>
      <c r="H6" s="11"/>
      <c r="I6" s="11"/>
      <c r="J6" s="11"/>
    </row>
    <row r="7" spans="1:11" ht="17" thickBot="1" x14ac:dyDescent="0.25">
      <c r="A7" s="11"/>
      <c r="B7" s="11"/>
      <c r="C7" s="11"/>
      <c r="D7" s="11"/>
      <c r="E7" s="11"/>
      <c r="F7" s="11"/>
      <c r="G7" s="11"/>
      <c r="H7" s="11"/>
      <c r="I7" s="11"/>
      <c r="J7" s="11"/>
    </row>
    <row r="8" spans="1:11" ht="17" thickBot="1" x14ac:dyDescent="0.25">
      <c r="A8" s="111" t="s">
        <v>16</v>
      </c>
      <c r="B8" s="112">
        <f>'Raum1_Übersicht+Stoßlüftung'!$B$8</f>
        <v>3</v>
      </c>
      <c r="C8" s="113" t="s">
        <v>2</v>
      </c>
      <c r="D8" s="113"/>
      <c r="E8" s="114">
        <f>'Raum1_Übersicht+Stoßlüftung'!$E$8</f>
        <v>20</v>
      </c>
      <c r="F8" s="11"/>
      <c r="G8" s="11"/>
      <c r="H8" s="11"/>
      <c r="I8" s="11"/>
      <c r="J8" s="11"/>
    </row>
    <row r="9" spans="1:11" x14ac:dyDescent="0.2">
      <c r="A9" s="11" t="s">
        <v>1</v>
      </c>
      <c r="B9" s="11"/>
      <c r="C9" s="30">
        <f>E8-B8</f>
        <v>17</v>
      </c>
      <c r="D9" s="15" t="s">
        <v>66</v>
      </c>
      <c r="E9" s="11"/>
      <c r="F9" s="11"/>
      <c r="G9" s="11"/>
      <c r="H9" s="11"/>
      <c r="I9" s="11"/>
      <c r="J9" s="11"/>
    </row>
    <row r="10" spans="1:11" x14ac:dyDescent="0.2">
      <c r="A10" s="11"/>
      <c r="B10" s="11"/>
      <c r="C10" s="11"/>
      <c r="E10" s="11"/>
      <c r="F10" s="11"/>
      <c r="G10" s="11"/>
      <c r="H10" s="11"/>
      <c r="I10" s="11"/>
      <c r="J10" s="11"/>
    </row>
    <row r="11" spans="1:11" ht="17" thickBot="1" x14ac:dyDescent="0.25">
      <c r="A11" s="11"/>
      <c r="B11" s="11"/>
      <c r="C11" s="11"/>
      <c r="D11" s="11"/>
      <c r="E11" s="11"/>
      <c r="F11" s="11"/>
      <c r="G11" s="11"/>
      <c r="H11" s="11"/>
      <c r="I11" s="11"/>
      <c r="J11" s="11"/>
    </row>
    <row r="12" spans="1:11" x14ac:dyDescent="0.2">
      <c r="A12" s="92" t="s">
        <v>3</v>
      </c>
      <c r="B12" s="93">
        <v>1</v>
      </c>
      <c r="C12" s="93">
        <v>2</v>
      </c>
      <c r="D12" s="93">
        <v>3</v>
      </c>
      <c r="E12" s="93">
        <v>4</v>
      </c>
      <c r="F12" s="93">
        <v>5</v>
      </c>
      <c r="G12" s="94">
        <v>6</v>
      </c>
      <c r="H12" s="11"/>
      <c r="I12" s="11"/>
      <c r="J12" s="11"/>
    </row>
    <row r="13" spans="1:11" x14ac:dyDescent="0.2">
      <c r="A13" s="95" t="s">
        <v>50</v>
      </c>
      <c r="B13" s="80">
        <f>'Raum1_Übersicht+Stoßlüftung'!B13</f>
        <v>0.8</v>
      </c>
      <c r="C13" s="80">
        <f>'Raum1_Übersicht+Stoßlüftung'!C13</f>
        <v>0.8</v>
      </c>
      <c r="D13" s="80">
        <f>'Raum1_Übersicht+Stoßlüftung'!D13</f>
        <v>0.8</v>
      </c>
      <c r="E13" s="80">
        <f>'Raum1_Übersicht+Stoßlüftung'!E13</f>
        <v>0.8</v>
      </c>
      <c r="F13" s="80">
        <f>'Raum1_Übersicht+Stoßlüftung'!F13</f>
        <v>0.8</v>
      </c>
      <c r="G13" s="96">
        <f>'Raum1_Übersicht+Stoßlüftung'!G13</f>
        <v>0.8</v>
      </c>
      <c r="H13" s="15" t="s">
        <v>103</v>
      </c>
      <c r="I13" s="11"/>
      <c r="J13" s="11"/>
    </row>
    <row r="14" spans="1:11" ht="17" thickBot="1" x14ac:dyDescent="0.25">
      <c r="A14" s="95" t="s">
        <v>51</v>
      </c>
      <c r="B14" s="80">
        <f>'Raum1_Übersicht+Stoßlüftung'!B14</f>
        <v>1.5</v>
      </c>
      <c r="C14" s="80">
        <f>'Raum1_Übersicht+Stoßlüftung'!C14</f>
        <v>1.5</v>
      </c>
      <c r="D14" s="80">
        <f>'Raum1_Übersicht+Stoßlüftung'!D14</f>
        <v>1.5</v>
      </c>
      <c r="E14" s="80">
        <f>'Raum1_Übersicht+Stoßlüftung'!E14</f>
        <v>1.5</v>
      </c>
      <c r="F14" s="80">
        <f>'Raum1_Übersicht+Stoßlüftung'!F14</f>
        <v>1.5</v>
      </c>
      <c r="G14" s="96">
        <f>'Raum1_Übersicht+Stoßlüftung'!G14</f>
        <v>1.5</v>
      </c>
      <c r="H14" s="15" t="s">
        <v>107</v>
      </c>
      <c r="I14" s="11"/>
      <c r="J14" s="11"/>
    </row>
    <row r="15" spans="1:11" x14ac:dyDescent="0.2">
      <c r="A15" s="106" t="s">
        <v>52</v>
      </c>
      <c r="B15" s="173">
        <v>0.06</v>
      </c>
      <c r="C15" s="173">
        <v>0.06</v>
      </c>
      <c r="D15" s="173">
        <v>0.06</v>
      </c>
      <c r="E15" s="173">
        <v>0.06</v>
      </c>
      <c r="F15" s="173">
        <v>0.06</v>
      </c>
      <c r="G15" s="174">
        <v>0.06</v>
      </c>
    </row>
    <row r="16" spans="1:11" x14ac:dyDescent="0.2">
      <c r="A16" s="107" t="s">
        <v>55</v>
      </c>
      <c r="B16" s="175">
        <v>0.14000000000000001</v>
      </c>
      <c r="C16" s="175">
        <v>0.14000000000000001</v>
      </c>
      <c r="D16" s="175">
        <v>0.14000000000000001</v>
      </c>
      <c r="E16" s="175">
        <v>0.14000000000000001</v>
      </c>
      <c r="F16" s="175">
        <v>0.14000000000000001</v>
      </c>
      <c r="G16" s="176">
        <v>0.14000000000000001</v>
      </c>
    </row>
    <row r="17" spans="1:10" ht="18" customHeight="1" thickBot="1" x14ac:dyDescent="0.25">
      <c r="A17" s="109" t="s">
        <v>49</v>
      </c>
      <c r="B17" s="177">
        <v>0.1</v>
      </c>
      <c r="C17" s="177">
        <v>0.1</v>
      </c>
      <c r="D17" s="177">
        <v>0.1</v>
      </c>
      <c r="E17" s="177">
        <v>0.1</v>
      </c>
      <c r="F17" s="177">
        <v>0.1</v>
      </c>
      <c r="G17" s="178">
        <v>0.1</v>
      </c>
    </row>
    <row r="18" spans="1:10" x14ac:dyDescent="0.2">
      <c r="A18" s="97" t="s">
        <v>54</v>
      </c>
      <c r="B18" s="32">
        <f>IF(B14=0,0,ASIN((B15+B16)/B14)/PI()*180)</f>
        <v>7.6622556607660659</v>
      </c>
      <c r="C18" s="32">
        <f t="shared" ref="C18:G18" si="0">IF(C14=0,0,ASIN((C15+C16)/C14)/PI()*180)</f>
        <v>7.6622556607660659</v>
      </c>
      <c r="D18" s="32">
        <f t="shared" si="0"/>
        <v>7.6622556607660659</v>
      </c>
      <c r="E18" s="32">
        <f t="shared" si="0"/>
        <v>7.6622556607660659</v>
      </c>
      <c r="F18" s="32">
        <f t="shared" si="0"/>
        <v>7.6622556607660659</v>
      </c>
      <c r="G18" s="32">
        <f t="shared" si="0"/>
        <v>7.6622556607660659</v>
      </c>
    </row>
    <row r="19" spans="1:10" x14ac:dyDescent="0.2">
      <c r="A19" s="97" t="s">
        <v>53</v>
      </c>
      <c r="B19" s="32">
        <f t="shared" ref="B19:G19" si="1">IF(B18=0,0,B15/SIN(B18*PI()/180 ))</f>
        <v>0.45</v>
      </c>
      <c r="C19" s="32">
        <f t="shared" si="1"/>
        <v>0.45</v>
      </c>
      <c r="D19" s="32">
        <f t="shared" si="1"/>
        <v>0.45</v>
      </c>
      <c r="E19" s="32">
        <f t="shared" si="1"/>
        <v>0.45</v>
      </c>
      <c r="F19" s="32">
        <f t="shared" si="1"/>
        <v>0.45</v>
      </c>
      <c r="G19" s="98">
        <f t="shared" si="1"/>
        <v>0.45</v>
      </c>
    </row>
    <row r="20" spans="1:10" x14ac:dyDescent="0.2">
      <c r="A20" s="97" t="s">
        <v>56</v>
      </c>
      <c r="B20" s="32">
        <f t="shared" ref="B20:G20" si="2">IF(B16&gt;B17,1-0.6*(1-(B17/B16)),1)</f>
        <v>0.82857142857142863</v>
      </c>
      <c r="C20" s="32">
        <f t="shared" si="2"/>
        <v>0.82857142857142863</v>
      </c>
      <c r="D20" s="32">
        <f t="shared" si="2"/>
        <v>0.82857142857142863</v>
      </c>
      <c r="E20" s="32">
        <f t="shared" si="2"/>
        <v>0.82857142857142863</v>
      </c>
      <c r="F20" s="32">
        <f t="shared" si="2"/>
        <v>0.82857142857142863</v>
      </c>
      <c r="G20" s="98">
        <f t="shared" si="2"/>
        <v>0.82857142857142863</v>
      </c>
    </row>
    <row r="21" spans="1:10" x14ac:dyDescent="0.2">
      <c r="A21" s="97" t="s">
        <v>57</v>
      </c>
      <c r="B21" s="32">
        <f t="shared" ref="B21:G21" si="3">IF(B19=0,0,(B14-B19)*2/3)</f>
        <v>0.70000000000000007</v>
      </c>
      <c r="C21" s="32">
        <f t="shared" si="3"/>
        <v>0.70000000000000007</v>
      </c>
      <c r="D21" s="32">
        <f t="shared" si="3"/>
        <v>0.70000000000000007</v>
      </c>
      <c r="E21" s="32">
        <f t="shared" si="3"/>
        <v>0.70000000000000007</v>
      </c>
      <c r="F21" s="32">
        <f t="shared" si="3"/>
        <v>0.70000000000000007</v>
      </c>
      <c r="G21" s="98">
        <f t="shared" si="3"/>
        <v>0.70000000000000007</v>
      </c>
    </row>
    <row r="22" spans="1:10" ht="17" thickBot="1" x14ac:dyDescent="0.25">
      <c r="A22" s="99" t="s">
        <v>58</v>
      </c>
      <c r="B22" s="100">
        <f>(((B13+B14-B19)*B16)/3)*B20</f>
        <v>7.1533333333333338E-2</v>
      </c>
      <c r="C22" s="100">
        <f t="shared" ref="C22:G22" si="4">((C13+C14-C19)*C16/3)*C20</f>
        <v>7.1533333333333338E-2</v>
      </c>
      <c r="D22" s="100">
        <f t="shared" si="4"/>
        <v>7.1533333333333338E-2</v>
      </c>
      <c r="E22" s="100">
        <f t="shared" si="4"/>
        <v>7.1533333333333338E-2</v>
      </c>
      <c r="F22" s="100">
        <f t="shared" si="4"/>
        <v>7.1533333333333338E-2</v>
      </c>
      <c r="G22" s="101">
        <f t="shared" si="4"/>
        <v>7.1533333333333338E-2</v>
      </c>
    </row>
    <row r="23" spans="1:10" x14ac:dyDescent="0.2">
      <c r="A23" s="102"/>
      <c r="B23" s="11"/>
      <c r="C23" s="11"/>
      <c r="D23" s="11"/>
      <c r="E23" s="11"/>
      <c r="F23" s="11"/>
      <c r="G23" s="103"/>
      <c r="H23" s="11"/>
      <c r="I23" s="11"/>
      <c r="J23" s="11"/>
    </row>
    <row r="24" spans="1:10" ht="17" thickBot="1" x14ac:dyDescent="0.25">
      <c r="A24" s="55" t="s">
        <v>47</v>
      </c>
      <c r="B24" s="104">
        <f>3600*(B22)*SQRT(9.81*B21*($C$9)/(2*(273.15+$B$8)))</f>
        <v>118.39447238047458</v>
      </c>
      <c r="C24" s="104">
        <f t="shared" ref="C24:G24" si="5">3600*(C22)*SQRT((9.81*C21*($C$9)/(2*(273.15+$B$8))))</f>
        <v>118.39447238047458</v>
      </c>
      <c r="D24" s="104">
        <f t="shared" si="5"/>
        <v>118.39447238047458</v>
      </c>
      <c r="E24" s="104">
        <f t="shared" si="5"/>
        <v>118.39447238047458</v>
      </c>
      <c r="F24" s="104">
        <f t="shared" si="5"/>
        <v>118.39447238047458</v>
      </c>
      <c r="G24" s="105">
        <f t="shared" si="5"/>
        <v>118.39447238047458</v>
      </c>
      <c r="H24" s="102" t="s">
        <v>40</v>
      </c>
      <c r="I24" s="11"/>
      <c r="J24" s="11"/>
    </row>
    <row r="25" spans="1:10" ht="17" thickBot="1" x14ac:dyDescent="0.25">
      <c r="A25" s="11"/>
      <c r="B25" s="11"/>
      <c r="C25" s="11"/>
      <c r="D25" s="11"/>
      <c r="E25" s="11"/>
      <c r="F25" s="11"/>
      <c r="G25" s="11"/>
      <c r="H25" s="11"/>
      <c r="I25" s="11"/>
      <c r="J25" s="11"/>
    </row>
    <row r="26" spans="1:10" x14ac:dyDescent="0.2">
      <c r="A26" s="116" t="s">
        <v>105</v>
      </c>
      <c r="B26" s="117"/>
      <c r="C26" s="127">
        <f>SUM(B24:G24)</f>
        <v>710.36683428284744</v>
      </c>
      <c r="D26" s="118" t="s">
        <v>40</v>
      </c>
      <c r="E26" s="15" t="s">
        <v>104</v>
      </c>
      <c r="F26" s="11"/>
      <c r="G26" s="11"/>
      <c r="H26" s="11"/>
      <c r="I26" s="11"/>
      <c r="J26" s="11"/>
    </row>
    <row r="27" spans="1:10" x14ac:dyDescent="0.2">
      <c r="A27" s="119"/>
      <c r="B27" s="11"/>
      <c r="C27" s="115"/>
      <c r="D27" s="120"/>
    </row>
    <row r="28" spans="1:10" x14ac:dyDescent="0.2">
      <c r="A28" s="119"/>
      <c r="B28" s="11"/>
      <c r="C28" s="70"/>
      <c r="D28" s="121"/>
    </row>
    <row r="29" spans="1:10" ht="17" thickBot="1" x14ac:dyDescent="0.25">
      <c r="A29" s="122" t="s">
        <v>59</v>
      </c>
      <c r="B29" s="123"/>
      <c r="C29" s="124">
        <f>IF(C26/E6&gt;17,17,C26/E6)</f>
        <v>3.7702076124961015</v>
      </c>
      <c r="D29" s="125"/>
      <c r="E29" s="8"/>
    </row>
    <row r="30" spans="1:10" ht="17" thickBot="1" x14ac:dyDescent="0.25">
      <c r="A30" s="41"/>
      <c r="B30" s="41"/>
      <c r="C30" s="41"/>
      <c r="E30" s="8"/>
    </row>
    <row r="31" spans="1:10" x14ac:dyDescent="0.2">
      <c r="A31" s="9" t="s">
        <v>157</v>
      </c>
      <c r="B31" s="222">
        <f>(B16*(B13+B14)+C16*(C13+C14)+D16*(D13+D14)+E16*(E13+E14)+F16*(F13+F14)+G16*(G13+G14))</f>
        <v>1.9320000000000002</v>
      </c>
      <c r="C31" s="220" t="s">
        <v>136</v>
      </c>
      <c r="D31" s="221">
        <v>3</v>
      </c>
      <c r="E31" s="8"/>
      <c r="F31" s="6" t="s">
        <v>154</v>
      </c>
    </row>
    <row r="32" spans="1:10" x14ac:dyDescent="0.2">
      <c r="A32" s="224"/>
      <c r="B32" s="11"/>
      <c r="C32" s="11"/>
      <c r="D32" s="225" t="s">
        <v>134</v>
      </c>
      <c r="E32" s="8"/>
      <c r="F32" s="6" t="s">
        <v>155</v>
      </c>
    </row>
    <row r="33" spans="1:15" x14ac:dyDescent="0.2">
      <c r="A33" s="223" t="s">
        <v>135</v>
      </c>
      <c r="B33" s="11"/>
      <c r="C33" s="171"/>
      <c r="D33" s="218" t="str">
        <f>IF((0.35*D31)&lt;(B16*(B13+B14)+C16*(C13+C14)+D16*(D13+D14)+E16*(E13+E14)+F16*(F13+F14)+G16*(G13+G14)),"JA","NEIN")</f>
        <v>JA</v>
      </c>
      <c r="F33" s="6" t="s">
        <v>156</v>
      </c>
    </row>
    <row r="34" spans="1:15" x14ac:dyDescent="0.2">
      <c r="A34" s="107" t="s">
        <v>153</v>
      </c>
      <c r="B34" s="11" t="s">
        <v>176</v>
      </c>
      <c r="C34" s="115" t="s">
        <v>175</v>
      </c>
      <c r="D34" s="218" t="str">
        <f>IF((D31*20)&lt;(C26),"JA","NEIN")</f>
        <v>JA</v>
      </c>
      <c r="F34" s="6" t="s">
        <v>160</v>
      </c>
    </row>
    <row r="35" spans="1:15" x14ac:dyDescent="0.2">
      <c r="A35" s="6" t="s">
        <v>159</v>
      </c>
      <c r="B35" s="6" t="s">
        <v>179</v>
      </c>
      <c r="C35" s="115" t="s">
        <v>174</v>
      </c>
      <c r="D35" s="218" t="str">
        <f>IF((D31*25)&lt;(C26),"JA","NEIN")</f>
        <v>JA</v>
      </c>
    </row>
    <row r="36" spans="1:15" ht="17" thickBot="1" x14ac:dyDescent="0.25">
      <c r="A36" s="226"/>
      <c r="B36" s="219" t="s">
        <v>178</v>
      </c>
      <c r="C36" s="219" t="s">
        <v>177</v>
      </c>
      <c r="D36" s="172" t="str">
        <f>IF((D31*30)&lt;(C26),"JA","NEIN")</f>
        <v>JA</v>
      </c>
    </row>
    <row r="37" spans="1:15" x14ac:dyDescent="0.2">
      <c r="C37" s="20"/>
    </row>
    <row r="38" spans="1:15" x14ac:dyDescent="0.2">
      <c r="A38" s="6" t="s">
        <v>35</v>
      </c>
      <c r="E38" s="6" t="s">
        <v>36</v>
      </c>
    </row>
    <row r="48" spans="1:15" x14ac:dyDescent="0.2">
      <c r="K48" s="41"/>
      <c r="L48" s="41"/>
      <c r="M48" s="41"/>
      <c r="N48" s="41"/>
      <c r="O48" s="41"/>
    </row>
    <row r="49" spans="1:15" x14ac:dyDescent="0.2">
      <c r="K49" s="41"/>
      <c r="L49" s="41"/>
      <c r="M49" s="41"/>
      <c r="N49" s="41"/>
      <c r="O49" s="41"/>
    </row>
    <row r="50" spans="1:15" x14ac:dyDescent="0.2">
      <c r="K50" s="41"/>
      <c r="L50" s="49"/>
      <c r="M50" s="41"/>
      <c r="N50" s="41"/>
      <c r="O50" s="41"/>
    </row>
    <row r="51" spans="1:15" x14ac:dyDescent="0.2">
      <c r="K51" s="41"/>
      <c r="L51" s="49"/>
      <c r="M51" s="41"/>
      <c r="N51" s="41"/>
      <c r="O51" s="41"/>
    </row>
    <row r="52" spans="1:15" x14ac:dyDescent="0.2">
      <c r="K52" s="41"/>
      <c r="L52" s="49"/>
      <c r="M52" s="41"/>
      <c r="N52" s="41"/>
      <c r="O52" s="41"/>
    </row>
    <row r="53" spans="1:15" x14ac:dyDescent="0.2">
      <c r="K53" s="41"/>
      <c r="L53" s="49"/>
      <c r="M53" s="41"/>
      <c r="N53" s="41"/>
      <c r="O53" s="41"/>
    </row>
    <row r="54" spans="1:15" x14ac:dyDescent="0.2">
      <c r="K54" s="41"/>
      <c r="L54" s="41"/>
      <c r="M54" s="41"/>
      <c r="N54" s="41"/>
      <c r="O54" s="41"/>
    </row>
    <row r="55" spans="1:15" x14ac:dyDescent="0.2">
      <c r="A55" s="6" t="s">
        <v>34</v>
      </c>
      <c r="K55" s="41"/>
      <c r="L55" s="41"/>
      <c r="M55" s="41"/>
      <c r="N55" s="41"/>
      <c r="O55" s="41"/>
    </row>
    <row r="56" spans="1:15" x14ac:dyDescent="0.2">
      <c r="A56" s="6" t="s">
        <v>20</v>
      </c>
      <c r="B56" s="36">
        <f>'Raum1_Übersicht+Stoßlüftung'!B79</f>
        <v>1.1111111111111111E-3</v>
      </c>
      <c r="K56" s="41"/>
      <c r="L56" s="41"/>
      <c r="M56" s="41"/>
      <c r="N56" s="41"/>
      <c r="O56" s="41"/>
    </row>
    <row r="57" spans="1:15" x14ac:dyDescent="0.2">
      <c r="A57" s="6" t="s">
        <v>27</v>
      </c>
      <c r="G57" s="41"/>
      <c r="H57" s="41"/>
      <c r="I57" s="41"/>
    </row>
    <row r="58" spans="1:15" x14ac:dyDescent="0.2">
      <c r="A58" s="6" t="s">
        <v>19</v>
      </c>
      <c r="B58" s="6" t="s">
        <v>18</v>
      </c>
      <c r="C58" s="48" t="s">
        <v>76</v>
      </c>
      <c r="D58" s="61" t="s">
        <v>60</v>
      </c>
      <c r="E58" s="45" t="s">
        <v>60</v>
      </c>
      <c r="F58" s="63" t="s">
        <v>28</v>
      </c>
      <c r="G58" s="195" t="s">
        <v>143</v>
      </c>
      <c r="H58" s="37"/>
      <c r="I58" s="42"/>
    </row>
    <row r="59" spans="1:15" x14ac:dyDescent="0.2">
      <c r="A59" s="26">
        <f>B59/60</f>
        <v>0</v>
      </c>
      <c r="B59" s="6">
        <v>0</v>
      </c>
      <c r="C59" s="47">
        <v>1</v>
      </c>
      <c r="D59" s="62">
        <v>1</v>
      </c>
      <c r="E59" s="46">
        <f>E36</f>
        <v>0</v>
      </c>
      <c r="F59" s="64">
        <v>0</v>
      </c>
      <c r="G59" s="43">
        <f>E59*10/3600</f>
        <v>0</v>
      </c>
      <c r="H59" s="41"/>
      <c r="I59" s="41"/>
    </row>
    <row r="60" spans="1:15" x14ac:dyDescent="0.2">
      <c r="A60" s="26">
        <f>B60/60</f>
        <v>0.16666666666666666</v>
      </c>
      <c r="B60" s="6">
        <v>10</v>
      </c>
      <c r="C60" s="38">
        <f>$C$59*EXP(-$C$29*B60/3600)</f>
        <v>0.98958184989331022</v>
      </c>
      <c r="D60" s="38">
        <f>D59*EXP(-$C$29*10/3600)+$B$56</f>
        <v>0.99069296100442128</v>
      </c>
      <c r="E60" s="38">
        <f>E59*EXP(-$C$29*10/3600)+$B$56</f>
        <v>1.1111111111111111E-3</v>
      </c>
      <c r="F60" s="29">
        <f>F59+$B$56</f>
        <v>1.1111111111111111E-3</v>
      </c>
      <c r="G60" s="44">
        <f>G59+E60*10/3600</f>
        <v>3.08641975308642E-6</v>
      </c>
      <c r="H60" s="44"/>
      <c r="I60" s="23"/>
    </row>
    <row r="61" spans="1:15" x14ac:dyDescent="0.2">
      <c r="A61" s="26">
        <f t="shared" ref="A61:A124" si="6">B61/60</f>
        <v>0.33333333333333331</v>
      </c>
      <c r="B61" s="6">
        <v>20</v>
      </c>
      <c r="C61" s="38">
        <f t="shared" ref="C61:C124" si="7">$C$59*EXP(-$C$29*B61/3600)</f>
        <v>0.97927223763826587</v>
      </c>
      <c r="D61" s="38">
        <f t="shared" ref="D61:E76" si="8">D60*EXP(-$C$29*10/3600)+$B$56</f>
        <v>0.98148288413814733</v>
      </c>
      <c r="E61" s="38">
        <f t="shared" si="8"/>
        <v>2.2106464998814558E-3</v>
      </c>
      <c r="F61" s="29">
        <f t="shared" ref="F61:F124" si="9">F60+$B$56</f>
        <v>2.2222222222222222E-3</v>
      </c>
      <c r="G61" s="44">
        <f t="shared" ref="G61:G124" si="10">G60+E61*10/3600</f>
        <v>9.2271044749793523E-6</v>
      </c>
      <c r="H61" s="44"/>
      <c r="I61" s="23"/>
    </row>
    <row r="62" spans="1:15" x14ac:dyDescent="0.2">
      <c r="A62" s="26">
        <f t="shared" si="6"/>
        <v>0.5</v>
      </c>
      <c r="B62" s="6">
        <v>30</v>
      </c>
      <c r="C62" s="38">
        <f t="shared" si="7"/>
        <v>0.96907003247123635</v>
      </c>
      <c r="D62" s="38">
        <f t="shared" si="8"/>
        <v>0.97236875923516031</v>
      </c>
      <c r="E62" s="38">
        <f t="shared" si="8"/>
        <v>3.2987267639239736E-3</v>
      </c>
      <c r="F62" s="29">
        <f t="shared" si="9"/>
        <v>3.3333333333333331E-3</v>
      </c>
      <c r="G62" s="44">
        <f t="shared" si="10"/>
        <v>1.8390234374768167E-5</v>
      </c>
      <c r="H62" s="44"/>
      <c r="I62" s="23"/>
    </row>
    <row r="63" spans="1:15" x14ac:dyDescent="0.2">
      <c r="A63" s="26">
        <f t="shared" si="6"/>
        <v>0.66666666666666663</v>
      </c>
      <c r="B63" s="6">
        <v>40</v>
      </c>
      <c r="C63" s="38">
        <f t="shared" si="7"/>
        <v>0.9589741154090563</v>
      </c>
      <c r="D63" s="38">
        <f t="shared" si="8"/>
        <v>0.96334958665350379</v>
      </c>
      <c r="E63" s="38">
        <f t="shared" si="8"/>
        <v>4.3754712444475695E-3</v>
      </c>
      <c r="F63" s="29">
        <f t="shared" si="9"/>
        <v>4.4444444444444444E-3</v>
      </c>
      <c r="G63" s="44">
        <f t="shared" si="10"/>
        <v>3.0544321164900302E-5</v>
      </c>
      <c r="H63" s="44"/>
      <c r="I63" s="23"/>
    </row>
    <row r="64" spans="1:15" x14ac:dyDescent="0.2">
      <c r="A64" s="26">
        <f t="shared" si="6"/>
        <v>0.83333333333333337</v>
      </c>
      <c r="B64" s="6">
        <v>50</v>
      </c>
      <c r="C64" s="38">
        <f t="shared" si="7"/>
        <v>0.9489833791262946</v>
      </c>
      <c r="D64" s="38">
        <f t="shared" si="8"/>
        <v>0.9544243771656411</v>
      </c>
      <c r="E64" s="38">
        <f t="shared" si="8"/>
        <v>5.4409980393465215E-3</v>
      </c>
      <c r="F64" s="29">
        <f t="shared" si="9"/>
        <v>5.5555555555555558E-3</v>
      </c>
      <c r="G64" s="44">
        <f t="shared" si="10"/>
        <v>4.565820460752953E-5</v>
      </c>
      <c r="H64" s="38"/>
      <c r="I64" s="29"/>
    </row>
    <row r="65" spans="1:9" x14ac:dyDescent="0.2">
      <c r="A65" s="26">
        <f t="shared" si="6"/>
        <v>1</v>
      </c>
      <c r="B65" s="6">
        <v>60</v>
      </c>
      <c r="C65" s="38">
        <f t="shared" si="7"/>
        <v>0.93909672783380316</v>
      </c>
      <c r="D65" s="38">
        <f t="shared" si="8"/>
        <v>0.9455921518499566</v>
      </c>
      <c r="E65" s="38">
        <f t="shared" si="8"/>
        <v>6.4954240161535157E-3</v>
      </c>
      <c r="F65" s="29">
        <f t="shared" si="9"/>
        <v>6.6666666666666671E-3</v>
      </c>
      <c r="G65" s="44">
        <f t="shared" si="10"/>
        <v>6.3701049096844854E-5</v>
      </c>
      <c r="H65" s="38"/>
      <c r="I65" s="29"/>
    </row>
    <row r="66" spans="1:9" x14ac:dyDescent="0.2">
      <c r="A66" s="26">
        <f t="shared" si="6"/>
        <v>1.1666666666666667</v>
      </c>
      <c r="B66" s="6">
        <v>70</v>
      </c>
      <c r="C66" s="38">
        <f t="shared" si="7"/>
        <v>0.9293130771585294</v>
      </c>
      <c r="D66" s="38">
        <f t="shared" si="8"/>
        <v>0.93685194198338706</v>
      </c>
      <c r="E66" s="38">
        <f t="shared" si="8"/>
        <v>7.5388648248577422E-3</v>
      </c>
      <c r="F66" s="29">
        <f t="shared" si="9"/>
        <v>7.7777777777777784E-3</v>
      </c>
      <c r="G66" s="44">
        <f t="shared" si="10"/>
        <v>8.4642340277005256E-5</v>
      </c>
      <c r="H66" s="38"/>
      <c r="I66" s="29"/>
    </row>
    <row r="67" spans="1:9" x14ac:dyDescent="0.2">
      <c r="A67" s="26">
        <f t="shared" si="6"/>
        <v>1.3333333333333333</v>
      </c>
      <c r="B67" s="6">
        <v>80</v>
      </c>
      <c r="C67" s="38">
        <f t="shared" si="7"/>
        <v>0.91963135402458196</v>
      </c>
      <c r="D67" s="38">
        <f t="shared" si="8"/>
        <v>0.92820278893517139</v>
      </c>
      <c r="E67" s="38">
        <f t="shared" si="8"/>
        <v>8.5714349105894417E-3</v>
      </c>
      <c r="F67" s="29">
        <f t="shared" si="9"/>
        <v>8.8888888888888889E-3</v>
      </c>
      <c r="G67" s="44">
        <f t="shared" si="10"/>
        <v>1.0845188169530926E-4</v>
      </c>
      <c r="H67" s="38"/>
      <c r="I67" s="29"/>
    </row>
    <row r="68" spans="1:9" x14ac:dyDescent="0.2">
      <c r="A68" s="26">
        <f t="shared" si="6"/>
        <v>1.5</v>
      </c>
      <c r="B68" s="6">
        <v>90</v>
      </c>
      <c r="C68" s="38">
        <f t="shared" si="7"/>
        <v>0.91005049653553549</v>
      </c>
      <c r="D68" s="38">
        <f t="shared" si="8"/>
        <v>0.91964374406170779</v>
      </c>
      <c r="E68" s="38">
        <f t="shared" si="8"/>
        <v>9.5932475261723115E-3</v>
      </c>
      <c r="F68" s="29">
        <f t="shared" si="9"/>
        <v>0.01</v>
      </c>
      <c r="G68" s="44">
        <f t="shared" si="10"/>
        <v>1.3509979149023234E-4</v>
      </c>
      <c r="H68" s="38"/>
      <c r="I68" s="29"/>
    </row>
    <row r="69" spans="1:9" x14ac:dyDescent="0.2">
      <c r="A69" s="26">
        <f t="shared" si="6"/>
        <v>1.6666666666666667</v>
      </c>
      <c r="B69" s="6">
        <v>100</v>
      </c>
      <c r="C69" s="38">
        <f t="shared" si="7"/>
        <v>0.90056945385796072</v>
      </c>
      <c r="D69" s="38">
        <f t="shared" si="8"/>
        <v>0.91117386860250582</v>
      </c>
      <c r="E69" s="38">
        <f t="shared" si="8"/>
        <v>1.060441474454513E-2</v>
      </c>
      <c r="F69" s="29">
        <f t="shared" si="9"/>
        <v>1.1111111111111112E-2</v>
      </c>
      <c r="G69" s="44">
        <f t="shared" si="10"/>
        <v>1.645564991139688E-4</v>
      </c>
      <c r="H69" s="38"/>
      <c r="I69" s="29"/>
    </row>
    <row r="70" spans="1:9" x14ac:dyDescent="0.2">
      <c r="A70" s="26">
        <f t="shared" si="6"/>
        <v>1.8333333333333333</v>
      </c>
      <c r="B70" s="6">
        <v>110</v>
      </c>
      <c r="C70" s="38">
        <f t="shared" si="7"/>
        <v>0.89118718610616876</v>
      </c>
      <c r="D70" s="38">
        <f t="shared" si="8"/>
        <v>0.90279223357722271</v>
      </c>
      <c r="E70" s="38">
        <f t="shared" si="8"/>
        <v>1.1605047471053976E-2</v>
      </c>
      <c r="F70" s="29">
        <f t="shared" si="9"/>
        <v>1.2222222222222223E-2</v>
      </c>
      <c r="G70" s="44">
        <f t="shared" si="10"/>
        <v>1.9679274208911872E-4</v>
      </c>
      <c r="H70" s="38"/>
      <c r="I70" s="29"/>
    </row>
    <row r="71" spans="1:9" x14ac:dyDescent="0.2">
      <c r="A71" s="26">
        <f t="shared" si="6"/>
        <v>2</v>
      </c>
      <c r="B71" s="6">
        <v>120</v>
      </c>
      <c r="C71" s="38">
        <f t="shared" si="7"/>
        <v>0.88190266422815622</v>
      </c>
      <c r="D71" s="38">
        <f t="shared" si="8"/>
        <v>0.89449791968377257</v>
      </c>
      <c r="E71" s="38">
        <f t="shared" si="8"/>
        <v>1.2595255455616386E-2</v>
      </c>
      <c r="F71" s="29">
        <f t="shared" si="9"/>
        <v>1.3333333333333334E-2</v>
      </c>
      <c r="G71" s="44">
        <f t="shared" si="10"/>
        <v>2.3177956279916425E-4</v>
      </c>
      <c r="H71" s="38"/>
      <c r="I71" s="29"/>
    </row>
    <row r="72" spans="1:9" x14ac:dyDescent="0.2">
      <c r="A72" s="26">
        <f t="shared" si="6"/>
        <v>2.1666666666666665</v>
      </c>
      <c r="B72" s="6">
        <v>130</v>
      </c>
      <c r="C72" s="38">
        <f t="shared" si="7"/>
        <v>0.87271486989273761</v>
      </c>
      <c r="D72" s="38">
        <f t="shared" si="8"/>
        <v>0.88629001719749634</v>
      </c>
      <c r="E72" s="38">
        <f t="shared" si="8"/>
        <v>1.3575147304758783E-2</v>
      </c>
      <c r="F72" s="29">
        <f t="shared" si="9"/>
        <v>1.4444444444444446E-2</v>
      </c>
      <c r="G72" s="44">
        <f t="shared" si="10"/>
        <v>2.6948830531238309E-4</v>
      </c>
      <c r="H72" s="38"/>
      <c r="I72" s="29"/>
    </row>
    <row r="73" spans="1:9" x14ac:dyDescent="0.2">
      <c r="A73" s="26">
        <f t="shared" si="6"/>
        <v>2.3333333333333335</v>
      </c>
      <c r="B73" s="6">
        <v>140</v>
      </c>
      <c r="C73" s="38">
        <f t="shared" si="7"/>
        <v>0.86362279537785469</v>
      </c>
      <c r="D73" s="38">
        <f t="shared" si="8"/>
        <v>0.8781676258713832</v>
      </c>
      <c r="E73" s="38">
        <f t="shared" si="8"/>
        <v>1.4544830493528492E-2</v>
      </c>
      <c r="F73" s="29">
        <f t="shared" si="9"/>
        <v>1.5555555555555557E-2</v>
      </c>
      <c r="G73" s="44">
        <f t="shared" si="10"/>
        <v>3.0989061223885114E-4</v>
      </c>
      <c r="H73" s="38"/>
      <c r="I73" s="29"/>
    </row>
    <row r="74" spans="1:9" x14ac:dyDescent="0.2">
      <c r="A74" s="26">
        <f t="shared" si="6"/>
        <v>2.5</v>
      </c>
      <c r="B74" s="6">
        <v>150</v>
      </c>
      <c r="C74" s="38">
        <f t="shared" si="7"/>
        <v>0.85462544346004921</v>
      </c>
      <c r="D74" s="38">
        <f t="shared" si="8"/>
        <v>0.87012985483733074</v>
      </c>
      <c r="E74" s="38">
        <f t="shared" si="8"/>
        <v>1.5504411377281665E-2</v>
      </c>
      <c r="F74" s="29">
        <f t="shared" si="9"/>
        <v>1.6666666666666666E-2</v>
      </c>
      <c r="G74" s="44">
        <f t="shared" si="10"/>
        <v>3.5295842162018912E-4</v>
      </c>
      <c r="H74" s="38"/>
      <c r="I74" s="29"/>
    </row>
    <row r="75" spans="1:9" x14ac:dyDescent="0.2">
      <c r="A75" s="26">
        <f t="shared" si="6"/>
        <v>2.6666666666666665</v>
      </c>
      <c r="B75" s="6">
        <v>160</v>
      </c>
      <c r="C75" s="38">
        <f t="shared" si="7"/>
        <v>0.84572182730508605</v>
      </c>
      <c r="D75" s="38">
        <f t="shared" si="8"/>
        <v>0.86217582250843428</v>
      </c>
      <c r="E75" s="38">
        <f t="shared" si="8"/>
        <v>1.6453995203348386E-2</v>
      </c>
      <c r="F75" s="29">
        <f t="shared" si="9"/>
        <v>1.7777777777777778E-2</v>
      </c>
      <c r="G75" s="44">
        <f t="shared" si="10"/>
        <v>3.9866396385171242E-4</v>
      </c>
      <c r="H75" s="38"/>
      <c r="I75" s="29"/>
    </row>
    <row r="76" spans="1:9" x14ac:dyDescent="0.2">
      <c r="A76" s="26">
        <f t="shared" si="6"/>
        <v>2.8333333333333335</v>
      </c>
      <c r="B76" s="6">
        <v>170</v>
      </c>
      <c r="C76" s="38">
        <f t="shared" si="7"/>
        <v>0.83691097035971762</v>
      </c>
      <c r="D76" s="38">
        <f t="shared" si="8"/>
        <v>0.8543046564822937</v>
      </c>
      <c r="E76" s="38">
        <f t="shared" si="8"/>
        <v>1.739368612257626E-2</v>
      </c>
      <c r="F76" s="29">
        <f t="shared" si="9"/>
        <v>1.8888888888888889E-2</v>
      </c>
      <c r="G76" s="44">
        <f t="shared" si="10"/>
        <v>4.4697975863664647E-4</v>
      </c>
      <c r="H76" s="38"/>
      <c r="I76" s="29"/>
    </row>
    <row r="77" spans="1:9" x14ac:dyDescent="0.2">
      <c r="A77" s="26">
        <f t="shared" si="6"/>
        <v>3</v>
      </c>
      <c r="B77" s="6">
        <v>180</v>
      </c>
      <c r="C77" s="38">
        <f t="shared" si="7"/>
        <v>0.82819190624457473</v>
      </c>
      <c r="D77" s="38">
        <f t="shared" ref="D77:E92" si="11">D76*EXP(-$C$29*10/3600)+$B$56</f>
        <v>0.84651549344532817</v>
      </c>
      <c r="E77" s="38">
        <f t="shared" si="11"/>
        <v>1.8323587200753725E-2</v>
      </c>
      <c r="F77" s="29">
        <f t="shared" si="9"/>
        <v>0.02</v>
      </c>
      <c r="G77" s="44">
        <f t="shared" si="10"/>
        <v>4.9787861197207349E-4</v>
      </c>
      <c r="H77" s="38"/>
      <c r="I77" s="29"/>
    </row>
    <row r="78" spans="1:9" x14ac:dyDescent="0.2">
      <c r="A78" s="26">
        <f t="shared" si="6"/>
        <v>3.1666666666666665</v>
      </c>
      <c r="B78" s="6">
        <v>190</v>
      </c>
      <c r="C78" s="38">
        <f t="shared" si="7"/>
        <v>0.81956367864817314</v>
      </c>
      <c r="D78" s="38">
        <f t="shared" si="11"/>
        <v>0.83880747907808728</v>
      </c>
      <c r="E78" s="38">
        <f t="shared" si="11"/>
        <v>1.9243800429914363E-2</v>
      </c>
      <c r="F78" s="29">
        <f t="shared" si="9"/>
        <v>2.1111111111111112E-2</v>
      </c>
      <c r="G78" s="44">
        <f t="shared" si="10"/>
        <v>5.5133361316628E-4</v>
      </c>
      <c r="H78" s="38"/>
      <c r="I78" s="29"/>
    </row>
    <row r="79" spans="1:9" x14ac:dyDescent="0.2">
      <c r="A79" s="26">
        <f t="shared" si="6"/>
        <v>3.3333333333333335</v>
      </c>
      <c r="B79" s="6">
        <v>200</v>
      </c>
      <c r="C79" s="38">
        <f t="shared" si="7"/>
        <v>0.81102534122202552</v>
      </c>
      <c r="D79" s="38">
        <f t="shared" si="11"/>
        <v>0.8311797679615488</v>
      </c>
      <c r="E79" s="38">
        <f t="shared" si="11"/>
        <v>2.0154426739523446E-2</v>
      </c>
      <c r="F79" s="29">
        <f t="shared" si="9"/>
        <v>2.2222222222222223E-2</v>
      </c>
      <c r="G79" s="44">
        <f t="shared" si="10"/>
        <v>6.0731813188717851E-4</v>
      </c>
      <c r="H79" s="38"/>
      <c r="I79" s="29"/>
    </row>
    <row r="80" spans="1:9" x14ac:dyDescent="0.2">
      <c r="A80" s="26">
        <f t="shared" si="6"/>
        <v>3.5</v>
      </c>
      <c r="B80" s="6">
        <v>210</v>
      </c>
      <c r="C80" s="38">
        <f t="shared" si="7"/>
        <v>0.80257595747684518</v>
      </c>
      <c r="D80" s="38">
        <f t="shared" si="11"/>
        <v>0.82363152348439284</v>
      </c>
      <c r="E80" s="38">
        <f t="shared" si="11"/>
        <v>2.1055566007547918E-2</v>
      </c>
      <c r="F80" s="29">
        <f t="shared" si="9"/>
        <v>2.3333333333333334E-2</v>
      </c>
      <c r="G80" s="44">
        <f t="shared" si="10"/>
        <v>6.6580581524147827E-4</v>
      </c>
      <c r="H80" s="38"/>
      <c r="I80" s="29"/>
    </row>
    <row r="81" spans="1:9" x14ac:dyDescent="0.2">
      <c r="A81" s="26">
        <f t="shared" si="6"/>
        <v>3.6666666666666665</v>
      </c>
      <c r="B81" s="6">
        <v>220</v>
      </c>
      <c r="C81" s="38">
        <f t="shared" si="7"/>
        <v>0.79421460067983107</v>
      </c>
      <c r="D81" s="38">
        <f t="shared" si="11"/>
        <v>0.81616191775124192</v>
      </c>
      <c r="E81" s="38">
        <f t="shared" si="11"/>
        <v>2.1947317071411079E-2</v>
      </c>
      <c r="F81" s="29">
        <f t="shared" si="9"/>
        <v>2.4444444444444446E-2</v>
      </c>
      <c r="G81" s="44">
        <f t="shared" si="10"/>
        <v>7.2677058488428679E-4</v>
      </c>
      <c r="H81" s="38"/>
      <c r="I81" s="29"/>
    </row>
    <row r="82" spans="1:9" x14ac:dyDescent="0.2">
      <c r="A82" s="26">
        <f t="shared" si="6"/>
        <v>3.8333333333333335</v>
      </c>
      <c r="B82" s="6">
        <v>230</v>
      </c>
      <c r="C82" s="38">
        <f t="shared" si="7"/>
        <v>0.78594035375302385</v>
      </c>
      <c r="D82" s="38">
        <f t="shared" si="11"/>
        <v>0.80877013149185673</v>
      </c>
      <c r="E82" s="38">
        <f t="shared" si="11"/>
        <v>2.2829777738833115E-2</v>
      </c>
      <c r="F82" s="29">
        <f t="shared" si="9"/>
        <v>2.5555555555555557E-2</v>
      </c>
      <c r="G82" s="44">
        <f t="shared" si="10"/>
        <v>7.9018663415882323E-4</v>
      </c>
      <c r="H82" s="38"/>
      <c r="I82" s="29"/>
    </row>
    <row r="83" spans="1:9" x14ac:dyDescent="0.2">
      <c r="A83" s="26">
        <f t="shared" si="6"/>
        <v>4</v>
      </c>
      <c r="B83" s="6">
        <v>240</v>
      </c>
      <c r="C83" s="38">
        <f t="shared" si="7"/>
        <v>0.77775230917271998</v>
      </c>
      <c r="D83" s="38">
        <f t="shared" si="11"/>
        <v>0.80145535397127843</v>
      </c>
      <c r="E83" s="38">
        <f t="shared" si="11"/>
        <v>2.3703044798558698E-2</v>
      </c>
      <c r="F83" s="29">
        <f t="shared" si="9"/>
        <v>2.6666666666666668E-2</v>
      </c>
      <c r="G83" s="44">
        <f t="shared" si="10"/>
        <v>8.5602842526593076E-4</v>
      </c>
      <c r="H83" s="38"/>
      <c r="I83" s="29"/>
    </row>
    <row r="84" spans="1:9" x14ac:dyDescent="0.2">
      <c r="A84" s="26">
        <f t="shared" si="6"/>
        <v>4.166666666666667</v>
      </c>
      <c r="B84" s="6">
        <v>250</v>
      </c>
      <c r="C84" s="38">
        <f t="shared" si="7"/>
        <v>0.76964956886993396</v>
      </c>
      <c r="D84" s="38">
        <f t="shared" si="11"/>
        <v>0.79421678290090647</v>
      </c>
      <c r="E84" s="38">
        <f t="shared" si="11"/>
        <v>2.4567214030972832E-2</v>
      </c>
      <c r="F84" s="29">
        <f t="shared" si="9"/>
        <v>2.777777777777778E-2</v>
      </c>
      <c r="G84" s="44">
        <f t="shared" si="10"/>
        <v>9.242706864630775E-4</v>
      </c>
      <c r="H84" s="38"/>
      <c r="I84" s="29"/>
    </row>
    <row r="85" spans="1:9" x14ac:dyDescent="0.2">
      <c r="A85" s="26">
        <f t="shared" si="6"/>
        <v>4.333333333333333</v>
      </c>
      <c r="B85" s="6">
        <v>260</v>
      </c>
      <c r="C85" s="38">
        <f t="shared" si="7"/>
        <v>0.76163124413189787</v>
      </c>
      <c r="D85" s="38">
        <f t="shared" si="11"/>
        <v>0.78705362435050363</v>
      </c>
      <c r="E85" s="38">
        <f t="shared" si="11"/>
        <v>2.5422380218606093E-2</v>
      </c>
      <c r="F85" s="29">
        <f t="shared" si="9"/>
        <v>2.8888888888888891E-2</v>
      </c>
      <c r="G85" s="44">
        <f t="shared" si="10"/>
        <v>9.9488840929253886E-4</v>
      </c>
      <c r="H85" s="38"/>
      <c r="I85" s="29"/>
    </row>
    <row r="86" spans="1:9" x14ac:dyDescent="0.2">
      <c r="A86" s="26">
        <f t="shared" si="6"/>
        <v>4.5</v>
      </c>
      <c r="B86" s="6">
        <v>270</v>
      </c>
      <c r="C86" s="38">
        <f t="shared" si="7"/>
        <v>0.75369645550458686</v>
      </c>
      <c r="D86" s="38">
        <f t="shared" si="11"/>
        <v>0.77996509266111691</v>
      </c>
      <c r="E86" s="38">
        <f t="shared" si="11"/>
        <v>2.6268637156530425E-2</v>
      </c>
      <c r="F86" s="29">
        <f t="shared" si="9"/>
        <v>3.0000000000000002E-2</v>
      </c>
      <c r="G86" s="44">
        <f t="shared" si="10"/>
        <v>1.0678568458384566E-3</v>
      </c>
      <c r="H86" s="38"/>
      <c r="I86" s="29"/>
    </row>
    <row r="87" spans="1:9" x14ac:dyDescent="0.2">
      <c r="A87" s="26">
        <f t="shared" si="6"/>
        <v>4.666666666666667</v>
      </c>
      <c r="B87" s="6">
        <v>280</v>
      </c>
      <c r="C87" s="38">
        <f t="shared" si="7"/>
        <v>0.74584433269625994</v>
      </c>
      <c r="D87" s="38">
        <f t="shared" si="11"/>
        <v>0.77295041035890621</v>
      </c>
      <c r="E87" s="38">
        <f t="shared" si="11"/>
        <v>2.7106077662646635E-2</v>
      </c>
      <c r="F87" s="29">
        <f t="shared" si="9"/>
        <v>3.1111111111111114E-2</v>
      </c>
      <c r="G87" s="44">
        <f t="shared" si="10"/>
        <v>1.143151506012475E-3</v>
      </c>
      <c r="H87" s="38"/>
      <c r="I87" s="29"/>
    </row>
    <row r="88" spans="1:9" x14ac:dyDescent="0.2">
      <c r="A88" s="26">
        <f t="shared" si="6"/>
        <v>4.833333333333333</v>
      </c>
      <c r="B88" s="6">
        <v>290</v>
      </c>
      <c r="C88" s="38">
        <f t="shared" si="7"/>
        <v>0.73807401448200649</v>
      </c>
      <c r="D88" s="38">
        <f t="shared" si="11"/>
        <v>0.76600880806987071</v>
      </c>
      <c r="E88" s="38">
        <f t="shared" si="11"/>
        <v>2.7934793587864701E-2</v>
      </c>
      <c r="F88" s="29">
        <f t="shared" si="9"/>
        <v>3.2222222222222222E-2</v>
      </c>
      <c r="G88" s="44">
        <f t="shared" si="10"/>
        <v>1.2207481548676547E-3</v>
      </c>
      <c r="H88" s="38"/>
      <c r="I88" s="29"/>
    </row>
    <row r="89" spans="1:9" x14ac:dyDescent="0.2">
      <c r="A89" s="26">
        <f t="shared" si="6"/>
        <v>5</v>
      </c>
      <c r="B89" s="6">
        <v>300</v>
      </c>
      <c r="C89" s="38">
        <f t="shared" si="7"/>
        <v>0.73038464860928576</v>
      </c>
      <c r="D89" s="38">
        <f t="shared" si="11"/>
        <v>0.75913952443546329</v>
      </c>
      <c r="E89" s="38">
        <f t="shared" si="11"/>
        <v>2.8754875826178042E-2</v>
      </c>
      <c r="F89" s="29">
        <f t="shared" si="9"/>
        <v>3.3333333333333333E-2</v>
      </c>
      <c r="G89" s="44">
        <f t="shared" si="10"/>
        <v>1.3006228099403715E-3</v>
      </c>
      <c r="H89" s="38"/>
      <c r="I89" s="29"/>
    </row>
    <row r="90" spans="1:9" x14ac:dyDescent="0.2">
      <c r="A90" s="26">
        <f t="shared" si="6"/>
        <v>5.166666666666667</v>
      </c>
      <c r="B90" s="6">
        <v>310</v>
      </c>
      <c r="C90" s="38">
        <f t="shared" si="7"/>
        <v>0.72277539170445237</v>
      </c>
      <c r="D90" s="38">
        <f t="shared" si="11"/>
        <v>0.75234180602908463</v>
      </c>
      <c r="E90" s="38">
        <f t="shared" si="11"/>
        <v>2.9566414324632806E-2</v>
      </c>
      <c r="F90" s="29">
        <f t="shared" si="9"/>
        <v>3.4444444444444444E-2</v>
      </c>
      <c r="G90" s="44">
        <f t="shared" si="10"/>
        <v>1.382751738619907E-3</v>
      </c>
      <c r="H90" s="38"/>
      <c r="I90" s="29"/>
    </row>
    <row r="91" spans="1:9" x14ac:dyDescent="0.2">
      <c r="A91" s="26">
        <f t="shared" si="6"/>
        <v>5.333333333333333</v>
      </c>
      <c r="B91" s="6">
        <v>320</v>
      </c>
      <c r="C91" s="38">
        <f t="shared" si="7"/>
        <v>0.71524540918025381</v>
      </c>
      <c r="D91" s="38">
        <f t="shared" si="11"/>
        <v>0.74561490727344659</v>
      </c>
      <c r="E91" s="38">
        <f t="shared" si="11"/>
        <v>3.0369498093193309E-2</v>
      </c>
      <c r="F91" s="29">
        <f t="shared" si="9"/>
        <v>3.5555555555555556E-2</v>
      </c>
      <c r="G91" s="44">
        <f t="shared" si="10"/>
        <v>1.4671114555454439E-3</v>
      </c>
      <c r="H91" s="38"/>
      <c r="I91" s="29"/>
    </row>
    <row r="92" spans="1:9" x14ac:dyDescent="0.2">
      <c r="A92" s="26">
        <f t="shared" si="6"/>
        <v>5.5</v>
      </c>
      <c r="B92" s="6">
        <v>330</v>
      </c>
      <c r="C92" s="38">
        <f t="shared" si="7"/>
        <v>0.70779387514429315</v>
      </c>
      <c r="D92" s="38">
        <f t="shared" si="11"/>
        <v>0.73895809035879734</v>
      </c>
      <c r="E92" s="38">
        <f t="shared" si="11"/>
        <v>3.1164215214504704E-2</v>
      </c>
      <c r="F92" s="29">
        <f t="shared" si="9"/>
        <v>3.6666666666666667E-2</v>
      </c>
      <c r="G92" s="44">
        <f t="shared" si="10"/>
        <v>1.5536787200301793E-3</v>
      </c>
      <c r="H92" s="38"/>
      <c r="I92" s="29"/>
    </row>
    <row r="93" spans="1:9" x14ac:dyDescent="0.2">
      <c r="A93" s="26">
        <f t="shared" si="6"/>
        <v>5.666666666666667</v>
      </c>
      <c r="B93" s="6">
        <v>340</v>
      </c>
      <c r="C93" s="38">
        <f t="shared" si="7"/>
        <v>0.70041997230844422</v>
      </c>
      <c r="D93" s="38">
        <f t="shared" ref="D93:E108" si="12">D92*EXP(-$C$29*10/3600)+$B$56</f>
        <v>0.73237062516199758</v>
      </c>
      <c r="E93" s="38">
        <f t="shared" si="12"/>
        <v>3.1950652853553918E-2</v>
      </c>
      <c r="F93" s="29">
        <f t="shared" si="9"/>
        <v>3.7777777777777778E-2</v>
      </c>
      <c r="G93" s="44">
        <f t="shared" si="10"/>
        <v>1.6424305335122735E-3</v>
      </c>
      <c r="H93" s="38"/>
      <c r="I93" s="29"/>
    </row>
    <row r="94" spans="1:9" x14ac:dyDescent="0.2">
      <c r="A94" s="26">
        <f t="shared" si="6"/>
        <v>5.833333333333333</v>
      </c>
      <c r="B94" s="6">
        <v>350</v>
      </c>
      <c r="C94" s="38">
        <f t="shared" si="7"/>
        <v>0.69312289189921128</v>
      </c>
      <c r="D94" s="38">
        <f t="shared" si="12"/>
        <v>0.72585178916644066</v>
      </c>
      <c r="E94" s="38">
        <f t="shared" si="12"/>
        <v>3.2728897267229967E-2</v>
      </c>
      <c r="F94" s="29">
        <f t="shared" si="9"/>
        <v>3.888888888888889E-2</v>
      </c>
      <c r="G94" s="44">
        <f t="shared" si="10"/>
        <v>1.7333441370323568E-3</v>
      </c>
      <c r="H94" s="38"/>
      <c r="I94" s="29"/>
    </row>
    <row r="95" spans="1:9" x14ac:dyDescent="0.2">
      <c r="A95" s="26">
        <f t="shared" si="6"/>
        <v>6</v>
      </c>
      <c r="B95" s="6">
        <v>360</v>
      </c>
      <c r="C95" s="38">
        <f t="shared" si="7"/>
        <v>0.68590183356902246</v>
      </c>
      <c r="D95" s="38">
        <f t="shared" si="12"/>
        <v>0.7194008673828064</v>
      </c>
      <c r="E95" s="38">
        <f t="shared" si="12"/>
        <v>3.3499033813784648E-2</v>
      </c>
      <c r="F95" s="29">
        <f t="shared" si="9"/>
        <v>0.04</v>
      </c>
      <c r="G95" s="44">
        <f t="shared" si="10"/>
        <v>1.826397008737314E-3</v>
      </c>
      <c r="H95" s="38"/>
      <c r="I95" s="29"/>
    </row>
    <row r="96" spans="1:9" x14ac:dyDescent="0.2">
      <c r="A96" s="26">
        <f t="shared" si="6"/>
        <v>6.166666666666667</v>
      </c>
      <c r="B96" s="6">
        <v>370</v>
      </c>
      <c r="C96" s="38">
        <f t="shared" si="7"/>
        <v>0.67875600530844649</v>
      </c>
      <c r="D96" s="38">
        <f t="shared" si="12"/>
        <v>0.71301715227064055</v>
      </c>
      <c r="E96" s="38">
        <f t="shared" si="12"/>
        <v>3.4261146962194677E-2</v>
      </c>
      <c r="F96" s="29">
        <f t="shared" si="9"/>
        <v>4.1111111111111112E-2</v>
      </c>
      <c r="G96" s="44">
        <f t="shared" si="10"/>
        <v>1.9215668614100769E-3</v>
      </c>
      <c r="H96" s="38"/>
      <c r="I96" s="29"/>
    </row>
    <row r="97" spans="1:9" x14ac:dyDescent="0.2">
      <c r="A97" s="26">
        <f t="shared" si="6"/>
        <v>6.333333333333333</v>
      </c>
      <c r="B97" s="6">
        <v>380</v>
      </c>
      <c r="C97" s="38">
        <f t="shared" si="7"/>
        <v>0.67168462335932599</v>
      </c>
      <c r="D97" s="38">
        <f t="shared" si="12"/>
        <v>0.70669994366075162</v>
      </c>
      <c r="E97" s="38">
        <f t="shared" si="12"/>
        <v>3.5015320301426289E-2</v>
      </c>
      <c r="F97" s="29">
        <f t="shared" si="9"/>
        <v>4.2222222222222223E-2</v>
      </c>
      <c r="G97" s="44">
        <f t="shared" si="10"/>
        <v>2.0188316400251501E-3</v>
      </c>
      <c r="H97" s="38"/>
      <c r="I97" s="29"/>
    </row>
    <row r="98" spans="1:9" x14ac:dyDescent="0.2">
      <c r="A98" s="26">
        <f t="shared" si="6"/>
        <v>6.5</v>
      </c>
      <c r="B98" s="6">
        <v>390</v>
      </c>
      <c r="C98" s="38">
        <f t="shared" si="7"/>
        <v>0.66468691212881315</v>
      </c>
      <c r="D98" s="38">
        <f t="shared" si="12"/>
        <v>0.70044854867841577</v>
      </c>
      <c r="E98" s="38">
        <f t="shared" si="12"/>
        <v>3.5761636549603321E-2</v>
      </c>
      <c r="F98" s="29">
        <f t="shared" si="9"/>
        <v>4.3333333333333335E-2</v>
      </c>
      <c r="G98" s="44">
        <f t="shared" si="10"/>
        <v>2.1181695193296037E-3</v>
      </c>
      <c r="H98" s="38"/>
      <c r="I98" s="29"/>
    </row>
    <row r="99" spans="1:9" x14ac:dyDescent="0.2">
      <c r="A99" s="26">
        <f t="shared" si="6"/>
        <v>6.666666666666667</v>
      </c>
      <c r="B99" s="6">
        <v>400</v>
      </c>
      <c r="C99" s="38">
        <f t="shared" si="7"/>
        <v>0.65776210410430302</v>
      </c>
      <c r="D99" s="38">
        <f t="shared" si="12"/>
        <v>0.69426228166738213</v>
      </c>
      <c r="E99" s="38">
        <f t="shared" si="12"/>
        <v>3.6500177563079779E-2</v>
      </c>
      <c r="F99" s="29">
        <f t="shared" si="9"/>
        <v>4.4444444444444446E-2</v>
      </c>
      <c r="G99" s="44">
        <f t="shared" si="10"/>
        <v>2.2195589014492698E-3</v>
      </c>
      <c r="H99" s="38"/>
      <c r="I99" s="29"/>
    </row>
    <row r="100" spans="1:9" x14ac:dyDescent="0.2">
      <c r="A100" s="26">
        <f t="shared" si="6"/>
        <v>6.833333333333333</v>
      </c>
      <c r="B100" s="6">
        <v>410</v>
      </c>
      <c r="C100" s="38">
        <f t="shared" si="7"/>
        <v>0.6509094397692522</v>
      </c>
      <c r="D100" s="38">
        <f t="shared" si="12"/>
        <v>0.68814046411466945</v>
      </c>
      <c r="E100" s="38">
        <f t="shared" si="12"/>
        <v>3.7231024345417897E-2</v>
      </c>
      <c r="F100" s="29">
        <f t="shared" si="9"/>
        <v>4.5555555555555557E-2</v>
      </c>
      <c r="G100" s="44">
        <f t="shared" si="10"/>
        <v>2.3229784135198749E-3</v>
      </c>
      <c r="H100" s="38"/>
      <c r="I100" s="29"/>
    </row>
    <row r="101" spans="1:9" x14ac:dyDescent="0.2">
      <c r="A101" s="26">
        <f t="shared" si="6"/>
        <v>7</v>
      </c>
      <c r="B101" s="6">
        <v>420</v>
      </c>
      <c r="C101" s="38">
        <f t="shared" si="7"/>
        <v>0.64412816751987478</v>
      </c>
      <c r="D101" s="38">
        <f t="shared" si="12"/>
        <v>0.68208242457614676</v>
      </c>
      <c r="E101" s="38">
        <f t="shared" si="12"/>
        <v>3.7954257056272624E-2</v>
      </c>
      <c r="F101" s="29">
        <f t="shared" si="9"/>
        <v>4.6666666666666669E-2</v>
      </c>
      <c r="G101" s="44">
        <f t="shared" si="10"/>
        <v>2.4284069053428542E-3</v>
      </c>
      <c r="H101" s="38"/>
      <c r="I101" s="29"/>
    </row>
    <row r="102" spans="1:9" x14ac:dyDescent="0.2">
      <c r="A102" s="26">
        <f t="shared" si="6"/>
        <v>7.166666666666667</v>
      </c>
      <c r="B102" s="6">
        <v>430</v>
      </c>
      <c r="C102" s="38">
        <f t="shared" si="7"/>
        <v>0.63741754358270564</v>
      </c>
      <c r="D102" s="38">
        <f t="shared" si="12"/>
        <v>0.67608749860288864</v>
      </c>
      <c r="E102" s="38">
        <f t="shared" si="12"/>
        <v>3.8669955020183597E-2</v>
      </c>
      <c r="F102" s="29">
        <f t="shared" si="9"/>
        <v>4.777777777777778E-2</v>
      </c>
      <c r="G102" s="44">
        <f t="shared" si="10"/>
        <v>2.5358234470655864E-3</v>
      </c>
      <c r="H102" s="38"/>
      <c r="I102" s="29"/>
    </row>
    <row r="103" spans="1:9" x14ac:dyDescent="0.2">
      <c r="A103" s="26">
        <f t="shared" si="6"/>
        <v>7.333333333333333</v>
      </c>
      <c r="B103" s="6">
        <v>440</v>
      </c>
      <c r="C103" s="38">
        <f t="shared" si="7"/>
        <v>0.63077683193302359</v>
      </c>
      <c r="D103" s="38">
        <f t="shared" si="12"/>
        <v>0.67015502866829835</v>
      </c>
      <c r="E103" s="38">
        <f t="shared" si="12"/>
        <v>3.9378196735275491E-2</v>
      </c>
      <c r="F103" s="29">
        <f t="shared" si="9"/>
        <v>4.8888888888888891E-2</v>
      </c>
      <c r="G103" s="44">
        <f t="shared" si="10"/>
        <v>2.6452073268857959E-3</v>
      </c>
      <c r="H103" s="38"/>
      <c r="I103" s="29"/>
    </row>
    <row r="104" spans="1:9" x14ac:dyDescent="0.2">
      <c r="A104" s="26">
        <f t="shared" si="6"/>
        <v>7.5</v>
      </c>
      <c r="B104" s="6">
        <v>450</v>
      </c>
      <c r="C104" s="38">
        <f t="shared" si="7"/>
        <v>0.62420530421412301</v>
      </c>
      <c r="D104" s="38">
        <f t="shared" si="12"/>
        <v>0.66428436409599012</v>
      </c>
      <c r="E104" s="38">
        <f t="shared" si="12"/>
        <v>4.0079059881867739E-2</v>
      </c>
      <c r="F104" s="29">
        <f t="shared" si="9"/>
        <v>0.05</v>
      </c>
      <c r="G104" s="44">
        <f t="shared" si="10"/>
        <v>2.7565380487798732E-3</v>
      </c>
      <c r="H104" s="38"/>
      <c r="I104" s="29"/>
    </row>
    <row r="105" spans="1:9" x14ac:dyDescent="0.2">
      <c r="A105" s="26">
        <f t="shared" si="6"/>
        <v>7.666666666666667</v>
      </c>
      <c r="B105" s="6">
        <v>460</v>
      </c>
      <c r="C105" s="38">
        <f t="shared" si="7"/>
        <v>0.61770223965742832</v>
      </c>
      <c r="D105" s="38">
        <f t="shared" si="12"/>
        <v>0.65847486098842223</v>
      </c>
      <c r="E105" s="38">
        <f t="shared" si="12"/>
        <v>4.0772621330994546E-2</v>
      </c>
      <c r="F105" s="29">
        <f t="shared" si="9"/>
        <v>5.1111111111111114E-2</v>
      </c>
      <c r="G105" s="44">
        <f t="shared" si="10"/>
        <v>2.8697953302548578E-3</v>
      </c>
      <c r="H105" s="38"/>
      <c r="I105" s="29"/>
    </row>
    <row r="106" spans="1:9" x14ac:dyDescent="0.2">
      <c r="A106" s="26">
        <f t="shared" si="6"/>
        <v>7.833333333333333</v>
      </c>
      <c r="B106" s="6">
        <v>470</v>
      </c>
      <c r="C106" s="38">
        <f t="shared" si="7"/>
        <v>0.61126692500343871</v>
      </c>
      <c r="D106" s="38">
        <f t="shared" si="12"/>
        <v>0.65272588215627425</v>
      </c>
      <c r="E106" s="38">
        <f t="shared" si="12"/>
        <v>4.1458957152836137E-2</v>
      </c>
      <c r="F106" s="29">
        <f t="shared" si="9"/>
        <v>5.2222222222222225E-2</v>
      </c>
      <c r="G106" s="44">
        <f t="shared" si="10"/>
        <v>2.9849591001238473E-3</v>
      </c>
      <c r="H106" s="38"/>
      <c r="I106" s="29"/>
    </row>
    <row r="107" spans="1:9" x14ac:dyDescent="0.2">
      <c r="A107" s="26">
        <f t="shared" si="6"/>
        <v>8</v>
      </c>
      <c r="B107" s="6">
        <v>480</v>
      </c>
      <c r="C107" s="38">
        <f t="shared" si="7"/>
        <v>0.60489865442349822</v>
      </c>
      <c r="D107" s="38">
        <f t="shared" si="12"/>
        <v>0.64703679704855976</v>
      </c>
      <c r="E107" s="38">
        <f t="shared" si="12"/>
        <v>4.2138142625062179E-2</v>
      </c>
      <c r="F107" s="29">
        <f t="shared" si="9"/>
        <v>5.3333333333333337E-2</v>
      </c>
      <c r="G107" s="44">
        <f t="shared" si="10"/>
        <v>3.1020094963045758E-3</v>
      </c>
      <c r="H107" s="38"/>
      <c r="I107" s="29"/>
    </row>
    <row r="108" spans="1:9" x14ac:dyDescent="0.2">
      <c r="A108" s="26">
        <f t="shared" si="6"/>
        <v>8.1666666666666661</v>
      </c>
      <c r="B108" s="6">
        <v>490</v>
      </c>
      <c r="C108" s="38">
        <f t="shared" si="7"/>
        <v>0.59859672944237952</v>
      </c>
      <c r="D108" s="38">
        <f t="shared" si="12"/>
        <v>0.6414069816834671</v>
      </c>
      <c r="E108" s="38">
        <f t="shared" si="12"/>
        <v>4.2810252241088288E-2</v>
      </c>
      <c r="F108" s="29">
        <f t="shared" si="9"/>
        <v>5.4444444444444448E-2</v>
      </c>
      <c r="G108" s="44">
        <f t="shared" si="10"/>
        <v>3.220926863640932E-3</v>
      </c>
      <c r="H108" s="38"/>
      <c r="I108" s="29"/>
    </row>
    <row r="109" spans="1:9" x14ac:dyDescent="0.2">
      <c r="A109" s="26">
        <f t="shared" si="6"/>
        <v>8.3333333333333339</v>
      </c>
      <c r="B109" s="6">
        <v>500</v>
      </c>
      <c r="C109" s="38">
        <f t="shared" si="7"/>
        <v>0.59236045886167521</v>
      </c>
      <c r="D109" s="38">
        <f t="shared" ref="D109:E124" si="13">D108*EXP(-$C$29*10/3600)+$B$56</f>
        <v>0.635835818579921</v>
      </c>
      <c r="E109" s="38">
        <f t="shared" si="13"/>
        <v>4.3475359718246488E-2</v>
      </c>
      <c r="F109" s="29">
        <f t="shared" si="9"/>
        <v>5.5555555555555559E-2</v>
      </c>
      <c r="G109" s="44">
        <f t="shared" si="10"/>
        <v>3.3416917517471723E-3</v>
      </c>
      <c r="H109" s="38"/>
      <c r="I109" s="29"/>
    </row>
    <row r="110" spans="1:9" x14ac:dyDescent="0.2">
      <c r="A110" s="26">
        <f t="shared" si="6"/>
        <v>8.5</v>
      </c>
      <c r="B110" s="6">
        <v>510</v>
      </c>
      <c r="C110" s="38">
        <f t="shared" si="7"/>
        <v>0.58618915868398658</v>
      </c>
      <c r="D110" s="38">
        <f t="shared" si="13"/>
        <v>0.63032269668985652</v>
      </c>
      <c r="E110" s="38">
        <f t="shared" si="13"/>
        <v>4.4133538005870575E-2</v>
      </c>
      <c r="F110" s="29">
        <f t="shared" si="9"/>
        <v>5.6666666666666671E-2</v>
      </c>
      <c r="G110" s="44">
        <f t="shared" si="10"/>
        <v>3.4642849128745904E-3</v>
      </c>
      <c r="H110" s="38"/>
      <c r="I110" s="29"/>
    </row>
    <row r="111" spans="1:9" x14ac:dyDescent="0.2">
      <c r="A111" s="26">
        <f t="shared" si="6"/>
        <v>8.6666666666666661</v>
      </c>
      <c r="B111" s="6">
        <v>520</v>
      </c>
      <c r="C111" s="38">
        <f t="shared" si="7"/>
        <v>0.58008215203790259</v>
      </c>
      <c r="D111" s="38">
        <f t="shared" si="13"/>
        <v>0.62486701133119915</v>
      </c>
      <c r="E111" s="38">
        <f t="shared" si="13"/>
        <v>4.478485929329723E-2</v>
      </c>
      <c r="F111" s="29">
        <f t="shared" si="9"/>
        <v>5.7777777777777782E-2</v>
      </c>
      <c r="G111" s="44">
        <f t="shared" si="10"/>
        <v>3.588687299800416E-3</v>
      </c>
      <c r="H111" s="38"/>
      <c r="I111" s="29"/>
    </row>
    <row r="112" spans="1:9" x14ac:dyDescent="0.2">
      <c r="A112" s="26">
        <f t="shared" si="6"/>
        <v>8.8333333333333339</v>
      </c>
      <c r="B112" s="6">
        <v>530</v>
      </c>
      <c r="C112" s="38">
        <f t="shared" si="7"/>
        <v>0.57403876910376006</v>
      </c>
      <c r="D112" s="38">
        <f t="shared" si="13"/>
        <v>0.61946816412154315</v>
      </c>
      <c r="E112" s="38">
        <f t="shared" si="13"/>
        <v>4.5429395017783793E-2</v>
      </c>
      <c r="F112" s="29">
        <f t="shared" si="9"/>
        <v>5.8888888888888893E-2</v>
      </c>
      <c r="G112" s="44">
        <f t="shared" si="10"/>
        <v>3.7148800637387043E-3</v>
      </c>
      <c r="H112" s="38"/>
      <c r="I112" s="29"/>
    </row>
    <row r="113" spans="1:9" x14ac:dyDescent="0.2">
      <c r="A113" s="26">
        <f t="shared" si="6"/>
        <v>9</v>
      </c>
      <c r="B113" s="6">
        <v>540</v>
      </c>
      <c r="C113" s="38">
        <f t="shared" si="7"/>
        <v>0.56805834704017766</v>
      </c>
      <c r="D113" s="38">
        <f t="shared" si="13"/>
        <v>0.61412556291252041</v>
      </c>
      <c r="E113" s="38">
        <f t="shared" si="13"/>
        <v>4.6067215872343525E-2</v>
      </c>
      <c r="F113" s="29">
        <f t="shared" si="9"/>
        <v>6.0000000000000005E-2</v>
      </c>
      <c r="G113" s="44">
        <f t="shared" si="10"/>
        <v>3.8428445522729919E-3</v>
      </c>
      <c r="H113" s="38"/>
      <c r="I113" s="29"/>
    </row>
    <row r="114" spans="1:9" x14ac:dyDescent="0.2">
      <c r="A114" s="26">
        <f t="shared" si="6"/>
        <v>9.1666666666666661</v>
      </c>
      <c r="B114" s="6">
        <v>550</v>
      </c>
      <c r="C114" s="38">
        <f t="shared" si="7"/>
        <v>0.56214022991135493</v>
      </c>
      <c r="D114" s="38">
        <f t="shared" si="13"/>
        <v>0.60883862172485348</v>
      </c>
      <c r="E114" s="38">
        <f t="shared" si="13"/>
        <v>4.6698391813499281E-2</v>
      </c>
      <c r="F114" s="29">
        <f t="shared" si="9"/>
        <v>6.1111111111111116E-2</v>
      </c>
      <c r="G114" s="44">
        <f t="shared" si="10"/>
        <v>3.9725623073104902E-3</v>
      </c>
      <c r="H114" s="38"/>
      <c r="I114" s="29"/>
    </row>
    <row r="115" spans="1:9" x14ac:dyDescent="0.2">
      <c r="A115" s="26">
        <f t="shared" si="6"/>
        <v>9.3333333333333339</v>
      </c>
      <c r="B115" s="6">
        <v>560</v>
      </c>
      <c r="C115" s="38">
        <f t="shared" si="7"/>
        <v>0.55628376861512929</v>
      </c>
      <c r="D115" s="38">
        <f t="shared" si="13"/>
        <v>0.60360676068408492</v>
      </c>
      <c r="E115" s="38">
        <f t="shared" si="13"/>
        <v>4.7322992068956342E-2</v>
      </c>
      <c r="F115" s="29">
        <f t="shared" si="9"/>
        <v>6.2222222222222227E-2</v>
      </c>
      <c r="G115" s="44">
        <f t="shared" si="10"/>
        <v>4.1040150630575912E-3</v>
      </c>
      <c r="H115" s="38"/>
      <c r="I115" s="29"/>
    </row>
    <row r="116" spans="1:9" x14ac:dyDescent="0.2">
      <c r="A116" s="26">
        <f t="shared" si="6"/>
        <v>9.5</v>
      </c>
      <c r="B116" s="6">
        <v>570</v>
      </c>
      <c r="C116" s="38">
        <f t="shared" si="7"/>
        <v>0.55048832081178178</v>
      </c>
      <c r="D116" s="38">
        <f t="shared" si="13"/>
        <v>0.59842940595697636</v>
      </c>
      <c r="E116" s="38">
        <f t="shared" si="13"/>
        <v>4.7941085145195378E-2</v>
      </c>
      <c r="F116" s="29">
        <f t="shared" si="9"/>
        <v>6.3333333333333339E-2</v>
      </c>
      <c r="G116" s="44">
        <f t="shared" si="10"/>
        <v>4.2371847440164671E-3</v>
      </c>
      <c r="H116" s="38"/>
      <c r="I116" s="29"/>
    </row>
    <row r="117" spans="1:9" x14ac:dyDescent="0.2">
      <c r="A117" s="26">
        <f t="shared" si="6"/>
        <v>9.6666666666666661</v>
      </c>
      <c r="B117" s="6">
        <v>580</v>
      </c>
      <c r="C117" s="38">
        <f t="shared" si="7"/>
        <v>0.54475325085358506</v>
      </c>
      <c r="D117" s="38">
        <f t="shared" si="13"/>
        <v>0.5933059896885704</v>
      </c>
      <c r="E117" s="38">
        <f t="shared" si="13"/>
        <v>4.8552738834986245E-2</v>
      </c>
      <c r="F117" s="29">
        <f t="shared" si="9"/>
        <v>6.4444444444444443E-2</v>
      </c>
      <c r="G117" s="44">
        <f t="shared" si="10"/>
        <v>4.3720534630025398E-3</v>
      </c>
      <c r="H117" s="38"/>
      <c r="I117" s="29"/>
    </row>
    <row r="118" spans="1:9" x14ac:dyDescent="0.2">
      <c r="A118" s="26">
        <f t="shared" si="6"/>
        <v>9.8333333333333339</v>
      </c>
      <c r="B118" s="6">
        <v>590</v>
      </c>
      <c r="C118" s="38">
        <f t="shared" si="7"/>
        <v>0.53907792971508517</v>
      </c>
      <c r="D118" s="38">
        <f t="shared" si="13"/>
        <v>0.5882359499399078</v>
      </c>
      <c r="E118" s="38">
        <f t="shared" si="13"/>
        <v>4.9158020224823566E-2</v>
      </c>
      <c r="F118" s="29">
        <f t="shared" si="9"/>
        <v>6.5555555555555547E-2</v>
      </c>
      <c r="G118" s="44">
        <f t="shared" si="10"/>
        <v>4.5086035191826057E-3</v>
      </c>
      <c r="H118" s="38"/>
      <c r="I118" s="29"/>
    </row>
    <row r="119" spans="1:9" x14ac:dyDescent="0.2">
      <c r="A119" s="26">
        <f t="shared" si="6"/>
        <v>10</v>
      </c>
      <c r="B119" s="6">
        <v>600</v>
      </c>
      <c r="C119" s="38">
        <f t="shared" si="7"/>
        <v>0.53346173492410986</v>
      </c>
      <c r="D119" s="38">
        <f t="shared" si="13"/>
        <v>0.58321873062639362</v>
      </c>
      <c r="E119" s="38">
        <f t="shared" si="13"/>
        <v>4.975699570228477E-2</v>
      </c>
      <c r="F119" s="29">
        <f t="shared" si="9"/>
        <v>6.6666666666666652E-2</v>
      </c>
      <c r="G119" s="44">
        <f t="shared" si="10"/>
        <v>4.6468173961333971E-3</v>
      </c>
      <c r="H119" s="38"/>
      <c r="I119" s="29"/>
    </row>
    <row r="120" spans="1:9" x14ac:dyDescent="0.2">
      <c r="A120" s="26">
        <f t="shared" si="6"/>
        <v>10.166666666666666</v>
      </c>
      <c r="B120" s="6">
        <v>610</v>
      </c>
      <c r="C120" s="38">
        <f t="shared" si="7"/>
        <v>0.52790405049349531</v>
      </c>
      <c r="D120" s="38">
        <f t="shared" si="13"/>
        <v>0.57825378145680584</v>
      </c>
      <c r="E120" s="38">
        <f t="shared" si="13"/>
        <v>5.0349730963311558E-2</v>
      </c>
      <c r="F120" s="29">
        <f t="shared" si="9"/>
        <v>6.7777777777777756E-2</v>
      </c>
      <c r="G120" s="44">
        <f t="shared" si="10"/>
        <v>4.7866777599203736E-3</v>
      </c>
      <c r="H120" s="38"/>
      <c r="I120" s="29"/>
    </row>
    <row r="121" spans="1:9" x14ac:dyDescent="0.2">
      <c r="A121" s="26">
        <f t="shared" si="6"/>
        <v>10.333333333333334</v>
      </c>
      <c r="B121" s="6">
        <v>620</v>
      </c>
      <c r="C121" s="38">
        <f t="shared" si="7"/>
        <v>0.52240426685352448</v>
      </c>
      <c r="D121" s="38">
        <f t="shared" si="13"/>
        <v>0.57334055787293892</v>
      </c>
      <c r="E121" s="38">
        <f t="shared" si="13"/>
        <v>5.0936291019415443E-2</v>
      </c>
      <c r="F121" s="29">
        <f t="shared" si="9"/>
        <v>6.8888888888888861E-2</v>
      </c>
      <c r="G121" s="44">
        <f t="shared" si="10"/>
        <v>4.9281674571965278E-3</v>
      </c>
      <c r="H121" s="38"/>
      <c r="I121" s="29"/>
    </row>
    <row r="122" spans="1:9" x14ac:dyDescent="0.2">
      <c r="A122" s="26">
        <f t="shared" si="6"/>
        <v>10.5</v>
      </c>
      <c r="B122" s="6">
        <v>630</v>
      </c>
      <c r="C122" s="38">
        <f t="shared" si="7"/>
        <v>0.51696178078506916</v>
      </c>
      <c r="D122" s="38">
        <f t="shared" si="13"/>
        <v>0.56847852098987639</v>
      </c>
      <c r="E122" s="38">
        <f t="shared" si="13"/>
        <v>5.1516740204808252E-2</v>
      </c>
      <c r="F122" s="29">
        <f t="shared" si="9"/>
        <v>6.9999999999999965E-2</v>
      </c>
      <c r="G122" s="44">
        <f t="shared" si="10"/>
        <v>5.0712695133209949E-3</v>
      </c>
      <c r="H122" s="38"/>
      <c r="I122" s="29"/>
    </row>
    <row r="123" spans="1:9" x14ac:dyDescent="0.2">
      <c r="A123" s="26">
        <f t="shared" si="6"/>
        <v>10.666666666666666</v>
      </c>
      <c r="B123" s="6">
        <v>640</v>
      </c>
      <c r="C123" s="38">
        <f t="shared" si="7"/>
        <v>0.51157599535342868</v>
      </c>
      <c r="D123" s="38">
        <f t="shared" si="13"/>
        <v>0.56366713753688591</v>
      </c>
      <c r="E123" s="38">
        <f t="shared" si="13"/>
        <v>5.2091142183458332E-2</v>
      </c>
      <c r="F123" s="29">
        <f t="shared" si="9"/>
        <v>7.1111111111111069E-2</v>
      </c>
      <c r="G123" s="44">
        <f t="shared" si="10"/>
        <v>5.2159671304972677E-3</v>
      </c>
      <c r="H123" s="38"/>
      <c r="I123" s="29"/>
    </row>
    <row r="124" spans="1:9" x14ac:dyDescent="0.2">
      <c r="A124" s="26">
        <f t="shared" si="6"/>
        <v>10.833333333333334</v>
      </c>
      <c r="B124" s="6">
        <v>650</v>
      </c>
      <c r="C124" s="38">
        <f t="shared" si="7"/>
        <v>0.5062463198428574</v>
      </c>
      <c r="D124" s="38">
        <f t="shared" si="13"/>
        <v>0.55890587979892958</v>
      </c>
      <c r="E124" s="38">
        <f t="shared" si="13"/>
        <v>5.2659559956073257E-2</v>
      </c>
      <c r="F124" s="29">
        <f t="shared" si="9"/>
        <v>7.2222222222222174E-2</v>
      </c>
      <c r="G124" s="44">
        <f t="shared" si="10"/>
        <v>5.3622436859308044E-3</v>
      </c>
      <c r="H124" s="38"/>
      <c r="I124" s="29"/>
    </row>
    <row r="125" spans="1:9" x14ac:dyDescent="0.2">
      <c r="A125" s="26">
        <f t="shared" ref="A125:A188" si="14">B125/60</f>
        <v>11</v>
      </c>
      <c r="B125" s="6">
        <v>660</v>
      </c>
      <c r="C125" s="38">
        <f t="shared" ref="C125:C188" si="15">$C$59*EXP(-$C$29*B125/3600)</f>
        <v>0.50097216969177516</v>
      </c>
      <c r="D125" s="38">
        <f t="shared" ref="D125:E140" si="16">D124*EXP(-$C$29*10/3600)+$B$56</f>
        <v>0.55419422555878384</v>
      </c>
      <c r="E125" s="38">
        <f t="shared" si="16"/>
        <v>5.3222055867009767E-2</v>
      </c>
      <c r="F125" s="29">
        <f t="shared" ref="F125:F188" si="17">F124+$B$56</f>
        <v>7.3333333333333278E-2</v>
      </c>
      <c r="G125" s="44">
        <f t="shared" ref="G125:G188" si="18">G124+E125*10/3600</f>
        <v>5.5100827300058313E-3</v>
      </c>
      <c r="H125" s="38"/>
      <c r="I125" s="29"/>
    </row>
    <row r="126" spans="1:9" x14ac:dyDescent="0.2">
      <c r="A126" s="26">
        <f t="shared" si="14"/>
        <v>11.166666666666666</v>
      </c>
      <c r="B126" s="6">
        <v>670</v>
      </c>
      <c r="C126" s="38">
        <f t="shared" si="15"/>
        <v>0.49575296642865224</v>
      </c>
      <c r="D126" s="38">
        <f t="shared" si="16"/>
        <v>0.54953165803976278</v>
      </c>
      <c r="E126" s="38">
        <f t="shared" si="16"/>
        <v>5.3778691611111741E-2</v>
      </c>
      <c r="F126" s="29">
        <f t="shared" si="17"/>
        <v>7.4444444444444383E-2</v>
      </c>
      <c r="G126" s="44">
        <f t="shared" si="18"/>
        <v>5.6594679844811421E-3</v>
      </c>
      <c r="H126" s="38"/>
      <c r="I126" s="29"/>
    </row>
    <row r="127" spans="1:9" x14ac:dyDescent="0.2">
      <c r="A127" s="26">
        <f t="shared" si="14"/>
        <v>11.333333333333334</v>
      </c>
      <c r="B127" s="6">
        <v>680</v>
      </c>
      <c r="C127" s="38">
        <f t="shared" si="15"/>
        <v>0.49058813760856174</v>
      </c>
      <c r="D127" s="38">
        <f t="shared" si="16"/>
        <v>0.54491766584903745</v>
      </c>
      <c r="E127" s="38">
        <f t="shared" si="16"/>
        <v>5.4329528240476911E-2</v>
      </c>
      <c r="F127" s="29">
        <f t="shared" si="17"/>
        <v>7.5555555555555487E-2</v>
      </c>
      <c r="G127" s="44">
        <f t="shared" si="18"/>
        <v>5.810383340704689E-3</v>
      </c>
      <c r="H127" s="38"/>
      <c r="I127" s="29"/>
    </row>
    <row r="128" spans="1:9" x14ac:dyDescent="0.2">
      <c r="A128" s="26">
        <f t="shared" si="14"/>
        <v>11.5</v>
      </c>
      <c r="B128" s="6">
        <v>690</v>
      </c>
      <c r="C128" s="38">
        <f t="shared" si="15"/>
        <v>0.48547711675039434</v>
      </c>
      <c r="D128" s="38">
        <f t="shared" si="16"/>
        <v>0.5403517429215462</v>
      </c>
      <c r="E128" s="38">
        <f t="shared" si="16"/>
        <v>5.4874626171153094E-2</v>
      </c>
      <c r="F128" s="29">
        <f t="shared" si="17"/>
        <v>7.6666666666666591E-2</v>
      </c>
      <c r="G128" s="44">
        <f t="shared" si="18"/>
        <v>5.9628128578467811E-3</v>
      </c>
      <c r="H128" s="38"/>
      <c r="I128" s="29"/>
    </row>
    <row r="129" spans="1:9" x14ac:dyDescent="0.2">
      <c r="A129" s="26">
        <f t="shared" si="14"/>
        <v>11.666666666666666</v>
      </c>
      <c r="B129" s="6">
        <v>700</v>
      </c>
      <c r="C129" s="38">
        <f t="shared" si="15"/>
        <v>0.4804193432747258</v>
      </c>
      <c r="D129" s="38">
        <f t="shared" si="16"/>
        <v>0.53583338846448914</v>
      </c>
      <c r="E129" s="38">
        <f t="shared" si="16"/>
        <v>5.5414045189764644E-2</v>
      </c>
      <c r="F129" s="29">
        <f t="shared" si="17"/>
        <v>7.7777777777777696E-2</v>
      </c>
      <c r="G129" s="44">
        <f t="shared" si="18"/>
        <v>6.1167407611516832E-3</v>
      </c>
      <c r="H129" s="38"/>
      <c r="I129" s="29"/>
    </row>
    <row r="130" spans="1:9" x14ac:dyDescent="0.2">
      <c r="A130" s="26">
        <f t="shared" si="14"/>
        <v>11.833333333333334</v>
      </c>
      <c r="B130" s="6">
        <v>710</v>
      </c>
      <c r="C130" s="38">
        <f t="shared" si="15"/>
        <v>0.47541426244233231</v>
      </c>
      <c r="D130" s="38">
        <f t="shared" si="16"/>
        <v>0.53136210690240093</v>
      </c>
      <c r="E130" s="38">
        <f t="shared" si="16"/>
        <v>5.5947844460069895E-2</v>
      </c>
      <c r="F130" s="29">
        <f t="shared" si="17"/>
        <v>7.88888888888888E-2</v>
      </c>
      <c r="G130" s="44">
        <f t="shared" si="18"/>
        <v>6.2721514402074331E-3</v>
      </c>
      <c r="H130" s="38"/>
      <c r="I130" s="29"/>
    </row>
    <row r="131" spans="1:9" x14ac:dyDescent="0.2">
      <c r="A131" s="26">
        <f t="shared" si="14"/>
        <v>12</v>
      </c>
      <c r="B131" s="6">
        <v>720</v>
      </c>
      <c r="C131" s="38">
        <f t="shared" si="15"/>
        <v>0.47046132529334694</v>
      </c>
      <c r="D131" s="38">
        <f t="shared" si="16"/>
        <v>0.52693740782279586</v>
      </c>
      <c r="E131" s="38">
        <f t="shared" si="16"/>
        <v>5.6476082529450265E-2</v>
      </c>
      <c r="F131" s="29">
        <f t="shared" si="17"/>
        <v>7.9999999999999905E-2</v>
      </c>
      <c r="G131" s="44">
        <f t="shared" si="18"/>
        <v>6.4290294472336834E-3</v>
      </c>
      <c r="H131" s="38"/>
      <c r="I131" s="29"/>
    </row>
    <row r="132" spans="1:9" x14ac:dyDescent="0.2">
      <c r="A132" s="26">
        <f t="shared" si="14"/>
        <v>12.166666666666666</v>
      </c>
      <c r="B132" s="6">
        <v>730</v>
      </c>
      <c r="C132" s="38">
        <f t="shared" si="15"/>
        <v>0.46555998858704856</v>
      </c>
      <c r="D132" s="38">
        <f t="shared" si="16"/>
        <v>0.52255880592237902</v>
      </c>
      <c r="E132" s="38">
        <f t="shared" si="16"/>
        <v>5.6998817335331763E-2</v>
      </c>
      <c r="F132" s="29">
        <f t="shared" si="17"/>
        <v>8.1111111111111009E-2</v>
      </c>
      <c r="G132" s="44">
        <f t="shared" si="18"/>
        <v>6.5873594953873831E-3</v>
      </c>
      <c r="H132" s="38"/>
      <c r="I132" s="29"/>
    </row>
    <row r="133" spans="1:9" x14ac:dyDescent="0.2">
      <c r="A133" s="26">
        <f t="shared" si="14"/>
        <v>12.333333333333334</v>
      </c>
      <c r="B133" s="6">
        <v>740</v>
      </c>
      <c r="C133" s="38">
        <f t="shared" si="15"/>
        <v>0.46070971474227984</v>
      </c>
      <c r="D133" s="38">
        <f t="shared" si="16"/>
        <v>0.51822582095381819</v>
      </c>
      <c r="E133" s="38">
        <f t="shared" si="16"/>
        <v>5.7516106211539596E-2</v>
      </c>
      <c r="F133" s="29">
        <f t="shared" si="17"/>
        <v>8.2222222222222113E-2</v>
      </c>
      <c r="G133" s="44">
        <f t="shared" si="18"/>
        <v>6.7471264570861042E-3</v>
      </c>
      <c r="H133" s="38"/>
      <c r="I133" s="29"/>
    </row>
    <row r="134" spans="1:9" x14ac:dyDescent="0.2">
      <c r="A134" s="26">
        <f t="shared" si="14"/>
        <v>12.5</v>
      </c>
      <c r="B134" s="6">
        <v>750</v>
      </c>
      <c r="C134" s="38">
        <f t="shared" si="15"/>
        <v>0.45590997177848458</v>
      </c>
      <c r="D134" s="38">
        <f t="shared" si="16"/>
        <v>0.51393797767306981</v>
      </c>
      <c r="E134" s="38">
        <f t="shared" si="16"/>
        <v>5.8028005894586572E-2</v>
      </c>
      <c r="F134" s="29">
        <f t="shared" si="17"/>
        <v>8.3333333333333218E-2</v>
      </c>
      <c r="G134" s="44">
        <f t="shared" si="18"/>
        <v>6.9083153623488444E-3</v>
      </c>
      <c r="H134" s="38"/>
      <c r="I134" s="29"/>
    </row>
    <row r="135" spans="1:9" x14ac:dyDescent="0.2">
      <c r="A135" s="26">
        <f t="shared" si="14"/>
        <v>12.666666666666666</v>
      </c>
      <c r="B135" s="6">
        <v>760</v>
      </c>
      <c r="C135" s="38">
        <f t="shared" si="15"/>
        <v>0.4511602332573596</v>
      </c>
      <c r="D135" s="38">
        <f t="shared" si="16"/>
        <v>0.50969480578725423</v>
      </c>
      <c r="E135" s="38">
        <f t="shared" si="16"/>
        <v>5.8534572529896002E-2</v>
      </c>
      <c r="F135" s="29">
        <f t="shared" si="17"/>
        <v>8.4444444444444322E-2</v>
      </c>
      <c r="G135" s="44">
        <f t="shared" si="18"/>
        <v>7.0709113971541109E-3</v>
      </c>
      <c r="H135" s="38"/>
      <c r="I135" s="29"/>
    </row>
    <row r="136" spans="1:9" x14ac:dyDescent="0.2">
      <c r="A136" s="26">
        <f t="shared" si="14"/>
        <v>12.833333333333334</v>
      </c>
      <c r="B136" s="6">
        <v>770</v>
      </c>
      <c r="C136" s="38">
        <f t="shared" si="15"/>
        <v>0.44645997822511518</v>
      </c>
      <c r="D136" s="38">
        <f t="shared" si="16"/>
        <v>0.50549583990307356</v>
      </c>
      <c r="E136" s="38">
        <f t="shared" si="16"/>
        <v>5.9035861677959739E-2</v>
      </c>
      <c r="F136" s="29">
        <f t="shared" si="17"/>
        <v>8.5555555555555426E-2</v>
      </c>
      <c r="G136" s="44">
        <f t="shared" si="18"/>
        <v>7.2348999018151099E-3</v>
      </c>
      <c r="H136" s="38"/>
      <c r="I136" s="29"/>
    </row>
    <row r="137" spans="1:9" x14ac:dyDescent="0.2">
      <c r="A137" s="26">
        <f t="shared" si="14"/>
        <v>13</v>
      </c>
      <c r="B137" s="6">
        <v>780</v>
      </c>
      <c r="C137" s="38">
        <f t="shared" si="15"/>
        <v>0.4418086911553365</v>
      </c>
      <c r="D137" s="38">
        <f t="shared" si="16"/>
        <v>0.50134061947576714</v>
      </c>
      <c r="E137" s="38">
        <f t="shared" si="16"/>
        <v>5.9531928320432088E-2</v>
      </c>
      <c r="F137" s="29">
        <f t="shared" si="17"/>
        <v>8.6666666666666531E-2</v>
      </c>
      <c r="G137" s="44">
        <f t="shared" si="18"/>
        <v>7.4002663693718655E-3</v>
      </c>
      <c r="H137" s="38"/>
      <c r="I137" s="29"/>
    </row>
    <row r="138" spans="1:9" x14ac:dyDescent="0.2">
      <c r="A138" s="26">
        <f t="shared" si="14"/>
        <v>13.166666666666666</v>
      </c>
      <c r="B138" s="6">
        <v>790</v>
      </c>
      <c r="C138" s="38">
        <f t="shared" si="15"/>
        <v>0.43720586189244004</v>
      </c>
      <c r="D138" s="38">
        <f t="shared" si="16"/>
        <v>0.49722868875859888</v>
      </c>
      <c r="E138" s="38">
        <f t="shared" si="16"/>
        <v>6.0022826866160242E-2</v>
      </c>
      <c r="F138" s="29">
        <f t="shared" si="17"/>
        <v>8.7777777777777635E-2</v>
      </c>
      <c r="G138" s="44">
        <f t="shared" si="18"/>
        <v>7.5669964440000887E-3</v>
      </c>
      <c r="H138" s="38"/>
      <c r="I138" s="29"/>
    </row>
    <row r="139" spans="1:9" x14ac:dyDescent="0.2">
      <c r="A139" s="26">
        <f t="shared" si="14"/>
        <v>13.333333333333334</v>
      </c>
      <c r="B139" s="6">
        <v>800</v>
      </c>
      <c r="C139" s="38">
        <f t="shared" si="15"/>
        <v>0.43265098559571996</v>
      </c>
      <c r="D139" s="38">
        <f t="shared" si="16"/>
        <v>0.49315959675287036</v>
      </c>
      <c r="E139" s="38">
        <f t="shared" si="16"/>
        <v>6.0508611157151844E-2</v>
      </c>
      <c r="F139" s="29">
        <f t="shared" si="17"/>
        <v>8.888888888888874E-2</v>
      </c>
      <c r="G139" s="44">
        <f t="shared" si="18"/>
        <v>7.7350759194366216E-3</v>
      </c>
      <c r="H139" s="38"/>
      <c r="I139" s="29"/>
    </row>
    <row r="140" spans="1:9" x14ac:dyDescent="0.2">
      <c r="A140" s="26">
        <f t="shared" si="14"/>
        <v>13.5</v>
      </c>
      <c r="B140" s="6">
        <v>810</v>
      </c>
      <c r="C140" s="38">
        <f t="shared" si="15"/>
        <v>0.42814356268397641</v>
      </c>
      <c r="D140" s="38">
        <f t="shared" si="16"/>
        <v>0.48913289715845548</v>
      </c>
      <c r="E140" s="38">
        <f t="shared" si="16"/>
        <v>6.0989334474480426E-2</v>
      </c>
      <c r="F140" s="29">
        <f t="shared" si="17"/>
        <v>8.9999999999999844E-2</v>
      </c>
      <c r="G140" s="44">
        <f t="shared" si="18"/>
        <v>7.9044907374212891E-3</v>
      </c>
      <c r="H140" s="38"/>
      <c r="I140" s="29"/>
    </row>
    <row r="141" spans="1:9" x14ac:dyDescent="0.2">
      <c r="A141" s="26">
        <f t="shared" si="14"/>
        <v>13.666666666666666</v>
      </c>
      <c r="B141" s="6">
        <v>820</v>
      </c>
      <c r="C141" s="38">
        <f t="shared" si="15"/>
        <v>0.4236830987807218</v>
      </c>
      <c r="D141" s="38">
        <f t="shared" ref="D141:E156" si="19">D140*EXP(-$C$29*10/3600)+$B$56</f>
        <v>0.48514814832484976</v>
      </c>
      <c r="E141" s="38">
        <f t="shared" si="19"/>
        <v>6.1465049544129291E-2</v>
      </c>
      <c r="F141" s="29">
        <f t="shared" si="17"/>
        <v>9.1111111111110948E-2</v>
      </c>
      <c r="G141" s="44">
        <f t="shared" si="18"/>
        <v>8.0752269861549819E-3</v>
      </c>
      <c r="H141" s="38"/>
      <c r="I141" s="29"/>
    </row>
    <row r="142" spans="1:9" x14ac:dyDescent="0.2">
      <c r="A142" s="26">
        <f t="shared" si="14"/>
        <v>13.833333333333334</v>
      </c>
      <c r="B142" s="6">
        <v>830</v>
      </c>
      <c r="C142" s="38">
        <f t="shared" si="15"/>
        <v>0.4192691046599567</v>
      </c>
      <c r="D142" s="38">
        <f t="shared" si="19"/>
        <v>0.48120491320273001</v>
      </c>
      <c r="E142" s="38">
        <f t="shared" si="19"/>
        <v>6.1935808542774536E-2</v>
      </c>
      <c r="F142" s="29">
        <f t="shared" si="17"/>
        <v>9.2222222222222053E-2</v>
      </c>
      <c r="G142" s="44">
        <f t="shared" si="18"/>
        <v>8.2472708987737994E-3</v>
      </c>
      <c r="H142" s="38"/>
      <c r="I142" s="29"/>
    </row>
    <row r="143" spans="1:9" x14ac:dyDescent="0.2">
      <c r="A143" s="26">
        <f t="shared" si="14"/>
        <v>14</v>
      </c>
      <c r="B143" s="6">
        <v>840</v>
      </c>
      <c r="C143" s="38">
        <f t="shared" si="15"/>
        <v>0.41490109619251181</v>
      </c>
      <c r="D143" s="38">
        <f t="shared" si="19"/>
        <v>0.47730275929601845</v>
      </c>
      <c r="E143" s="38">
        <f t="shared" si="19"/>
        <v>6.2401663103507823E-2</v>
      </c>
      <c r="F143" s="29">
        <f t="shared" si="17"/>
        <v>9.3333333333333157E-2</v>
      </c>
      <c r="G143" s="44">
        <f t="shared" si="18"/>
        <v>8.4206088518390988E-3</v>
      </c>
      <c r="H143" s="38"/>
      <c r="I143" s="29"/>
    </row>
    <row r="144" spans="1:9" x14ac:dyDescent="0.2">
      <c r="A144" s="26">
        <f t="shared" si="14"/>
        <v>14.166666666666666</v>
      </c>
      <c r="B144" s="6">
        <v>850</v>
      </c>
      <c r="C144" s="38">
        <f t="shared" si="15"/>
        <v>0.41057859429294807</v>
      </c>
      <c r="D144" s="38">
        <f t="shared" si="19"/>
        <v>0.47344125861444641</v>
      </c>
      <c r="E144" s="38">
        <f t="shared" si="19"/>
        <v>6.2862664321499506E-2</v>
      </c>
      <c r="F144" s="29">
        <f t="shared" si="17"/>
        <v>9.4444444444444262E-2</v>
      </c>
      <c r="G144" s="44">
        <f t="shared" si="18"/>
        <v>8.595227363843265E-3</v>
      </c>
      <c r="H144" s="38"/>
      <c r="I144" s="29"/>
    </row>
    <row r="145" spans="1:9" x14ac:dyDescent="0.2">
      <c r="A145" s="26">
        <f t="shared" si="14"/>
        <v>14.333333333333334</v>
      </c>
      <c r="B145" s="6">
        <v>860</v>
      </c>
      <c r="C145" s="38">
        <f t="shared" si="15"/>
        <v>0.40630112486701048</v>
      </c>
      <c r="D145" s="38">
        <f t="shared" si="19"/>
        <v>0.46961998762661211</v>
      </c>
      <c r="E145" s="38">
        <f t="shared" si="19"/>
        <v>6.3318862759602773E-2</v>
      </c>
      <c r="F145" s="29">
        <f t="shared" si="17"/>
        <v>9.5555555555555366E-2</v>
      </c>
      <c r="G145" s="44">
        <f t="shared" si="18"/>
        <v>8.7711130937310512E-3</v>
      </c>
      <c r="H145" s="38"/>
      <c r="I145" s="29"/>
    </row>
    <row r="146" spans="1:9" x14ac:dyDescent="0.2">
      <c r="A146" s="26">
        <f t="shared" si="14"/>
        <v>14.5</v>
      </c>
      <c r="B146" s="6">
        <v>870</v>
      </c>
      <c r="C146" s="38">
        <f t="shared" si="15"/>
        <v>0.402068218759629</v>
      </c>
      <c r="D146" s="38">
        <f t="shared" si="19"/>
        <v>0.46583852721352736</v>
      </c>
      <c r="E146" s="38">
        <f t="shared" si="19"/>
        <v>6.3770308453899444E-2</v>
      </c>
      <c r="F146" s="29">
        <f t="shared" si="17"/>
        <v>9.666666666666647E-2</v>
      </c>
      <c r="G146" s="44">
        <f t="shared" si="18"/>
        <v>8.948252839436328E-3</v>
      </c>
      <c r="H146" s="38"/>
      <c r="I146" s="29"/>
    </row>
    <row r="147" spans="1:9" x14ac:dyDescent="0.2">
      <c r="A147" s="26">
        <f t="shared" si="14"/>
        <v>14.666666666666666</v>
      </c>
      <c r="B147" s="6">
        <v>880</v>
      </c>
      <c r="C147" s="38">
        <f t="shared" si="15"/>
        <v>0.39787941170346186</v>
      </c>
      <c r="D147" s="38">
        <f t="shared" si="19"/>
        <v>0.46209646262264864</v>
      </c>
      <c r="E147" s="38">
        <f t="shared" si="19"/>
        <v>6.4217050919187918E-2</v>
      </c>
      <c r="F147" s="29">
        <f t="shared" si="17"/>
        <v>9.7777777777777575E-2</v>
      </c>
      <c r="G147" s="44">
        <f t="shared" si="18"/>
        <v>9.1266335364340728E-3</v>
      </c>
      <c r="H147" s="38"/>
      <c r="I147" s="29"/>
    </row>
    <row r="148" spans="1:9" x14ac:dyDescent="0.2">
      <c r="A148" s="26">
        <f t="shared" si="14"/>
        <v>14.833333333333334</v>
      </c>
      <c r="B148" s="6">
        <v>890</v>
      </c>
      <c r="C148" s="38">
        <f t="shared" si="15"/>
        <v>0.39373424426797371</v>
      </c>
      <c r="D148" s="38">
        <f t="shared" si="19"/>
        <v>0.45839338342238661</v>
      </c>
      <c r="E148" s="38">
        <f t="shared" si="19"/>
        <v>6.4659139154413986E-2</v>
      </c>
      <c r="F148" s="29">
        <f t="shared" si="17"/>
        <v>9.8888888888888679E-2</v>
      </c>
      <c r="G148" s="44">
        <f t="shared" si="18"/>
        <v>9.306242256307445E-3</v>
      </c>
      <c r="H148" s="38"/>
      <c r="I148" s="29"/>
    </row>
    <row r="149" spans="1:9" x14ac:dyDescent="0.2">
      <c r="A149" s="26">
        <f t="shared" si="14"/>
        <v>15</v>
      </c>
      <c r="B149" s="6">
        <v>900</v>
      </c>
      <c r="C149" s="38">
        <f t="shared" si="15"/>
        <v>0.38963226180904587</v>
      </c>
      <c r="D149" s="38">
        <f t="shared" si="19"/>
        <v>0.45472888345708989</v>
      </c>
      <c r="E149" s="38">
        <f t="shared" si="19"/>
        <v>6.5096621648045069E-2</v>
      </c>
      <c r="F149" s="29">
        <f t="shared" si="17"/>
        <v>9.9999999999999784E-2</v>
      </c>
      <c r="G149" s="44">
        <f t="shared" si="18"/>
        <v>9.487066205329792E-3</v>
      </c>
      <c r="H149" s="38"/>
      <c r="I149" s="29"/>
    </row>
    <row r="150" spans="1:9" x14ac:dyDescent="0.2">
      <c r="A150" s="26">
        <f t="shared" si="14"/>
        <v>15.166666666666666</v>
      </c>
      <c r="B150" s="6">
        <v>910</v>
      </c>
      <c r="C150" s="38">
        <f t="shared" si="15"/>
        <v>0.38557301441911018</v>
      </c>
      <c r="D150" s="38">
        <f t="shared" si="19"/>
        <v>0.45110256080249761</v>
      </c>
      <c r="E150" s="38">
        <f t="shared" si="19"/>
        <v>6.5529546383388454E-2</v>
      </c>
      <c r="F150" s="29">
        <f t="shared" si="17"/>
        <v>0.10111111111111089</v>
      </c>
      <c r="G150" s="44">
        <f t="shared" si="18"/>
        <v>9.6690927230614274E-3</v>
      </c>
      <c r="H150" s="38"/>
      <c r="I150" s="29"/>
    </row>
    <row r="151" spans="1:9" x14ac:dyDescent="0.2">
      <c r="A151" s="26">
        <f t="shared" si="14"/>
        <v>15.333333333333334</v>
      </c>
      <c r="B151" s="6">
        <v>920</v>
      </c>
      <c r="C151" s="38">
        <f t="shared" si="15"/>
        <v>0.38155605687780297</v>
      </c>
      <c r="D151" s="38">
        <f t="shared" si="19"/>
        <v>0.44751401772165617</v>
      </c>
      <c r="E151" s="38">
        <f t="shared" si="19"/>
        <v>6.5957960843854122E-2</v>
      </c>
      <c r="F151" s="29">
        <f t="shared" si="17"/>
        <v>0.10222222222222199</v>
      </c>
      <c r="G151" s="44">
        <f t="shared" si="18"/>
        <v>9.8523092809610219E-3</v>
      </c>
      <c r="H151" s="38"/>
      <c r="I151" s="29"/>
    </row>
    <row r="152" spans="1:9" x14ac:dyDescent="0.2">
      <c r="A152" s="26">
        <f t="shared" si="14"/>
        <v>15.5</v>
      </c>
      <c r="B152" s="6">
        <v>930</v>
      </c>
      <c r="C152" s="38">
        <f t="shared" si="15"/>
        <v>0.37758094860313335</v>
      </c>
      <c r="D152" s="38">
        <f t="shared" si="19"/>
        <v>0.44396286062129525</v>
      </c>
      <c r="E152" s="38">
        <f t="shared" si="19"/>
        <v>6.6381912018162792E-2</v>
      </c>
      <c r="F152" s="29">
        <f t="shared" si="17"/>
        <v>0.1033333333333331</v>
      </c>
      <c r="G152" s="44">
        <f t="shared" si="18"/>
        <v>1.0036703481011475E-2</v>
      </c>
      <c r="H152" s="38"/>
      <c r="I152" s="29"/>
    </row>
    <row r="153" spans="1:9" x14ac:dyDescent="0.2">
      <c r="A153" s="26">
        <f t="shared" si="14"/>
        <v>15.666666666666666</v>
      </c>
      <c r="B153" s="6">
        <v>940</v>
      </c>
      <c r="C153" s="38">
        <f t="shared" si="15"/>
        <v>0.37364725360315959</v>
      </c>
      <c r="D153" s="38">
        <f t="shared" si="19"/>
        <v>0.44044870000865832</v>
      </c>
      <c r="E153" s="38">
        <f t="shared" si="19"/>
        <v>6.6801446405499607E-2</v>
      </c>
      <c r="F153" s="29">
        <f t="shared" si="17"/>
        <v>0.1044444444444442</v>
      </c>
      <c r="G153" s="44">
        <f t="shared" si="18"/>
        <v>1.0222263054360085E-2</v>
      </c>
      <c r="H153" s="38"/>
      <c r="I153" s="29"/>
    </row>
    <row r="154" spans="1:9" x14ac:dyDescent="0.2">
      <c r="A154" s="26">
        <f t="shared" si="14"/>
        <v>15.833333333333334</v>
      </c>
      <c r="B154" s="6">
        <v>950</v>
      </c>
      <c r="C154" s="38">
        <f t="shared" si="15"/>
        <v>0.36975454042816946</v>
      </c>
      <c r="D154" s="38">
        <f t="shared" si="19"/>
        <v>0.43697115044878287</v>
      </c>
      <c r="E154" s="38">
        <f t="shared" si="19"/>
        <v>6.7216610020614229E-2</v>
      </c>
      <c r="F154" s="29">
        <f t="shared" si="17"/>
        <v>0.10555555555555531</v>
      </c>
      <c r="G154" s="44">
        <f t="shared" si="18"/>
        <v>1.0408975859972903E-2</v>
      </c>
      <c r="H154" s="38"/>
      <c r="I154" s="29"/>
    </row>
    <row r="155" spans="1:9" x14ac:dyDescent="0.2">
      <c r="A155" s="26">
        <f t="shared" si="14"/>
        <v>16</v>
      </c>
      <c r="B155" s="6">
        <v>960</v>
      </c>
      <c r="C155" s="38">
        <f t="shared" si="15"/>
        <v>0.36590238212335868</v>
      </c>
      <c r="D155" s="38">
        <f t="shared" si="19"/>
        <v>0.43352983052222566</v>
      </c>
      <c r="E155" s="38">
        <f t="shared" si="19"/>
        <v>6.7627448398867751E-2</v>
      </c>
      <c r="F155" s="29">
        <f t="shared" si="17"/>
        <v>0.10666666666666641</v>
      </c>
      <c r="G155" s="44">
        <f t="shared" si="18"/>
        <v>1.0596829883303091E-2</v>
      </c>
      <c r="H155" s="38"/>
      <c r="I155" s="29"/>
    </row>
    <row r="156" spans="1:9" x14ac:dyDescent="0.2">
      <c r="A156" s="26">
        <f t="shared" si="14"/>
        <v>16.166666666666668</v>
      </c>
      <c r="B156" s="6">
        <v>970</v>
      </c>
      <c r="C156" s="38">
        <f t="shared" si="15"/>
        <v>0.36209035618200219</v>
      </c>
      <c r="D156" s="38">
        <f t="shared" si="19"/>
        <v>0.43012436278322846</v>
      </c>
      <c r="E156" s="38">
        <f t="shared" si="19"/>
        <v>6.8034006601227034E-2</v>
      </c>
      <c r="F156" s="29">
        <f t="shared" si="17"/>
        <v>0.10777777777777751</v>
      </c>
      <c r="G156" s="44">
        <f t="shared" si="18"/>
        <v>1.0785813234973166E-2</v>
      </c>
      <c r="H156" s="38"/>
      <c r="I156" s="29"/>
    </row>
    <row r="157" spans="1:9" x14ac:dyDescent="0.2">
      <c r="A157" s="26">
        <f t="shared" si="14"/>
        <v>16.333333333333332</v>
      </c>
      <c r="B157" s="6">
        <v>980</v>
      </c>
      <c r="C157" s="38">
        <f t="shared" si="15"/>
        <v>0.35831804449911331</v>
      </c>
      <c r="D157" s="38">
        <f t="shared" ref="D157:E172" si="20">D156*EXP(-$C$29*10/3600)+$B$56</f>
        <v>0.42675437371831959</v>
      </c>
      <c r="E157" s="38">
        <f t="shared" si="20"/>
        <v>6.8436329219207032E-2</v>
      </c>
      <c r="F157" s="29">
        <f t="shared" si="17"/>
        <v>0.10888888888888862</v>
      </c>
      <c r="G157" s="44">
        <f t="shared" si="18"/>
        <v>1.0975914149470963E-2</v>
      </c>
      <c r="H157" s="38"/>
      <c r="I157" s="29"/>
    </row>
    <row r="158" spans="1:9" x14ac:dyDescent="0.2">
      <c r="A158" s="26">
        <f t="shared" si="14"/>
        <v>16.5</v>
      </c>
      <c r="B158" s="6">
        <v>990</v>
      </c>
      <c r="C158" s="38">
        <f t="shared" si="15"/>
        <v>0.35458503332558594</v>
      </c>
      <c r="D158" s="38">
        <f t="shared" si="20"/>
        <v>0.42341949370534687</v>
      </c>
      <c r="E158" s="38">
        <f t="shared" si="20"/>
        <v>6.8834460379761597E-2</v>
      </c>
      <c r="F158" s="29">
        <f t="shared" si="17"/>
        <v>0.10999999999999972</v>
      </c>
      <c r="G158" s="44">
        <f t="shared" si="18"/>
        <v>1.1167120983859189E-2</v>
      </c>
      <c r="H158" s="38"/>
      <c r="I158" s="29"/>
    </row>
    <row r="159" spans="1:9" x14ac:dyDescent="0.2">
      <c r="A159" s="26">
        <f t="shared" si="14"/>
        <v>16.666666666666668</v>
      </c>
      <c r="B159" s="6">
        <v>1000</v>
      </c>
      <c r="C159" s="38">
        <f t="shared" si="15"/>
        <v>0.3508909132228144</v>
      </c>
      <c r="D159" s="38">
        <f t="shared" si="20"/>
        <v>0.42011935697293712</v>
      </c>
      <c r="E159" s="38">
        <f t="shared" si="20"/>
        <v>6.9228443750123353E-2</v>
      </c>
      <c r="F159" s="29">
        <f t="shared" si="17"/>
        <v>0.11111111111111083</v>
      </c>
      <c r="G159" s="44">
        <f t="shared" si="18"/>
        <v>1.1359422216498421E-2</v>
      </c>
      <c r="H159" s="38"/>
      <c r="I159" s="29"/>
    </row>
    <row r="160" spans="1:9" x14ac:dyDescent="0.2">
      <c r="A160" s="26">
        <f t="shared" si="14"/>
        <v>16.833333333333332</v>
      </c>
      <c r="B160" s="6">
        <v>1010</v>
      </c>
      <c r="C160" s="38">
        <f t="shared" si="15"/>
        <v>0.34723527901778567</v>
      </c>
      <c r="D160" s="38">
        <f t="shared" si="20"/>
        <v>0.41685360156037821</v>
      </c>
      <c r="E160" s="38">
        <f t="shared" si="20"/>
        <v>6.9618322542593147E-2</v>
      </c>
      <c r="F160" s="29">
        <f t="shared" si="17"/>
        <v>0.11222222222222193</v>
      </c>
      <c r="G160" s="44">
        <f t="shared" si="18"/>
        <v>1.1552806445783402E-2</v>
      </c>
      <c r="H160" s="38"/>
      <c r="I160" s="29"/>
    </row>
    <row r="161" spans="1:9" x14ac:dyDescent="0.2">
      <c r="A161" s="26">
        <f t="shared" si="14"/>
        <v>17</v>
      </c>
      <c r="B161" s="6">
        <v>1020</v>
      </c>
      <c r="C161" s="38">
        <f t="shared" si="15"/>
        <v>0.34361772975864002</v>
      </c>
      <c r="D161" s="38">
        <f t="shared" si="20"/>
        <v>0.41362186927791905</v>
      </c>
      <c r="E161" s="38">
        <f t="shared" si="20"/>
        <v>7.0004139519279571E-2</v>
      </c>
      <c r="F161" s="29">
        <f t="shared" si="17"/>
        <v>0.11333333333333304</v>
      </c>
      <c r="G161" s="44">
        <f t="shared" si="18"/>
        <v>1.1747262388892512E-2</v>
      </c>
      <c r="H161" s="38"/>
      <c r="I161" s="29"/>
    </row>
    <row r="162" spans="1:9" x14ac:dyDescent="0.2">
      <c r="A162" s="26">
        <f t="shared" si="14"/>
        <v>17.166666666666668</v>
      </c>
      <c r="B162" s="6">
        <v>1030</v>
      </c>
      <c r="C162" s="38">
        <f t="shared" si="15"/>
        <v>0.34003786867069458</v>
      </c>
      <c r="D162" s="38">
        <f t="shared" si="20"/>
        <v>0.41042380566748321</v>
      </c>
      <c r="E162" s="38">
        <f t="shared" si="20"/>
        <v>7.0385936996789161E-2</v>
      </c>
      <c r="F162" s="29">
        <f t="shared" si="17"/>
        <v>0.11444444444444414</v>
      </c>
      <c r="G162" s="44">
        <f t="shared" si="18"/>
        <v>1.1942778880550259E-2</v>
      </c>
      <c r="H162" s="38"/>
      <c r="I162" s="29"/>
    </row>
    <row r="163" spans="1:9" x14ac:dyDescent="0.2">
      <c r="A163" s="26">
        <f t="shared" si="14"/>
        <v>17.333333333333332</v>
      </c>
      <c r="B163" s="6">
        <v>1040</v>
      </c>
      <c r="C163" s="38">
        <f t="shared" si="15"/>
        <v>0.3364953031129243</v>
      </c>
      <c r="D163" s="38">
        <f t="shared" si="20"/>
        <v>0.40725905996379164</v>
      </c>
      <c r="E163" s="38">
        <f t="shared" si="20"/>
        <v>7.0763756850867707E-2</v>
      </c>
      <c r="F163" s="29">
        <f t="shared" si="17"/>
        <v>0.11555555555555524</v>
      </c>
      <c r="G163" s="44">
        <f t="shared" si="18"/>
        <v>1.213934487180267E-2</v>
      </c>
      <c r="H163" s="38"/>
      <c r="I163" s="29"/>
    </row>
    <row r="164" spans="1:9" x14ac:dyDescent="0.2">
      <c r="A164" s="26">
        <f t="shared" si="14"/>
        <v>17.5</v>
      </c>
      <c r="B164" s="6">
        <v>1050</v>
      </c>
      <c r="C164" s="38">
        <f t="shared" si="15"/>
        <v>0.33298964453489782</v>
      </c>
      <c r="D164" s="38">
        <f t="shared" si="20"/>
        <v>0.40412728505589057</v>
      </c>
      <c r="E164" s="38">
        <f t="shared" si="20"/>
        <v>7.1137640520993167E-2</v>
      </c>
      <c r="F164" s="29">
        <f t="shared" si="17"/>
        <v>0.11666666666666635</v>
      </c>
      <c r="G164" s="44">
        <f t="shared" si="18"/>
        <v>1.2336949428805428E-2</v>
      </c>
      <c r="H164" s="38"/>
      <c r="I164" s="29"/>
    </row>
    <row r="165" spans="1:9" x14ac:dyDescent="0.2">
      <c r="A165" s="26">
        <f t="shared" si="14"/>
        <v>17.666666666666668</v>
      </c>
      <c r="B165" s="6">
        <v>1060</v>
      </c>
      <c r="C165" s="38">
        <f t="shared" si="15"/>
        <v>0.32952050843415998</v>
      </c>
      <c r="D165" s="38">
        <f t="shared" si="20"/>
        <v>0.40102813744908039</v>
      </c>
      <c r="E165" s="38">
        <f t="shared" si="20"/>
        <v>7.1507629014920832E-2</v>
      </c>
      <c r="F165" s="29">
        <f t="shared" si="17"/>
        <v>0.11777777777777745</v>
      </c>
      <c r="G165" s="44">
        <f t="shared" si="18"/>
        <v>1.2535581731624654E-2</v>
      </c>
      <c r="H165" s="38"/>
      <c r="I165" s="29"/>
    </row>
    <row r="166" spans="1:9" x14ac:dyDescent="0.2">
      <c r="A166" s="26">
        <f t="shared" si="14"/>
        <v>17.833333333333332</v>
      </c>
      <c r="B166" s="6">
        <v>1070</v>
      </c>
      <c r="C166" s="38">
        <f t="shared" si="15"/>
        <v>0.32608751431406013</v>
      </c>
      <c r="D166" s="38">
        <f t="shared" si="20"/>
        <v>0.39796127722724078</v>
      </c>
      <c r="E166" s="38">
        <f t="shared" si="20"/>
        <v>7.1873762913181011E-2</v>
      </c>
      <c r="F166" s="29">
        <f t="shared" si="17"/>
        <v>0.11888888888888856</v>
      </c>
      <c r="G166" s="44">
        <f t="shared" si="18"/>
        <v>1.2735231073050156E-2</v>
      </c>
      <c r="H166" s="38"/>
      <c r="I166" s="29"/>
    </row>
    <row r="167" spans="1:9" x14ac:dyDescent="0.2">
      <c r="A167" s="26">
        <f t="shared" si="14"/>
        <v>18</v>
      </c>
      <c r="B167" s="6">
        <v>1080</v>
      </c>
      <c r="C167" s="38">
        <f t="shared" si="15"/>
        <v>0.3226902856420189</v>
      </c>
      <c r="D167" s="38">
        <f t="shared" si="20"/>
        <v>0.39492636801554853</v>
      </c>
      <c r="E167" s="38">
        <f t="shared" si="20"/>
        <v>7.2236082373529964E-2</v>
      </c>
      <c r="F167" s="29">
        <f t="shared" si="17"/>
        <v>0.11999999999999966</v>
      </c>
      <c r="G167" s="44">
        <f t="shared" si="18"/>
        <v>1.2935886857421072E-2</v>
      </c>
      <c r="H167" s="38"/>
      <c r="I167" s="29"/>
    </row>
    <row r="168" spans="1:9" x14ac:dyDescent="0.2">
      <c r="A168" s="26">
        <f t="shared" si="14"/>
        <v>18.166666666666668</v>
      </c>
      <c r="B168" s="6">
        <v>1090</v>
      </c>
      <c r="C168" s="38">
        <f t="shared" si="15"/>
        <v>0.31932844980822978</v>
      </c>
      <c r="D168" s="38">
        <f t="shared" si="20"/>
        <v>0.39192307694358386</v>
      </c>
      <c r="E168" s="38">
        <f t="shared" si="20"/>
        <v>7.2594627135354431E-2</v>
      </c>
      <c r="F168" s="29">
        <f t="shared" si="17"/>
        <v>0.12111111111111077</v>
      </c>
      <c r="G168" s="44">
        <f t="shared" si="18"/>
        <v>1.3137538599463724E-2</v>
      </c>
      <c r="H168" s="38"/>
      <c r="I168" s="29"/>
    </row>
    <row r="169" spans="1:9" x14ac:dyDescent="0.2">
      <c r="A169" s="26">
        <f t="shared" si="14"/>
        <v>18.333333333333332</v>
      </c>
      <c r="B169" s="6">
        <v>1100</v>
      </c>
      <c r="C169" s="38">
        <f t="shared" si="15"/>
        <v>0.31600163808479104</v>
      </c>
      <c r="D169" s="38">
        <f t="shared" si="20"/>
        <v>0.388951074608821</v>
      </c>
      <c r="E169" s="38">
        <f t="shared" si="20"/>
        <v>7.2949436524030242E-2</v>
      </c>
      <c r="F169" s="29">
        <f t="shared" si="17"/>
        <v>0.12222222222222187</v>
      </c>
      <c r="G169" s="44">
        <f t="shared" si="18"/>
        <v>1.3340175923141587E-2</v>
      </c>
      <c r="H169" s="38"/>
      <c r="I169" s="29"/>
    </row>
    <row r="170" spans="1:9" x14ac:dyDescent="0.2">
      <c r="A170" s="26">
        <f t="shared" si="14"/>
        <v>18.5</v>
      </c>
      <c r="B170" s="6">
        <v>1110</v>
      </c>
      <c r="C170" s="38">
        <f t="shared" si="15"/>
        <v>0.31270948558526379</v>
      </c>
      <c r="D170" s="38">
        <f t="shared" si="20"/>
        <v>0.38601003504049913</v>
      </c>
      <c r="E170" s="38">
        <f t="shared" si="20"/>
        <v>7.3300549455235564E-2</v>
      </c>
      <c r="F170" s="29">
        <f t="shared" si="17"/>
        <v>0.12333333333333298</v>
      </c>
      <c r="G170" s="44">
        <f t="shared" si="18"/>
        <v>1.3543788560517241E-2</v>
      </c>
      <c r="H170" s="38"/>
      <c r="I170" s="29"/>
    </row>
    <row r="171" spans="1:9" x14ac:dyDescent="0.2">
      <c r="A171" s="26">
        <f t="shared" si="14"/>
        <v>18.666666666666668</v>
      </c>
      <c r="B171" s="6">
        <v>1120</v>
      </c>
      <c r="C171" s="38">
        <f t="shared" si="15"/>
        <v>0.30945163122465075</v>
      </c>
      <c r="D171" s="38">
        <f t="shared" si="20"/>
        <v>0.38309963566386973</v>
      </c>
      <c r="E171" s="38">
        <f t="shared" si="20"/>
        <v>7.3648004439219192E-2</v>
      </c>
      <c r="F171" s="29">
        <f t="shared" si="17"/>
        <v>0.12444444444444408</v>
      </c>
      <c r="G171" s="44">
        <f t="shared" si="18"/>
        <v>1.3748366350626184E-2</v>
      </c>
      <c r="H171" s="38"/>
      <c r="I171" s="29"/>
    </row>
    <row r="172" spans="1:9" x14ac:dyDescent="0.2">
      <c r="A172" s="26">
        <f t="shared" si="14"/>
        <v>18.833333333333332</v>
      </c>
      <c r="B172" s="6">
        <v>1130</v>
      </c>
      <c r="C172" s="38">
        <f t="shared" si="15"/>
        <v>0.3062277176797924</v>
      </c>
      <c r="D172" s="38">
        <f t="shared" si="20"/>
        <v>0.38021955726481649</v>
      </c>
      <c r="E172" s="38">
        <f t="shared" si="20"/>
        <v>7.3991839585024352E-2</v>
      </c>
      <c r="F172" s="29">
        <f t="shared" si="17"/>
        <v>0.1255555555555552</v>
      </c>
      <c r="G172" s="44">
        <f t="shared" si="18"/>
        <v>1.3953899238362363E-2</v>
      </c>
      <c r="H172" s="38"/>
      <c r="I172" s="29"/>
    </row>
    <row r="173" spans="1:9" x14ac:dyDescent="0.2">
      <c r="A173" s="26">
        <f t="shared" si="14"/>
        <v>19</v>
      </c>
      <c r="B173" s="6">
        <v>1140</v>
      </c>
      <c r="C173" s="38">
        <f t="shared" si="15"/>
        <v>0.30303739135017521</v>
      </c>
      <c r="D173" s="38">
        <f t="shared" ref="D173:E188" si="21">D172*EXP(-$C$29*10/3600)+$B$56</f>
        <v>0.3773694839548436</v>
      </c>
      <c r="E173" s="38">
        <f t="shared" si="21"/>
        <v>7.4332092604668568E-2</v>
      </c>
      <c r="F173" s="29">
        <f t="shared" si="17"/>
        <v>0.12666666666666632</v>
      </c>
      <c r="G173" s="44">
        <f t="shared" si="18"/>
        <v>1.4160377273375331E-2</v>
      </c>
      <c r="H173" s="38"/>
      <c r="I173" s="29"/>
    </row>
    <row r="174" spans="1:9" x14ac:dyDescent="0.2">
      <c r="A174" s="26">
        <f t="shared" si="14"/>
        <v>19.166666666666668</v>
      </c>
      <c r="B174" s="6">
        <v>1150</v>
      </c>
      <c r="C174" s="38">
        <f t="shared" si="15"/>
        <v>0.29988030231914942</v>
      </c>
      <c r="D174" s="38">
        <f t="shared" si="21"/>
        <v>0.37454910313642908</v>
      </c>
      <c r="E174" s="38">
        <f t="shared" si="21"/>
        <v>7.4668800817279876E-2</v>
      </c>
      <c r="F174" s="29">
        <f t="shared" si="17"/>
        <v>0.12777777777777743</v>
      </c>
      <c r="G174" s="44">
        <f t="shared" si="18"/>
        <v>1.4367790608978886E-2</v>
      </c>
      <c r="H174" s="38"/>
      <c r="I174" s="29"/>
    </row>
    <row r="175" spans="1:9" x14ac:dyDescent="0.2">
      <c r="A175" s="26">
        <f t="shared" si="14"/>
        <v>19.333333333333332</v>
      </c>
      <c r="B175" s="6">
        <v>1160</v>
      </c>
      <c r="C175" s="38">
        <f t="shared" si="15"/>
        <v>0.29675610431554894</v>
      </c>
      <c r="D175" s="38">
        <f t="shared" si="21"/>
        <v>0.37175810546873883</v>
      </c>
      <c r="E175" s="38">
        <f t="shared" si="21"/>
        <v>7.5002001153190043E-2</v>
      </c>
      <c r="F175" s="29">
        <f t="shared" si="17"/>
        <v>0.12888888888888855</v>
      </c>
      <c r="G175" s="44">
        <f t="shared" si="18"/>
        <v>1.4576129501071081E-2</v>
      </c>
      <c r="H175" s="38"/>
      <c r="I175" s="29"/>
    </row>
    <row r="176" spans="1:9" x14ac:dyDescent="0.2">
      <c r="A176" s="26">
        <f t="shared" si="14"/>
        <v>19.5</v>
      </c>
      <c r="B176" s="6">
        <v>1170</v>
      </c>
      <c r="C176" s="38">
        <f t="shared" si="15"/>
        <v>0.293664454675713</v>
      </c>
      <c r="D176" s="38">
        <f t="shared" si="21"/>
        <v>0.368996184833698</v>
      </c>
      <c r="E176" s="38">
        <f t="shared" si="21"/>
        <v>7.5331730157985097E-2</v>
      </c>
      <c r="F176" s="29">
        <f t="shared" si="17"/>
        <v>0.12999999999999967</v>
      </c>
      <c r="G176" s="44">
        <f t="shared" si="18"/>
        <v>1.4785384307065485E-2</v>
      </c>
      <c r="H176" s="38"/>
      <c r="I176" s="29"/>
    </row>
    <row r="177" spans="1:9" x14ac:dyDescent="0.2">
      <c r="A177" s="26">
        <f t="shared" si="14"/>
        <v>19.666666666666668</v>
      </c>
      <c r="B177" s="6">
        <v>1180</v>
      </c>
      <c r="C177" s="38">
        <f t="shared" si="15"/>
        <v>0.29060501430590235</v>
      </c>
      <c r="D177" s="38">
        <f t="shared" si="21"/>
        <v>0.3662630383024158</v>
      </c>
      <c r="E177" s="38">
        <f t="shared" si="21"/>
        <v>7.5658023996513668E-2</v>
      </c>
      <c r="F177" s="29">
        <f t="shared" si="17"/>
        <v>0.13111111111111079</v>
      </c>
      <c r="G177" s="44">
        <f t="shared" si="18"/>
        <v>1.4995545484833579E-2</v>
      </c>
      <c r="H177" s="38"/>
      <c r="I177" s="29"/>
    </row>
    <row r="178" spans="1:9" x14ac:dyDescent="0.2">
      <c r="A178" s="26">
        <f t="shared" si="14"/>
        <v>19.833333333333332</v>
      </c>
      <c r="B178" s="6">
        <v>1190</v>
      </c>
      <c r="C178" s="38">
        <f t="shared" si="15"/>
        <v>0.28757744764510668</v>
      </c>
      <c r="D178" s="38">
        <f t="shared" si="21"/>
        <v>0.36355836610196007</v>
      </c>
      <c r="E178" s="38">
        <f t="shared" si="21"/>
        <v>7.598091845685355E-2</v>
      </c>
      <c r="F178" s="29">
        <f t="shared" si="17"/>
        <v>0.13222222222222191</v>
      </c>
      <c r="G178" s="44">
        <f t="shared" si="18"/>
        <v>1.5206603591658171E-2</v>
      </c>
      <c r="H178" s="38"/>
      <c r="I178" s="29"/>
    </row>
    <row r="179" spans="1:9" x14ac:dyDescent="0.2">
      <c r="A179" s="26">
        <f t="shared" si="14"/>
        <v>20</v>
      </c>
      <c r="B179" s="6">
        <v>1200</v>
      </c>
      <c r="C179" s="38">
        <f t="shared" si="15"/>
        <v>0.28458142262824121</v>
      </c>
      <c r="D179" s="38">
        <f t="shared" si="21"/>
        <v>0.36088187158247809</v>
      </c>
      <c r="E179" s="38">
        <f t="shared" si="21"/>
        <v>7.6300448954237002E-2</v>
      </c>
      <c r="F179" s="29">
        <f t="shared" si="17"/>
        <v>0.13333333333333303</v>
      </c>
      <c r="G179" s="44">
        <f t="shared" si="18"/>
        <v>1.5418549283197719E-2</v>
      </c>
      <c r="H179" s="38"/>
      <c r="I179" s="29"/>
    </row>
    <row r="180" spans="1:9" x14ac:dyDescent="0.2">
      <c r="A180" s="26">
        <f t="shared" si="14"/>
        <v>20.166666666666668</v>
      </c>
      <c r="B180" s="6">
        <v>1210</v>
      </c>
      <c r="C180" s="38">
        <f t="shared" si="15"/>
        <v>0.28161661064972482</v>
      </c>
      <c r="D180" s="38">
        <f t="shared" si="21"/>
        <v>0.35823326118465981</v>
      </c>
      <c r="E180" s="38">
        <f t="shared" si="21"/>
        <v>7.6616650534935049E-2</v>
      </c>
      <c r="F180" s="29">
        <f t="shared" si="17"/>
        <v>0.13444444444444414</v>
      </c>
      <c r="G180" s="44">
        <f t="shared" si="18"/>
        <v>1.5631373312461429E-2</v>
      </c>
      <c r="H180" s="38"/>
      <c r="I180" s="29"/>
    </row>
    <row r="181" spans="1:9" x14ac:dyDescent="0.2">
      <c r="A181" s="26">
        <f t="shared" si="14"/>
        <v>20.333333333333332</v>
      </c>
      <c r="B181" s="6">
        <v>1220</v>
      </c>
      <c r="C181" s="38">
        <f t="shared" si="15"/>
        <v>0.27868268652743877</v>
      </c>
      <c r="D181" s="38">
        <f t="shared" si="21"/>
        <v>0.35561224440754013</v>
      </c>
      <c r="E181" s="38">
        <f t="shared" si="21"/>
        <v>7.6929557880101404E-2</v>
      </c>
      <c r="F181" s="29">
        <f t="shared" si="17"/>
        <v>0.13555555555555526</v>
      </c>
      <c r="G181" s="44">
        <f t="shared" si="18"/>
        <v>1.5845066528795044E-2</v>
      </c>
      <c r="H181" s="38"/>
      <c r="I181" s="29"/>
    </row>
    <row r="182" spans="1:9" x14ac:dyDescent="0.2">
      <c r="A182" s="26">
        <f t="shared" si="14"/>
        <v>20.5</v>
      </c>
      <c r="B182" s="6">
        <v>1230</v>
      </c>
      <c r="C182" s="38">
        <f t="shared" si="15"/>
        <v>0.27577932846706033</v>
      </c>
      <c r="D182" s="38">
        <f t="shared" si="21"/>
        <v>0.35301853377663667</v>
      </c>
      <c r="E182" s="38">
        <f t="shared" si="21"/>
        <v>7.7239205309576328E-2</v>
      </c>
      <c r="F182" s="29">
        <f t="shared" si="17"/>
        <v>0.13666666666666638</v>
      </c>
      <c r="G182" s="44">
        <f t="shared" si="18"/>
        <v>1.60596198768772E-2</v>
      </c>
      <c r="H182" s="38"/>
      <c r="I182" s="29"/>
    </row>
    <row r="183" spans="1:9" x14ac:dyDescent="0.2">
      <c r="A183" s="26">
        <f t="shared" si="14"/>
        <v>20.666666666666668</v>
      </c>
      <c r="B183" s="6">
        <v>1240</v>
      </c>
      <c r="C183" s="38">
        <f t="shared" si="15"/>
        <v>0.27290621802676845</v>
      </c>
      <c r="D183" s="38">
        <f t="shared" si="21"/>
        <v>0.35045184481241926</v>
      </c>
      <c r="E183" s="38">
        <f t="shared" si="21"/>
        <v>7.7545626785650842E-2</v>
      </c>
      <c r="F183" s="29">
        <f t="shared" si="17"/>
        <v>0.1377777777777775</v>
      </c>
      <c r="G183" s="44">
        <f t="shared" si="18"/>
        <v>1.6275024395726229E-2</v>
      </c>
      <c r="H183" s="38"/>
      <c r="I183" s="29"/>
    </row>
    <row r="184" spans="1:9" x14ac:dyDescent="0.2">
      <c r="A184" s="26">
        <f t="shared" si="14"/>
        <v>20.833333333333332</v>
      </c>
      <c r="B184" s="6">
        <v>1250</v>
      </c>
      <c r="C184" s="38">
        <f t="shared" si="15"/>
        <v>0.27006304008231652</v>
      </c>
      <c r="D184" s="38">
        <f t="shared" si="21"/>
        <v>0.34791189599910821</v>
      </c>
      <c r="E184" s="38">
        <f t="shared" si="21"/>
        <v>7.7848855916791693E-2</v>
      </c>
      <c r="F184" s="29">
        <f t="shared" si="17"/>
        <v>0.13888888888888862</v>
      </c>
      <c r="G184" s="44">
        <f t="shared" si="18"/>
        <v>1.6491271217717318E-2</v>
      </c>
      <c r="H184" s="38"/>
      <c r="I184" s="29"/>
    </row>
    <row r="185" spans="1:9" x14ac:dyDescent="0.2">
      <c r="A185" s="26">
        <f t="shared" si="14"/>
        <v>21</v>
      </c>
      <c r="B185" s="6">
        <v>1260</v>
      </c>
      <c r="C185" s="38">
        <f t="shared" si="15"/>
        <v>0.26724948279246991</v>
      </c>
      <c r="D185" s="38">
        <f t="shared" si="21"/>
        <v>0.34539840875379757</v>
      </c>
      <c r="E185" s="38">
        <f t="shared" si="21"/>
        <v>7.8148925961327595E-2</v>
      </c>
      <c r="F185" s="29">
        <f t="shared" si="17"/>
        <v>0.13999999999999974</v>
      </c>
      <c r="G185" s="44">
        <f t="shared" si="18"/>
        <v>1.6708351567609896E-2</v>
      </c>
      <c r="H185" s="38"/>
      <c r="I185" s="29"/>
    </row>
    <row r="186" spans="1:9" x14ac:dyDescent="0.2">
      <c r="A186" s="26">
        <f t="shared" si="14"/>
        <v>21.166666666666668</v>
      </c>
      <c r="B186" s="6">
        <v>1270</v>
      </c>
      <c r="C186" s="38">
        <f t="shared" si="15"/>
        <v>0.26446523756480278</v>
      </c>
      <c r="D186" s="38">
        <f t="shared" si="21"/>
        <v>0.34291110739589981</v>
      </c>
      <c r="E186" s="38">
        <f t="shared" si="21"/>
        <v>7.8445869831096998E-2</v>
      </c>
      <c r="F186" s="29">
        <f t="shared" si="17"/>
        <v>0.14111111111111085</v>
      </c>
      <c r="G186" s="44">
        <f t="shared" si="18"/>
        <v>1.6926256761585167E-2</v>
      </c>
      <c r="H186" s="38"/>
      <c r="I186" s="29"/>
    </row>
    <row r="187" spans="1:9" x14ac:dyDescent="0.2">
      <c r="A187" s="26">
        <f t="shared" si="14"/>
        <v>21.333333333333332</v>
      </c>
      <c r="B187" s="6">
        <v>1280</v>
      </c>
      <c r="C187" s="38">
        <f t="shared" si="15"/>
        <v>0.26170999902185121</v>
      </c>
      <c r="D187" s="38">
        <f t="shared" si="21"/>
        <v>0.34044971911690924</v>
      </c>
      <c r="E187" s="38">
        <f t="shared" si="21"/>
        <v>7.8739720095057891E-2</v>
      </c>
      <c r="F187" s="29">
        <f t="shared" si="17"/>
        <v>0.14222222222222197</v>
      </c>
      <c r="G187" s="44">
        <f t="shared" si="18"/>
        <v>1.7144978206293661E-2</v>
      </c>
      <c r="H187" s="38"/>
      <c r="I187" s="29"/>
    </row>
    <row r="188" spans="1:9" x14ac:dyDescent="0.2">
      <c r="A188" s="26">
        <f t="shared" si="14"/>
        <v>21.5</v>
      </c>
      <c r="B188" s="6">
        <v>1290</v>
      </c>
      <c r="C188" s="38">
        <f t="shared" si="15"/>
        <v>0.25898346496762004</v>
      </c>
      <c r="D188" s="38">
        <f t="shared" si="21"/>
        <v>0.33801397395048005</v>
      </c>
      <c r="E188" s="38">
        <f t="shared" si="21"/>
        <v>7.9030508982859946E-2</v>
      </c>
      <c r="F188" s="29">
        <f t="shared" si="17"/>
        <v>0.14333333333333309</v>
      </c>
      <c r="G188" s="44">
        <f t="shared" si="18"/>
        <v>1.7364507397912718E-2</v>
      </c>
      <c r="H188" s="38"/>
      <c r="I188" s="29"/>
    </row>
    <row r="189" spans="1:9" x14ac:dyDescent="0.2">
      <c r="A189" s="26">
        <f t="shared" ref="A189:A252" si="22">B189/60</f>
        <v>21.666666666666668</v>
      </c>
      <c r="B189" s="6">
        <v>1300</v>
      </c>
      <c r="C189" s="38">
        <f t="shared" ref="C189:C252" si="23">$C$59*EXP(-$C$29*B189/3600)</f>
        <v>0.25628533635443668</v>
      </c>
      <c r="D189" s="38">
        <f t="shared" ref="D189:E204" si="24">D188*EXP(-$C$29*10/3600)+$B$56</f>
        <v>0.33560360474281636</v>
      </c>
      <c r="E189" s="38">
        <f t="shared" si="24"/>
        <v>7.931826838837952E-2</v>
      </c>
      <c r="F189" s="29">
        <f t="shared" ref="F189:F252" si="25">F188+$B$56</f>
        <v>0.14444444444444421</v>
      </c>
      <c r="G189" s="44">
        <f t="shared" ref="G189:G252" si="26">G188+E189*10/3600</f>
        <v>1.7584835921213772E-2</v>
      </c>
      <c r="H189" s="38"/>
      <c r="I189" s="29"/>
    </row>
    <row r="190" spans="1:9" x14ac:dyDescent="0.2">
      <c r="A190" s="26">
        <f t="shared" si="22"/>
        <v>21.833333333333332</v>
      </c>
      <c r="B190" s="6">
        <v>1310</v>
      </c>
      <c r="C190" s="38">
        <f t="shared" si="23"/>
        <v>0.25361531725015268</v>
      </c>
      <c r="D190" s="38">
        <f t="shared" si="24"/>
        <v>0.33321834712337062</v>
      </c>
      <c r="E190" s="38">
        <f t="shared" si="24"/>
        <v>7.9603029873217782E-2</v>
      </c>
      <c r="F190" s="29">
        <f t="shared" si="25"/>
        <v>0.14555555555555533</v>
      </c>
      <c r="G190" s="44">
        <f t="shared" si="26"/>
        <v>1.7805955448639377E-2</v>
      </c>
      <c r="H190" s="38"/>
      <c r="I190" s="29"/>
    </row>
    <row r="191" spans="1:9" x14ac:dyDescent="0.2">
      <c r="A191" s="26">
        <f t="shared" si="22"/>
        <v>22</v>
      </c>
      <c r="B191" s="6">
        <v>1320</v>
      </c>
      <c r="C191" s="38">
        <f t="shared" si="23"/>
        <v>0.25097311480568479</v>
      </c>
      <c r="D191" s="38">
        <f t="shared" si="24"/>
        <v>0.33085793947584741</v>
      </c>
      <c r="E191" s="38">
        <f t="shared" si="24"/>
        <v>7.9884824670162391E-2</v>
      </c>
      <c r="F191" s="29">
        <f t="shared" si="25"/>
        <v>0.14666666666666645</v>
      </c>
      <c r="G191" s="44">
        <f t="shared" si="26"/>
        <v>1.8027857739389828E-2</v>
      </c>
      <c r="H191" s="38"/>
      <c r="I191" s="29"/>
    </row>
    <row r="192" spans="1:9" x14ac:dyDescent="0.2">
      <c r="A192" s="26">
        <f t="shared" si="22"/>
        <v>22.166666666666668</v>
      </c>
      <c r="B192" s="6">
        <v>1330</v>
      </c>
      <c r="C192" s="38">
        <f t="shared" si="23"/>
        <v>0.24835843922289569</v>
      </c>
      <c r="D192" s="38">
        <f t="shared" si="24"/>
        <v>0.32852212290950905</v>
      </c>
      <c r="E192" s="38">
        <f t="shared" si="24"/>
        <v>8.0163683686613155E-2</v>
      </c>
      <c r="F192" s="29">
        <f t="shared" si="25"/>
        <v>0.14777777777777756</v>
      </c>
      <c r="G192" s="44">
        <f t="shared" si="26"/>
        <v>1.8250534638519309E-2</v>
      </c>
      <c r="H192" s="38"/>
      <c r="I192" s="29"/>
    </row>
    <row r="193" spans="1:9" x14ac:dyDescent="0.2">
      <c r="A193" s="26">
        <f t="shared" si="22"/>
        <v>22.333333333333332</v>
      </c>
      <c r="B193" s="6">
        <v>1340</v>
      </c>
      <c r="C193" s="38">
        <f t="shared" si="23"/>
        <v>0.24577100372280838</v>
      </c>
      <c r="D193" s="38">
        <f t="shared" si="24"/>
        <v>0.32621064123078053</v>
      </c>
      <c r="E193" s="38">
        <f t="shared" si="24"/>
        <v>8.0439637507971923E-2</v>
      </c>
      <c r="F193" s="29">
        <f t="shared" si="25"/>
        <v>0.14888888888888868</v>
      </c>
      <c r="G193" s="44">
        <f t="shared" si="26"/>
        <v>1.8473978076041453E-2</v>
      </c>
      <c r="H193" s="38"/>
      <c r="I193" s="29"/>
    </row>
    <row r="194" spans="1:9" x14ac:dyDescent="0.2">
      <c r="A194" s="26">
        <f t="shared" si="22"/>
        <v>22.5</v>
      </c>
      <c r="B194" s="6">
        <v>1350</v>
      </c>
      <c r="C194" s="38">
        <f t="shared" si="23"/>
        <v>0.24321052451415234</v>
      </c>
      <c r="D194" s="38">
        <f t="shared" si="24"/>
        <v>0.32392324091514985</v>
      </c>
      <c r="E194" s="38">
        <f t="shared" si="24"/>
        <v>8.0712716400997267E-2</v>
      </c>
      <c r="F194" s="29">
        <f t="shared" si="25"/>
        <v>0.1499999999999998</v>
      </c>
      <c r="G194" s="44">
        <f t="shared" si="26"/>
        <v>1.8698180066044224E-2</v>
      </c>
      <c r="H194" s="38"/>
      <c r="I194" s="29"/>
    </row>
    <row r="195" spans="1:9" x14ac:dyDescent="0.2">
      <c r="A195" s="26">
        <f t="shared" si="22"/>
        <v>22.666666666666668</v>
      </c>
      <c r="B195" s="6">
        <v>1360</v>
      </c>
      <c r="C195" s="38">
        <f t="shared" si="23"/>
        <v>0.24067672076223712</v>
      </c>
      <c r="D195" s="38">
        <f t="shared" si="24"/>
        <v>0.3216596710793615</v>
      </c>
      <c r="E195" s="38">
        <f t="shared" si="24"/>
        <v>8.0982950317124103E-2</v>
      </c>
      <c r="F195" s="29">
        <f t="shared" si="25"/>
        <v>0.15111111111111092</v>
      </c>
      <c r="G195" s="44">
        <f t="shared" si="26"/>
        <v>1.8923132705814014E-2</v>
      </c>
      <c r="H195" s="38"/>
      <c r="I195" s="29"/>
    </row>
    <row r="196" spans="1:9" x14ac:dyDescent="0.2">
      <c r="A196" s="26">
        <f t="shared" si="22"/>
        <v>22.833333333333332</v>
      </c>
      <c r="B196" s="6">
        <v>1370</v>
      </c>
      <c r="C196" s="38">
        <f t="shared" si="23"/>
        <v>0.23816931455815024</v>
      </c>
      <c r="D196" s="38">
        <f t="shared" si="24"/>
        <v>0.31941968345389937</v>
      </c>
      <c r="E196" s="38">
        <f t="shared" si="24"/>
        <v>8.1250368895748812E-2</v>
      </c>
      <c r="F196" s="29">
        <f t="shared" si="25"/>
        <v>0.15222222222222204</v>
      </c>
      <c r="G196" s="44">
        <f t="shared" si="26"/>
        <v>1.9148828174968872E-2</v>
      </c>
      <c r="H196" s="38"/>
      <c r="I196" s="29"/>
    </row>
    <row r="197" spans="1:9" x14ac:dyDescent="0.2">
      <c r="A197" s="26">
        <f t="shared" si="22"/>
        <v>23</v>
      </c>
      <c r="B197" s="6">
        <v>1380</v>
      </c>
      <c r="C197" s="38">
        <f t="shared" si="23"/>
        <v>0.235688030888276</v>
      </c>
      <c r="D197" s="38">
        <f t="shared" si="24"/>
        <v>0.31720303235575642</v>
      </c>
      <c r="E197" s="38">
        <f t="shared" si="24"/>
        <v>8.1515001467480086E-2</v>
      </c>
      <c r="F197" s="29">
        <f t="shared" si="25"/>
        <v>0.15333333333333315</v>
      </c>
      <c r="G197" s="44">
        <f t="shared" si="26"/>
        <v>1.9375258734600762E-2</v>
      </c>
      <c r="H197" s="38"/>
      <c r="I197" s="29"/>
    </row>
    <row r="198" spans="1:9" x14ac:dyDescent="0.2">
      <c r="A198" s="26">
        <f t="shared" si="22"/>
        <v>23.166666666666668</v>
      </c>
      <c r="B198" s="6">
        <v>1390</v>
      </c>
      <c r="C198" s="38">
        <f t="shared" si="23"/>
        <v>0.23323259760413176</v>
      </c>
      <c r="D198" s="38">
        <f t="shared" si="24"/>
        <v>0.3150094746614881</v>
      </c>
      <c r="E198" s="38">
        <f t="shared" si="24"/>
        <v>8.1776877057355951E-2</v>
      </c>
      <c r="F198" s="29">
        <f t="shared" si="25"/>
        <v>0.15444444444444427</v>
      </c>
      <c r="G198" s="44">
        <f t="shared" si="26"/>
        <v>1.960241672642675E-2</v>
      </c>
      <c r="H198" s="38"/>
      <c r="I198" s="29"/>
    </row>
    <row r="199" spans="1:9" x14ac:dyDescent="0.2">
      <c r="A199" s="26">
        <f t="shared" si="22"/>
        <v>23.333333333333332</v>
      </c>
      <c r="B199" s="6">
        <v>1400</v>
      </c>
      <c r="C199" s="38">
        <f t="shared" si="23"/>
        <v>0.2308027453925188</v>
      </c>
      <c r="D199" s="38">
        <f t="shared" si="24"/>
        <v>0.31283876978054637</v>
      </c>
      <c r="E199" s="38">
        <f t="shared" si="24"/>
        <v>8.2036024388027207E-2</v>
      </c>
      <c r="F199" s="29">
        <f t="shared" si="25"/>
        <v>0.15555555555555539</v>
      </c>
      <c r="G199" s="44">
        <f t="shared" si="26"/>
        <v>1.9830294571949049E-2</v>
      </c>
      <c r="H199" s="38"/>
      <c r="I199" s="29"/>
    </row>
    <row r="200" spans="1:9" x14ac:dyDescent="0.2">
      <c r="A200" s="26">
        <f t="shared" si="22"/>
        <v>23.5</v>
      </c>
      <c r="B200" s="6">
        <v>1410</v>
      </c>
      <c r="C200" s="38">
        <f t="shared" si="23"/>
        <v>0.22839820774598341</v>
      </c>
      <c r="D200" s="38">
        <f t="shared" si="24"/>
        <v>0.31069067962889158</v>
      </c>
      <c r="E200" s="38">
        <f t="shared" si="24"/>
        <v>8.2292471882907781E-2</v>
      </c>
      <c r="F200" s="29">
        <f t="shared" si="25"/>
        <v>0.15666666666666651</v>
      </c>
      <c r="G200" s="44">
        <f t="shared" si="26"/>
        <v>2.0058884771623792E-2</v>
      </c>
      <c r="H200" s="38"/>
      <c r="I200" s="29"/>
    </row>
    <row r="201" spans="1:9" x14ac:dyDescent="0.2">
      <c r="A201" s="26">
        <f t="shared" si="22"/>
        <v>23.666666666666668</v>
      </c>
      <c r="B201" s="6">
        <v>1420</v>
      </c>
      <c r="C201" s="38">
        <f t="shared" si="23"/>
        <v>0.22601872093358685</v>
      </c>
      <c r="D201" s="38">
        <f t="shared" si="24"/>
        <v>0.30856496860287941</v>
      </c>
      <c r="E201" s="38">
        <f t="shared" si="24"/>
        <v>8.2546247669292208E-2</v>
      </c>
      <c r="F201" s="29">
        <f t="shared" si="25"/>
        <v>0.15777777777777763</v>
      </c>
      <c r="G201" s="44">
        <f t="shared" si="26"/>
        <v>2.0288179904038493E-2</v>
      </c>
      <c r="H201" s="38"/>
      <c r="I201" s="29"/>
    </row>
    <row r="202" spans="1:9" x14ac:dyDescent="0.2">
      <c r="A202" s="26">
        <f t="shared" si="22"/>
        <v>23.833333333333332</v>
      </c>
      <c r="B202" s="6">
        <v>1430</v>
      </c>
      <c r="C202" s="38">
        <f t="shared" si="23"/>
        <v>0.22366402397197865</v>
      </c>
      <c r="D202" s="38">
        <f t="shared" si="24"/>
        <v>0.30646140355341972</v>
      </c>
      <c r="E202" s="38">
        <f t="shared" si="24"/>
        <v>8.2797379581440636E-2</v>
      </c>
      <c r="F202" s="29">
        <f t="shared" si="25"/>
        <v>0.15888888888888875</v>
      </c>
      <c r="G202" s="44">
        <f t="shared" si="26"/>
        <v>2.0518172625098051E-2</v>
      </c>
      <c r="H202" s="38"/>
      <c r="I202" s="29"/>
    </row>
    <row r="203" spans="1:9" x14ac:dyDescent="0.2">
      <c r="A203" s="26">
        <f t="shared" si="22"/>
        <v>24</v>
      </c>
      <c r="B203" s="6">
        <v>1440</v>
      </c>
      <c r="C203" s="38">
        <f t="shared" si="23"/>
        <v>0.22133385859677238</v>
      </c>
      <c r="D203" s="38">
        <f t="shared" si="24"/>
        <v>0.30437975376040449</v>
      </c>
      <c r="E203" s="38">
        <f t="shared" si="24"/>
        <v>8.3045895163631714E-2</v>
      </c>
      <c r="F203" s="29">
        <f t="shared" si="25"/>
        <v>0.15999999999999986</v>
      </c>
      <c r="G203" s="44">
        <f t="shared" si="26"/>
        <v>2.0748855667219249E-2</v>
      </c>
      <c r="H203" s="38"/>
      <c r="I203" s="29"/>
    </row>
    <row r="204" spans="1:9" x14ac:dyDescent="0.2">
      <c r="A204" s="26">
        <f t="shared" si="22"/>
        <v>24.166666666666668</v>
      </c>
      <c r="B204" s="6">
        <v>1450</v>
      </c>
      <c r="C204" s="38">
        <f t="shared" si="23"/>
        <v>0.21902796923421833</v>
      </c>
      <c r="D204" s="38">
        <f t="shared" si="24"/>
        <v>0.30231979090740246</v>
      </c>
      <c r="E204" s="38">
        <f t="shared" si="24"/>
        <v>8.3291821673183677E-2</v>
      </c>
      <c r="F204" s="29">
        <f t="shared" si="25"/>
        <v>0.16111111111111098</v>
      </c>
      <c r="G204" s="44">
        <f t="shared" si="26"/>
        <v>2.0980221838533649E-2</v>
      </c>
      <c r="H204" s="38"/>
      <c r="I204" s="29"/>
    </row>
    <row r="205" spans="1:9" x14ac:dyDescent="0.2">
      <c r="A205" s="26">
        <f t="shared" si="22"/>
        <v>24.333333333333332</v>
      </c>
      <c r="B205" s="6">
        <v>1460</v>
      </c>
      <c r="C205" s="38">
        <f t="shared" si="23"/>
        <v>0.21674610297317276</v>
      </c>
      <c r="D205" s="38">
        <f t="shared" ref="D205:E220" si="27">D204*EXP(-$C$29*10/3600)+$B$56</f>
        <v>0.30028128905661722</v>
      </c>
      <c r="E205" s="38">
        <f t="shared" si="27"/>
        <v>8.3535186083443916E-2</v>
      </c>
      <c r="F205" s="29">
        <f t="shared" si="25"/>
        <v>0.1622222222222221</v>
      </c>
      <c r="G205" s="44">
        <f t="shared" si="26"/>
        <v>2.1212264022098772E-2</v>
      </c>
      <c r="H205" s="38"/>
      <c r="I205" s="29"/>
    </row>
    <row r="206" spans="1:9" x14ac:dyDescent="0.2">
      <c r="A206" s="26">
        <f t="shared" si="22"/>
        <v>24.5</v>
      </c>
      <c r="B206" s="6">
        <v>1470</v>
      </c>
      <c r="C206" s="38">
        <f t="shared" si="23"/>
        <v>0.21448800953735822</v>
      </c>
      <c r="D206" s="38">
        <f t="shared" si="27"/>
        <v>0.29826402462410617</v>
      </c>
      <c r="E206" s="38">
        <f t="shared" si="27"/>
        <v>8.3776015086747438E-2</v>
      </c>
      <c r="F206" s="29">
        <f t="shared" si="25"/>
        <v>0.16333333333333322</v>
      </c>
      <c r="G206" s="44">
        <f t="shared" si="26"/>
        <v>2.1444975175117516E-2</v>
      </c>
      <c r="H206" s="38"/>
      <c r="I206" s="29"/>
    </row>
    <row r="207" spans="1:9" x14ac:dyDescent="0.2">
      <c r="A207" s="26">
        <f t="shared" si="22"/>
        <v>24.666666666666668</v>
      </c>
      <c r="B207" s="6">
        <v>1480</v>
      </c>
      <c r="C207" s="38">
        <f t="shared" si="23"/>
        <v>0.21225344125791287</v>
      </c>
      <c r="D207" s="38">
        <f t="shared" si="27"/>
        <v>0.29626777635525792</v>
      </c>
      <c r="E207" s="38">
        <f t="shared" si="27"/>
        <v>8.4014335097344503E-2</v>
      </c>
      <c r="F207" s="29">
        <f t="shared" si="25"/>
        <v>0.16444444444444434</v>
      </c>
      <c r="G207" s="44">
        <f t="shared" si="26"/>
        <v>2.1678348328165696E-2</v>
      </c>
      <c r="H207" s="38"/>
      <c r="I207" s="29"/>
    </row>
    <row r="208" spans="1:9" x14ac:dyDescent="0.2">
      <c r="A208" s="26">
        <f t="shared" si="22"/>
        <v>24.833333333333332</v>
      </c>
      <c r="B208" s="6">
        <v>1490</v>
      </c>
      <c r="C208" s="38">
        <f t="shared" si="23"/>
        <v>0.21004215304622648</v>
      </c>
      <c r="D208" s="38">
        <f t="shared" si="27"/>
        <v>0.29429232530052474</v>
      </c>
      <c r="E208" s="38">
        <f t="shared" si="27"/>
        <v>8.4250172254297734E-2</v>
      </c>
      <c r="F208" s="29">
        <f t="shared" si="25"/>
        <v>0.16555555555555546</v>
      </c>
      <c r="G208" s="44">
        <f t="shared" si="26"/>
        <v>2.1912376584427636E-2</v>
      </c>
      <c r="H208" s="38"/>
      <c r="I208" s="29"/>
    </row>
    <row r="209" spans="1:9" x14ac:dyDescent="0.2">
      <c r="A209" s="26">
        <f t="shared" si="22"/>
        <v>25</v>
      </c>
      <c r="B209" s="6">
        <v>1500</v>
      </c>
      <c r="C209" s="38">
        <f t="shared" si="23"/>
        <v>0.20785390236705859</v>
      </c>
      <c r="D209" s="38">
        <f t="shared" si="27"/>
        <v>0.29233745479140821</v>
      </c>
      <c r="E209" s="38">
        <f t="shared" si="27"/>
        <v>8.4483552424349087E-2</v>
      </c>
      <c r="F209" s="29">
        <f t="shared" si="25"/>
        <v>0.16666666666666657</v>
      </c>
      <c r="G209" s="44">
        <f t="shared" si="26"/>
        <v>2.2147053118939716E-2</v>
      </c>
      <c r="H209" s="38"/>
      <c r="I209" s="29"/>
    </row>
    <row r="210" spans="1:9" x14ac:dyDescent="0.2">
      <c r="A210" s="26">
        <f t="shared" si="22"/>
        <v>25.166666666666668</v>
      </c>
      <c r="B210" s="6">
        <v>1510</v>
      </c>
      <c r="C210" s="38">
        <f t="shared" si="23"/>
        <v>0.20568844921193735</v>
      </c>
      <c r="D210" s="38">
        <f t="shared" si="27"/>
        <v>0.29040295041669478</v>
      </c>
      <c r="E210" s="38">
        <f t="shared" si="27"/>
        <v>8.4714501204756931E-2</v>
      </c>
      <c r="F210" s="29">
        <f t="shared" si="25"/>
        <v>0.16777777777777769</v>
      </c>
      <c r="G210" s="44">
        <f t="shared" si="26"/>
        <v>2.2382371177841819E-2</v>
      </c>
      <c r="H210" s="38"/>
      <c r="I210" s="29"/>
    </row>
    <row r="211" spans="1:9" x14ac:dyDescent="0.2">
      <c r="A211" s="26">
        <f t="shared" si="22"/>
        <v>25.333333333333332</v>
      </c>
      <c r="B211" s="6">
        <v>1520</v>
      </c>
      <c r="C211" s="38">
        <f t="shared" si="23"/>
        <v>0.20354555607283512</v>
      </c>
      <c r="D211" s="38">
        <f t="shared" si="27"/>
        <v>0.28848859999893917</v>
      </c>
      <c r="E211" s="38">
        <f t="shared" si="27"/>
        <v>8.4943043926103523E-2</v>
      </c>
      <c r="F211" s="29">
        <f t="shared" si="25"/>
        <v>0.16888888888888881</v>
      </c>
      <c r="G211" s="44">
        <f t="shared" si="26"/>
        <v>2.2618324077636552E-2</v>
      </c>
      <c r="H211" s="38"/>
      <c r="I211" s="29"/>
    </row>
    <row r="212" spans="1:9" x14ac:dyDescent="0.2">
      <c r="A212" s="26">
        <f t="shared" si="22"/>
        <v>25.5</v>
      </c>
      <c r="B212" s="6">
        <v>1530</v>
      </c>
      <c r="C212" s="38">
        <f t="shared" si="23"/>
        <v>0.20142498791611868</v>
      </c>
      <c r="D212" s="38">
        <f t="shared" si="27"/>
        <v>0.28659419357119253</v>
      </c>
      <c r="E212" s="38">
        <f t="shared" si="27"/>
        <v>8.5169205655073341E-2</v>
      </c>
      <c r="F212" s="29">
        <f t="shared" si="25"/>
        <v>0.16999999999999993</v>
      </c>
      <c r="G212" s="44">
        <f t="shared" si="26"/>
        <v>2.28549052044562E-2</v>
      </c>
      <c r="H212" s="38"/>
      <c r="I212" s="29"/>
    </row>
    <row r="213" spans="1:9" x14ac:dyDescent="0.2">
      <c r="A213" s="26">
        <f t="shared" si="22"/>
        <v>25.666666666666668</v>
      </c>
      <c r="B213" s="6">
        <v>1540</v>
      </c>
      <c r="C213" s="38">
        <f t="shared" si="23"/>
        <v>0.19932651215677033</v>
      </c>
      <c r="D213" s="38">
        <f t="shared" si="27"/>
        <v>0.28471952335397327</v>
      </c>
      <c r="E213" s="38">
        <f t="shared" si="27"/>
        <v>8.5393011197202356E-2</v>
      </c>
      <c r="F213" s="29">
        <f t="shared" si="25"/>
        <v>0.17111111111111105</v>
      </c>
      <c r="G213" s="44">
        <f t="shared" si="26"/>
        <v>2.3092108013337317E-2</v>
      </c>
      <c r="H213" s="38"/>
      <c r="I213" s="29"/>
    </row>
    <row r="214" spans="1:9" x14ac:dyDescent="0.2">
      <c r="A214" s="26">
        <f t="shared" si="22"/>
        <v>25.833333333333332</v>
      </c>
      <c r="B214" s="6">
        <v>1550</v>
      </c>
      <c r="C214" s="38">
        <f t="shared" si="23"/>
        <v>0.19724989863287815</v>
      </c>
      <c r="D214" s="38">
        <f t="shared" si="27"/>
        <v>0.28286438373247752</v>
      </c>
      <c r="E214" s="38">
        <f t="shared" si="27"/>
        <v>8.5614485099598764E-2</v>
      </c>
      <c r="F214" s="29">
        <f t="shared" si="25"/>
        <v>0.17222222222222217</v>
      </c>
      <c r="G214" s="44">
        <f t="shared" si="26"/>
        <v>2.3329926027502869E-2</v>
      </c>
      <c r="H214" s="38"/>
      <c r="I214" s="29"/>
    </row>
    <row r="215" spans="1:9" x14ac:dyDescent="0.2">
      <c r="A215" s="26">
        <f t="shared" si="22"/>
        <v>26</v>
      </c>
      <c r="B215" s="6">
        <v>1560</v>
      </c>
      <c r="C215" s="38">
        <f t="shared" si="23"/>
        <v>0.19519491958039153</v>
      </c>
      <c r="D215" s="38">
        <f t="shared" si="27"/>
        <v>0.28102857123402741</v>
      </c>
      <c r="E215" s="38">
        <f t="shared" si="27"/>
        <v>8.5833651653635296E-2</v>
      </c>
      <c r="F215" s="29">
        <f t="shared" si="25"/>
        <v>0.17333333333333328</v>
      </c>
      <c r="G215" s="44">
        <f t="shared" si="26"/>
        <v>2.3568352837651855E-2</v>
      </c>
      <c r="H215" s="38"/>
      <c r="I215" s="29"/>
    </row>
    <row r="216" spans="1:9" x14ac:dyDescent="0.2">
      <c r="A216" s="26">
        <f t="shared" si="22"/>
        <v>26.166666666666668</v>
      </c>
      <c r="B216" s="6">
        <v>1570</v>
      </c>
      <c r="C216" s="38">
        <f t="shared" si="23"/>
        <v>0.19316134960813974</v>
      </c>
      <c r="D216" s="38">
        <f t="shared" si="27"/>
        <v>0.27921188450575385</v>
      </c>
      <c r="E216" s="38">
        <f t="shared" si="27"/>
        <v>8.6050534897613509E-2</v>
      </c>
      <c r="F216" s="29">
        <f t="shared" si="25"/>
        <v>0.1744444444444444</v>
      </c>
      <c r="G216" s="44">
        <f t="shared" si="26"/>
        <v>2.3807382101256339E-2</v>
      </c>
      <c r="H216" s="38"/>
      <c r="I216" s="29"/>
    </row>
    <row r="217" spans="1:9" x14ac:dyDescent="0.2">
      <c r="A217" s="26">
        <f t="shared" si="22"/>
        <v>26.333333333333332</v>
      </c>
      <c r="B217" s="6">
        <v>1580</v>
      </c>
      <c r="C217" s="38">
        <f t="shared" si="23"/>
        <v>0.19114896567311135</v>
      </c>
      <c r="D217" s="38">
        <f t="shared" si="27"/>
        <v>0.27741412429251228</v>
      </c>
      <c r="E217" s="38">
        <f t="shared" si="27"/>
        <v>8.6265158619400331E-2</v>
      </c>
      <c r="F217" s="29">
        <f t="shared" si="25"/>
        <v>0.17555555555555552</v>
      </c>
      <c r="G217" s="44">
        <f t="shared" si="26"/>
        <v>2.4047007541865784E-2</v>
      </c>
      <c r="H217" s="38"/>
      <c r="I217" s="29"/>
    </row>
    <row r="218" spans="1:9" x14ac:dyDescent="0.2">
      <c r="A218" s="26">
        <f t="shared" si="22"/>
        <v>26.5</v>
      </c>
      <c r="B218" s="6">
        <v>1590</v>
      </c>
      <c r="C218" s="38">
        <f t="shared" si="23"/>
        <v>0.18915754705599036</v>
      </c>
      <c r="D218" s="38">
        <f t="shared" si="27"/>
        <v>0.27563509341502812</v>
      </c>
      <c r="E218" s="38">
        <f t="shared" si="27"/>
        <v>8.6477546359037122E-2</v>
      </c>
      <c r="F218" s="29">
        <f t="shared" si="25"/>
        <v>0.17666666666666664</v>
      </c>
      <c r="G218" s="44">
        <f t="shared" si="26"/>
        <v>2.4287222948418664E-2</v>
      </c>
      <c r="H218" s="38"/>
      <c r="I218" s="29"/>
    </row>
    <row r="219" spans="1:9" x14ac:dyDescent="0.2">
      <c r="A219" s="26">
        <f t="shared" si="22"/>
        <v>26.666666666666668</v>
      </c>
      <c r="B219" s="6">
        <v>1600</v>
      </c>
      <c r="C219" s="38">
        <f t="shared" si="23"/>
        <v>0.18718687533694786</v>
      </c>
      <c r="D219" s="38">
        <f t="shared" si="27"/>
        <v>0.27387459674827003</v>
      </c>
      <c r="E219" s="38">
        <f t="shared" si="27"/>
        <v>8.6687721411321556E-2</v>
      </c>
      <c r="F219" s="29">
        <f t="shared" si="25"/>
        <v>0.17777777777777776</v>
      </c>
      <c r="G219" s="44">
        <f t="shared" si="26"/>
        <v>2.4528022174561223E-2</v>
      </c>
      <c r="H219" s="38"/>
      <c r="I219" s="29"/>
    </row>
    <row r="220" spans="1:9" x14ac:dyDescent="0.2">
      <c r="A220" s="26">
        <f t="shared" si="22"/>
        <v>26.833333333333332</v>
      </c>
      <c r="B220" s="6">
        <v>1610</v>
      </c>
      <c r="C220" s="38">
        <f t="shared" si="23"/>
        <v>0.18523673437168528</v>
      </c>
      <c r="D220" s="38">
        <f t="shared" si="27"/>
        <v>0.27213244120004854</v>
      </c>
      <c r="E220" s="38">
        <f t="shared" si="27"/>
        <v>8.6895706828362604E-2</v>
      </c>
      <c r="F220" s="29">
        <f t="shared" si="25"/>
        <v>0.17888888888888888</v>
      </c>
      <c r="G220" s="44">
        <f t="shared" si="26"/>
        <v>2.4769399137973342E-2</v>
      </c>
      <c r="H220" s="38"/>
      <c r="I220" s="29"/>
    </row>
    <row r="221" spans="1:9" x14ac:dyDescent="0.2">
      <c r="A221" s="26">
        <f t="shared" si="22"/>
        <v>27</v>
      </c>
      <c r="B221" s="6">
        <v>1620</v>
      </c>
      <c r="C221" s="38">
        <f t="shared" si="23"/>
        <v>0.18330691026772805</v>
      </c>
      <c r="D221" s="38">
        <f t="shared" ref="D221:E236" si="28">D220*EXP(-$C$29*10/3600)+$B$56</f>
        <v>0.27040843568983763</v>
      </c>
      <c r="E221" s="38">
        <f t="shared" si="28"/>
        <v>8.7101525422108916E-2</v>
      </c>
      <c r="F221" s="29">
        <f t="shared" si="25"/>
        <v>0.18</v>
      </c>
      <c r="G221" s="44">
        <f t="shared" si="26"/>
        <v>2.5011347819701421E-2</v>
      </c>
      <c r="H221" s="38"/>
      <c r="I221" s="29"/>
    </row>
    <row r="222" spans="1:9" x14ac:dyDescent="0.2">
      <c r="A222" s="26">
        <f t="shared" si="22"/>
        <v>27.166666666666668</v>
      </c>
      <c r="B222" s="6">
        <v>1630</v>
      </c>
      <c r="C222" s="38">
        <f t="shared" si="23"/>
        <v>0.1813971913609653</v>
      </c>
      <c r="D222" s="38">
        <f t="shared" si="28"/>
        <v>0.26870239112781685</v>
      </c>
      <c r="E222" s="38">
        <f t="shared" si="28"/>
        <v>8.7305199766850833E-2</v>
      </c>
      <c r="F222" s="29">
        <f t="shared" si="25"/>
        <v>0.18111111111111111</v>
      </c>
      <c r="G222" s="44">
        <f t="shared" si="26"/>
        <v>2.5253862263498229E-2</v>
      </c>
      <c r="H222" s="38"/>
      <c r="I222" s="29"/>
    </row>
    <row r="223" spans="1:9" x14ac:dyDescent="0.2">
      <c r="A223" s="26">
        <f t="shared" si="22"/>
        <v>27.333333333333332</v>
      </c>
      <c r="B223" s="6">
        <v>1640</v>
      </c>
      <c r="C223" s="38">
        <f t="shared" si="23"/>
        <v>0.17950736819243485</v>
      </c>
      <c r="D223" s="38">
        <f t="shared" si="28"/>
        <v>0.26701412039413192</v>
      </c>
      <c r="E223" s="38">
        <f t="shared" si="28"/>
        <v>8.7506752201696347E-2</v>
      </c>
      <c r="F223" s="29">
        <f t="shared" si="25"/>
        <v>0.18222222222222223</v>
      </c>
      <c r="G223" s="44">
        <f t="shared" si="26"/>
        <v>2.5496936575169608E-2</v>
      </c>
      <c r="H223" s="38"/>
      <c r="I223" s="29"/>
    </row>
    <row r="224" spans="1:9" x14ac:dyDescent="0.2">
      <c r="A224" s="26">
        <f t="shared" si="22"/>
        <v>27.5</v>
      </c>
      <c r="B224" s="6">
        <v>1650</v>
      </c>
      <c r="C224" s="38">
        <f t="shared" si="23"/>
        <v>0.17763723348534921</v>
      </c>
      <c r="D224" s="38">
        <f t="shared" si="28"/>
        <v>0.26534343831837121</v>
      </c>
      <c r="E224" s="38">
        <f t="shared" si="28"/>
        <v>8.7706204833021273E-2</v>
      </c>
      <c r="F224" s="29">
        <f t="shared" si="25"/>
        <v>0.18333333333333335</v>
      </c>
      <c r="G224" s="44">
        <f t="shared" si="26"/>
        <v>2.5740564921928E-2</v>
      </c>
      <c r="H224" s="38"/>
      <c r="I224" s="29"/>
    </row>
    <row r="225" spans="1:9" x14ac:dyDescent="0.2">
      <c r="A225" s="26">
        <f t="shared" si="22"/>
        <v>27.666666666666668</v>
      </c>
      <c r="B225" s="6">
        <v>1660</v>
      </c>
      <c r="C225" s="38">
        <f t="shared" si="23"/>
        <v>0.17578658212236173</v>
      </c>
      <c r="D225" s="38">
        <f t="shared" si="28"/>
        <v>0.26369016165925635</v>
      </c>
      <c r="E225" s="38">
        <f t="shared" si="28"/>
        <v>8.7903579536893886E-2</v>
      </c>
      <c r="F225" s="29">
        <f t="shared" si="25"/>
        <v>0.18444444444444447</v>
      </c>
      <c r="G225" s="44">
        <f t="shared" si="26"/>
        <v>2.5984741531752707E-2</v>
      </c>
      <c r="H225" s="38"/>
      <c r="I225" s="29"/>
    </row>
    <row r="226" spans="1:9" x14ac:dyDescent="0.2">
      <c r="A226" s="26">
        <f t="shared" si="22"/>
        <v>27.833333333333332</v>
      </c>
      <c r="B226" s="6">
        <v>1670</v>
      </c>
      <c r="C226" s="38">
        <f t="shared" si="23"/>
        <v>0.17395521112306903</v>
      </c>
      <c r="D226" s="38">
        <f t="shared" si="28"/>
        <v>0.26205410908454402</v>
      </c>
      <c r="E226" s="38">
        <f t="shared" si="28"/>
        <v>8.8098897961474285E-2</v>
      </c>
      <c r="F226" s="29">
        <f t="shared" si="25"/>
        <v>0.18555555555555558</v>
      </c>
      <c r="G226" s="44">
        <f t="shared" si="26"/>
        <v>2.6229460692756803E-2</v>
      </c>
      <c r="H226" s="38"/>
      <c r="I226" s="29"/>
    </row>
    <row r="227" spans="1:9" x14ac:dyDescent="0.2">
      <c r="A227" s="26">
        <f t="shared" si="22"/>
        <v>28</v>
      </c>
      <c r="B227" s="6">
        <v>1680</v>
      </c>
      <c r="C227" s="38">
        <f t="shared" si="23"/>
        <v>0.17214291962174796</v>
      </c>
      <c r="D227" s="38">
        <f t="shared" si="28"/>
        <v>0.26043510115113749</v>
      </c>
      <c r="E227" s="38">
        <f t="shared" si="28"/>
        <v>8.8292181529388808E-2</v>
      </c>
      <c r="F227" s="29">
        <f t="shared" si="25"/>
        <v>0.1866666666666667</v>
      </c>
      <c r="G227" s="44">
        <f t="shared" si="26"/>
        <v>2.6474716752560662E-2</v>
      </c>
      <c r="H227" s="38"/>
      <c r="I227" s="29"/>
    </row>
    <row r="228" spans="1:9" x14ac:dyDescent="0.2">
      <c r="A228" s="26">
        <f t="shared" si="22"/>
        <v>28.166666666666668</v>
      </c>
      <c r="B228" s="6">
        <v>1690</v>
      </c>
      <c r="C228" s="38">
        <f t="shared" si="23"/>
        <v>0.17034950884532477</v>
      </c>
      <c r="D228" s="38">
        <f t="shared" si="28"/>
        <v>0.25883296028540514</v>
      </c>
      <c r="E228" s="38">
        <f t="shared" si="28"/>
        <v>8.848345144007963E-2</v>
      </c>
      <c r="F228" s="29">
        <f t="shared" si="25"/>
        <v>0.18777777777777782</v>
      </c>
      <c r="G228" s="44">
        <f t="shared" si="26"/>
        <v>2.6720504117671993E-2</v>
      </c>
      <c r="H228" s="38"/>
      <c r="I228" s="29"/>
    </row>
    <row r="229" spans="1:9" x14ac:dyDescent="0.2">
      <c r="A229" s="26">
        <f t="shared" si="22"/>
        <v>28.333333333333332</v>
      </c>
      <c r="B229" s="6">
        <v>1700</v>
      </c>
      <c r="C229" s="38">
        <f t="shared" si="23"/>
        <v>0.16857478209157326</v>
      </c>
      <c r="D229" s="38">
        <f t="shared" si="28"/>
        <v>0.25724751076370406</v>
      </c>
      <c r="E229" s="38">
        <f t="shared" si="28"/>
        <v>8.8672728672129983E-2</v>
      </c>
      <c r="F229" s="29">
        <f t="shared" si="25"/>
        <v>0.18888888888888894</v>
      </c>
      <c r="G229" s="44">
        <f t="shared" si="26"/>
        <v>2.6966817252872352E-2</v>
      </c>
      <c r="H229" s="38"/>
      <c r="I229" s="29"/>
    </row>
    <row r="230" spans="1:9" x14ac:dyDescent="0.2">
      <c r="A230" s="26">
        <f t="shared" si="22"/>
        <v>28.5</v>
      </c>
      <c r="B230" s="6">
        <v>1710</v>
      </c>
      <c r="C230" s="38">
        <f t="shared" si="23"/>
        <v>0.16681854470754076</v>
      </c>
      <c r="D230" s="38">
        <f t="shared" si="28"/>
        <v>0.25567857869310662</v>
      </c>
      <c r="E230" s="38">
        <f t="shared" si="28"/>
        <v>8.8860033985565065E-2</v>
      </c>
      <c r="F230" s="29">
        <f t="shared" si="25"/>
        <v>0.19000000000000006</v>
      </c>
      <c r="G230" s="44">
        <f t="shared" si="26"/>
        <v>2.7213650680610033E-2</v>
      </c>
      <c r="H230" s="38"/>
      <c r="I230" s="29"/>
    </row>
    <row r="231" spans="1:9" x14ac:dyDescent="0.2">
      <c r="A231" s="26">
        <f t="shared" si="22"/>
        <v>28.666666666666668</v>
      </c>
      <c r="B231" s="6">
        <v>1720</v>
      </c>
      <c r="C231" s="38">
        <f t="shared" si="23"/>
        <v>0.16508060406819802</v>
      </c>
      <c r="D231" s="38">
        <f t="shared" si="28"/>
        <v>0.25412599199232788</v>
      </c>
      <c r="E231" s="38">
        <f t="shared" si="28"/>
        <v>8.9045387924128999E-2</v>
      </c>
      <c r="F231" s="29">
        <f t="shared" si="25"/>
        <v>0.19111111111111118</v>
      </c>
      <c r="G231" s="44">
        <f t="shared" si="26"/>
        <v>2.7460998980399279E-2</v>
      </c>
      <c r="H231" s="38"/>
      <c r="I231" s="29"/>
    </row>
    <row r="232" spans="1:9" x14ac:dyDescent="0.2">
      <c r="A232" s="26">
        <f t="shared" si="22"/>
        <v>28.833333333333332</v>
      </c>
      <c r="B232" s="6">
        <v>1730</v>
      </c>
      <c r="C232" s="38">
        <f t="shared" si="23"/>
        <v>0.16336076955531253</v>
      </c>
      <c r="D232" s="38">
        <f t="shared" si="28"/>
        <v>0.25258958037285151</v>
      </c>
      <c r="E232" s="38">
        <f t="shared" si="28"/>
        <v>8.9228810817538112E-2</v>
      </c>
      <c r="F232" s="29">
        <f t="shared" si="25"/>
        <v>0.19222222222222229</v>
      </c>
      <c r="G232" s="44">
        <f t="shared" si="26"/>
        <v>2.7708856788225773E-2</v>
      </c>
      <c r="H232" s="38"/>
      <c r="I232" s="29"/>
    </row>
    <row r="233" spans="1:9" x14ac:dyDescent="0.2">
      <c r="A233" s="26">
        <f t="shared" si="22"/>
        <v>29</v>
      </c>
      <c r="B233" s="6">
        <v>1740</v>
      </c>
      <c r="C233" s="38">
        <f t="shared" si="23"/>
        <v>0.16165885253654089</v>
      </c>
      <c r="D233" s="38">
        <f t="shared" si="28"/>
        <v>0.25106917532025247</v>
      </c>
      <c r="E233" s="38">
        <f t="shared" si="28"/>
        <v>8.941032278371068E-2</v>
      </c>
      <c r="F233" s="29">
        <f t="shared" si="25"/>
        <v>0.19333333333333341</v>
      </c>
      <c r="G233" s="44">
        <f t="shared" si="26"/>
        <v>2.7957218795958302E-2</v>
      </c>
      <c r="H233" s="38"/>
      <c r="I233" s="29"/>
    </row>
    <row r="234" spans="1:9" x14ac:dyDescent="0.2">
      <c r="A234" s="26">
        <f t="shared" si="22"/>
        <v>29.166666666666668</v>
      </c>
      <c r="B234" s="6">
        <v>1750</v>
      </c>
      <c r="C234" s="38">
        <f t="shared" si="23"/>
        <v>0.15997466634473995</v>
      </c>
      <c r="D234" s="38">
        <f t="shared" si="28"/>
        <v>0.24956461007571437</v>
      </c>
      <c r="E234" s="38">
        <f t="shared" si="28"/>
        <v>8.9589943730973495E-2</v>
      </c>
      <c r="F234" s="29">
        <f t="shared" si="25"/>
        <v>0.19444444444444453</v>
      </c>
      <c r="G234" s="44">
        <f t="shared" si="26"/>
        <v>2.8206079750766562E-2</v>
      </c>
      <c r="H234" s="38"/>
      <c r="I234" s="29"/>
    </row>
    <row r="235" spans="1:9" x14ac:dyDescent="0.2">
      <c r="A235" s="26">
        <f t="shared" si="22"/>
        <v>29.333333333333332</v>
      </c>
      <c r="B235" s="6">
        <v>1760</v>
      </c>
      <c r="C235" s="38">
        <f t="shared" si="23"/>
        <v>0.15830802625749288</v>
      </c>
      <c r="D235" s="38">
        <f t="shared" si="28"/>
        <v>0.24807571961773919</v>
      </c>
      <c r="E235" s="38">
        <f t="shared" si="28"/>
        <v>8.9767693360245426E-2</v>
      </c>
      <c r="F235" s="29">
        <f t="shared" si="25"/>
        <v>0.19555555555555565</v>
      </c>
      <c r="G235" s="44">
        <f t="shared" si="26"/>
        <v>2.8455434454545021E-2</v>
      </c>
      <c r="H235" s="38"/>
      <c r="I235" s="29"/>
    </row>
    <row r="236" spans="1:9" x14ac:dyDescent="0.2">
      <c r="A236" s="26">
        <f t="shared" si="22"/>
        <v>29.5</v>
      </c>
      <c r="B236" s="6">
        <v>1770</v>
      </c>
      <c r="C236" s="38">
        <f t="shared" si="23"/>
        <v>0.15665874947684852</v>
      </c>
      <c r="D236" s="38">
        <f t="shared" si="28"/>
        <v>0.24660234064404762</v>
      </c>
      <c r="E236" s="38">
        <f t="shared" si="28"/>
        <v>8.9943591167198189E-2</v>
      </c>
      <c r="F236" s="29">
        <f t="shared" si="25"/>
        <v>0.19666666666666677</v>
      </c>
      <c r="G236" s="44">
        <f t="shared" si="26"/>
        <v>2.8705277763342793E-2</v>
      </c>
      <c r="H236" s="38"/>
      <c r="I236" s="29"/>
    </row>
    <row r="237" spans="1:9" x14ac:dyDescent="0.2">
      <c r="A237" s="26">
        <f t="shared" si="22"/>
        <v>29.666666666666668</v>
      </c>
      <c r="B237" s="6">
        <v>1780</v>
      </c>
      <c r="C237" s="38">
        <f t="shared" si="23"/>
        <v>0.15502665510927241</v>
      </c>
      <c r="D237" s="38">
        <f t="shared" ref="D237:E252" si="29">D236*EXP(-$C$29*10/3600)+$B$56</f>
        <v>0.245144311553668</v>
      </c>
      <c r="E237" s="38">
        <f t="shared" si="29"/>
        <v>9.0117656444394692E-2</v>
      </c>
      <c r="F237" s="29">
        <f t="shared" si="25"/>
        <v>0.19777777777777789</v>
      </c>
      <c r="G237" s="44">
        <f t="shared" si="26"/>
        <v>2.8955604586799445E-2</v>
      </c>
      <c r="H237" s="38"/>
      <c r="I237" s="29"/>
    </row>
    <row r="238" spans="1:9" x14ac:dyDescent="0.2">
      <c r="A238" s="26">
        <f t="shared" si="22"/>
        <v>29.833333333333332</v>
      </c>
      <c r="B238" s="6">
        <v>1790</v>
      </c>
      <c r="C238" s="38">
        <f t="shared" si="23"/>
        <v>0.15341156414580595</v>
      </c>
      <c r="D238" s="38">
        <f t="shared" si="29"/>
        <v>0.24370147242921189</v>
      </c>
      <c r="E238" s="38">
        <f t="shared" si="29"/>
        <v>9.0289908283404996E-2</v>
      </c>
      <c r="F238" s="29">
        <f t="shared" si="25"/>
        <v>0.198888888888889</v>
      </c>
      <c r="G238" s="44">
        <f t="shared" si="26"/>
        <v>2.920640988758668E-2</v>
      </c>
      <c r="H238" s="38"/>
      <c r="I238" s="29"/>
    </row>
    <row r="239" spans="1:9" x14ac:dyDescent="0.2">
      <c r="A239" s="26">
        <f t="shared" si="22"/>
        <v>30</v>
      </c>
      <c r="B239" s="6">
        <v>1800</v>
      </c>
      <c r="C239" s="38">
        <f t="shared" si="23"/>
        <v>0.15181329944243288</v>
      </c>
      <c r="D239" s="38">
        <f t="shared" si="29"/>
        <v>0.24227366501933414</v>
      </c>
      <c r="E239" s="38">
        <f t="shared" si="29"/>
        <v>9.0460365576900334E-2</v>
      </c>
      <c r="F239" s="29">
        <f t="shared" si="25"/>
        <v>0.20000000000000012</v>
      </c>
      <c r="G239" s="44">
        <f t="shared" si="26"/>
        <v>2.9457688680855847E-2</v>
      </c>
      <c r="H239" s="38"/>
      <c r="I239" s="29"/>
    </row>
    <row r="240" spans="1:9" x14ac:dyDescent="0.2">
      <c r="A240" s="26">
        <f t="shared" si="22"/>
        <v>30.166666666666668</v>
      </c>
      <c r="B240" s="6">
        <v>1810</v>
      </c>
      <c r="C240" s="38">
        <f t="shared" si="23"/>
        <v>0.15023168570064974</v>
      </c>
      <c r="D240" s="38">
        <f t="shared" si="29"/>
        <v>0.24086073272137595</v>
      </c>
      <c r="E240" s="38">
        <f t="shared" si="29"/>
        <v>9.0629047020725259E-2</v>
      </c>
      <c r="F240" s="29">
        <f t="shared" si="25"/>
        <v>0.20111111111111124</v>
      </c>
      <c r="G240" s="44">
        <f t="shared" si="26"/>
        <v>2.9709436033691194E-2</v>
      </c>
      <c r="H240" s="38"/>
      <c r="I240" s="29"/>
    </row>
    <row r="241" spans="1:9" x14ac:dyDescent="0.2">
      <c r="A241" s="26">
        <f t="shared" si="22"/>
        <v>30.333333333333332</v>
      </c>
      <c r="B241" s="6">
        <v>1820</v>
      </c>
      <c r="C241" s="38">
        <f t="shared" si="23"/>
        <v>0.14866654944823937</v>
      </c>
      <c r="D241" s="38">
        <f t="shared" si="29"/>
        <v>0.23946252056418849</v>
      </c>
      <c r="E241" s="38">
        <f t="shared" si="29"/>
        <v>9.0795971115948199E-2</v>
      </c>
      <c r="F241" s="29">
        <f t="shared" si="25"/>
        <v>0.20222222222222236</v>
      </c>
      <c r="G241" s="44">
        <f t="shared" si="26"/>
        <v>2.9961647064568827E-2</v>
      </c>
      <c r="H241" s="38"/>
      <c r="I241" s="29"/>
    </row>
    <row r="242" spans="1:9" x14ac:dyDescent="0.2">
      <c r="A242" s="26">
        <f t="shared" si="22"/>
        <v>30.5</v>
      </c>
      <c r="B242" s="6">
        <v>1830</v>
      </c>
      <c r="C242" s="38">
        <f t="shared" si="23"/>
        <v>0.14711771902024395</v>
      </c>
      <c r="D242" s="38">
        <f t="shared" si="29"/>
        <v>0.2380788751911356</v>
      </c>
      <c r="E242" s="38">
        <f t="shared" si="29"/>
        <v>9.0961156170890678E-2</v>
      </c>
      <c r="F242" s="29">
        <f t="shared" si="25"/>
        <v>0.20333333333333348</v>
      </c>
      <c r="G242" s="44">
        <f t="shared" si="26"/>
        <v>3.0214316942821302E-2</v>
      </c>
      <c r="H242" s="38"/>
      <c r="I242" s="29"/>
    </row>
    <row r="243" spans="1:9" x14ac:dyDescent="0.2">
      <c r="A243" s="26">
        <f t="shared" si="22"/>
        <v>30.666666666666668</v>
      </c>
      <c r="B243" s="6">
        <v>1840</v>
      </c>
      <c r="C243" s="38">
        <f t="shared" si="23"/>
        <v>0.14558502454013722</v>
      </c>
      <c r="D243" s="38">
        <f t="shared" si="29"/>
        <v>0.23670964484327361</v>
      </c>
      <c r="E243" s="38">
        <f t="shared" si="29"/>
        <v>9.1124620303135395E-2</v>
      </c>
      <c r="F243" s="29">
        <f t="shared" si="25"/>
        <v>0.2044444444444446</v>
      </c>
      <c r="G243" s="44">
        <f t="shared" si="26"/>
        <v>3.0467440888107791E-2</v>
      </c>
      <c r="H243" s="38"/>
      <c r="I243" s="29"/>
    </row>
    <row r="244" spans="1:9" x14ac:dyDescent="0.2">
      <c r="A244" s="26">
        <f t="shared" si="22"/>
        <v>30.833333333333332</v>
      </c>
      <c r="B244" s="6">
        <v>1850</v>
      </c>
      <c r="C244" s="38">
        <f t="shared" si="23"/>
        <v>0.14406829790119197</v>
      </c>
      <c r="D244" s="38">
        <f t="shared" si="29"/>
        <v>0.23535467934270629</v>
      </c>
      <c r="E244" s="38">
        <f t="shared" si="29"/>
        <v>9.1286381441513326E-2</v>
      </c>
      <c r="F244" s="29">
        <f t="shared" si="25"/>
        <v>0.20555555555555571</v>
      </c>
      <c r="G244" s="44">
        <f t="shared" si="26"/>
        <v>3.0721014169889774E-2</v>
      </c>
      <c r="H244" s="38"/>
      <c r="I244" s="29"/>
    </row>
    <row r="245" spans="1:9" x14ac:dyDescent="0.2">
      <c r="A245" s="26">
        <f t="shared" si="22"/>
        <v>31</v>
      </c>
      <c r="B245" s="6">
        <v>1860</v>
      </c>
      <c r="C245" s="38">
        <f t="shared" si="23"/>
        <v>0.14256737274804201</v>
      </c>
      <c r="D245" s="38">
        <f t="shared" si="29"/>
        <v>0.23401383007611326</v>
      </c>
      <c r="E245" s="38">
        <f t="shared" si="29"/>
        <v>9.1446457328070205E-2</v>
      </c>
      <c r="F245" s="29">
        <f t="shared" si="25"/>
        <v>0.20666666666666683</v>
      </c>
      <c r="G245" s="44">
        <f t="shared" si="26"/>
        <v>3.097503210691219E-2</v>
      </c>
      <c r="H245" s="38"/>
      <c r="I245" s="29"/>
    </row>
    <row r="246" spans="1:9" x14ac:dyDescent="0.2">
      <c r="A246" s="26">
        <f t="shared" si="22"/>
        <v>31.166666666666668</v>
      </c>
      <c r="B246" s="6">
        <v>1870</v>
      </c>
      <c r="C246" s="38">
        <f t="shared" si="23"/>
        <v>0.14108208445843656</v>
      </c>
      <c r="D246" s="38">
        <f t="shared" si="29"/>
        <v>0.23268694997845005</v>
      </c>
      <c r="E246" s="38">
        <f t="shared" si="29"/>
        <v>9.1604865520012471E-2</v>
      </c>
      <c r="F246" s="29">
        <f t="shared" si="25"/>
        <v>0.20777777777777795</v>
      </c>
      <c r="G246" s="44">
        <f t="shared" si="26"/>
        <v>3.1229490066690003E-2</v>
      </c>
      <c r="H246" s="38"/>
      <c r="I246" s="29"/>
    </row>
    <row r="247" spans="1:9" x14ac:dyDescent="0.2">
      <c r="A247" s="26">
        <f t="shared" si="22"/>
        <v>31.333333333333332</v>
      </c>
      <c r="B247" s="6">
        <v>1880</v>
      </c>
      <c r="C247" s="38">
        <f t="shared" si="23"/>
        <v>0.13961227012518385</v>
      </c>
      <c r="D247" s="38">
        <f t="shared" si="29"/>
        <v>0.23137389351681786</v>
      </c>
      <c r="E247" s="38">
        <f t="shared" si="29"/>
        <v>9.1761623391632949E-2</v>
      </c>
      <c r="F247" s="29">
        <f t="shared" si="25"/>
        <v>0.20888888888888907</v>
      </c>
      <c r="G247" s="44">
        <f t="shared" si="26"/>
        <v>3.1484383465000092E-2</v>
      </c>
      <c r="H247" s="38"/>
      <c r="I247" s="29"/>
    </row>
    <row r="248" spans="1:9" x14ac:dyDescent="0.2">
      <c r="A248" s="26">
        <f t="shared" si="22"/>
        <v>31.5</v>
      </c>
      <c r="B248" s="6">
        <v>1890</v>
      </c>
      <c r="C248" s="38">
        <f t="shared" si="23"/>
        <v>0.13815776853828399</v>
      </c>
      <c r="D248" s="38">
        <f t="shared" si="29"/>
        <v>0.23007451667450152</v>
      </c>
      <c r="E248" s="38">
        <f t="shared" si="29"/>
        <v>9.1916748136216489E-2</v>
      </c>
      <c r="F248" s="29">
        <f t="shared" si="25"/>
        <v>0.21000000000000019</v>
      </c>
      <c r="G248" s="44">
        <f t="shared" si="26"/>
        <v>3.1739707765378468E-2</v>
      </c>
      <c r="H248" s="38"/>
      <c r="I248" s="29"/>
    </row>
    <row r="249" spans="1:9" x14ac:dyDescent="0.2">
      <c r="A249" s="26">
        <f t="shared" si="22"/>
        <v>31.666666666666668</v>
      </c>
      <c r="B249" s="6">
        <v>1900</v>
      </c>
      <c r="C249" s="38">
        <f t="shared" si="23"/>
        <v>0.13671842016724681</v>
      </c>
      <c r="D249" s="38">
        <f t="shared" si="29"/>
        <v>0.22878867693517357</v>
      </c>
      <c r="E249" s="38">
        <f t="shared" si="29"/>
        <v>9.2070256767925698E-2</v>
      </c>
      <c r="F249" s="29">
        <f t="shared" si="25"/>
        <v>0.2111111111111113</v>
      </c>
      <c r="G249" s="44">
        <f t="shared" si="26"/>
        <v>3.1995458478622708E-2</v>
      </c>
      <c r="H249" s="38"/>
      <c r="I249" s="29"/>
    </row>
    <row r="250" spans="1:9" x14ac:dyDescent="0.2">
      <c r="A250" s="26">
        <f t="shared" si="22"/>
        <v>31.833333333333332</v>
      </c>
      <c r="B250" s="6">
        <v>1910</v>
      </c>
      <c r="C250" s="38">
        <f t="shared" si="23"/>
        <v>0.13529406714359499</v>
      </c>
      <c r="D250" s="38">
        <f t="shared" si="29"/>
        <v>0.22751623326726311</v>
      </c>
      <c r="E250" s="38">
        <f t="shared" si="29"/>
        <v>9.2222166123667085E-2</v>
      </c>
      <c r="F250" s="29">
        <f t="shared" si="25"/>
        <v>0.21222222222222242</v>
      </c>
      <c r="G250" s="44">
        <f t="shared" si="26"/>
        <v>3.2251631162299559E-2</v>
      </c>
      <c r="H250" s="38"/>
      <c r="I250" s="29"/>
    </row>
    <row r="251" spans="1:9" x14ac:dyDescent="0.2">
      <c r="A251" s="26">
        <f t="shared" si="22"/>
        <v>32</v>
      </c>
      <c r="B251" s="6">
        <v>1920</v>
      </c>
      <c r="C251" s="38">
        <f t="shared" si="23"/>
        <v>0.13388455324354839</v>
      </c>
      <c r="D251" s="38">
        <f t="shared" si="29"/>
        <v>0.22625704610848724</v>
      </c>
      <c r="E251" s="38">
        <f t="shared" si="29"/>
        <v>9.2372492864937747E-2</v>
      </c>
      <c r="F251" s="29">
        <f t="shared" si="25"/>
        <v>0.21333333333333354</v>
      </c>
      <c r="G251" s="44">
        <f t="shared" si="26"/>
        <v>3.2508221420257721E-2</v>
      </c>
      <c r="H251" s="38"/>
      <c r="I251" s="29"/>
    </row>
    <row r="252" spans="1:9" x14ac:dyDescent="0.2">
      <c r="A252" s="26">
        <f t="shared" si="22"/>
        <v>32.166666666666664</v>
      </c>
      <c r="B252" s="6">
        <v>1930</v>
      </c>
      <c r="C252" s="38">
        <f t="shared" si="23"/>
        <v>0.13248972387089</v>
      </c>
      <c r="D252" s="38">
        <f t="shared" si="29"/>
        <v>0.2250109773505439</v>
      </c>
      <c r="E252" s="38">
        <f t="shared" si="29"/>
        <v>9.2521253479652801E-2</v>
      </c>
      <c r="F252" s="29">
        <f t="shared" si="25"/>
        <v>0.21444444444444466</v>
      </c>
      <c r="G252" s="44">
        <f t="shared" si="26"/>
        <v>3.2765224902145645E-2</v>
      </c>
      <c r="H252" s="38"/>
      <c r="I252" s="29"/>
    </row>
    <row r="253" spans="1:9" x14ac:dyDescent="0.2">
      <c r="A253" s="26">
        <f t="shared" ref="A253:A316" si="30">B253/60</f>
        <v>32.333333333333336</v>
      </c>
      <c r="B253" s="6">
        <v>1940</v>
      </c>
      <c r="C253" s="38">
        <f t="shared" ref="C253:C316" si="31">$C$59*EXP(-$C$29*B253/3600)</f>
        <v>0.13110942604000919</v>
      </c>
      <c r="D253" s="38">
        <f t="shared" ref="D253:E268" si="32">D252*EXP(-$C$29*10/3600)+$B$56</f>
        <v>0.22377789032396408</v>
      </c>
      <c r="E253" s="38">
        <f t="shared" si="32"/>
        <v>9.2668464283953783E-2</v>
      </c>
      <c r="F253" s="29">
        <f t="shared" ref="F253:F316" si="33">F252+$B$56</f>
        <v>0.21555555555555578</v>
      </c>
      <c r="G253" s="44">
        <f t="shared" ref="G253:G316" si="34">G252+E253*10/3600</f>
        <v>3.3022637302934407E-2</v>
      </c>
      <c r="H253" s="38"/>
      <c r="I253" s="29"/>
    </row>
    <row r="254" spans="1:9" x14ac:dyDescent="0.2">
      <c r="A254" s="26">
        <f t="shared" si="30"/>
        <v>32.5</v>
      </c>
      <c r="B254" s="6">
        <v>1950</v>
      </c>
      <c r="C254" s="38">
        <f t="shared" si="31"/>
        <v>0.12974350835912243</v>
      </c>
      <c r="D254" s="38">
        <f t="shared" si="32"/>
        <v>0.22255764978312179</v>
      </c>
      <c r="E254" s="38">
        <f t="shared" si="32"/>
        <v>9.2814141423998242E-2</v>
      </c>
      <c r="F254" s="29">
        <f t="shared" si="33"/>
        <v>0.2166666666666669</v>
      </c>
      <c r="G254" s="44">
        <f t="shared" si="34"/>
        <v>3.3280454362445512E-2</v>
      </c>
      <c r="H254" s="38"/>
      <c r="I254" s="29"/>
    </row>
    <row r="255" spans="1:9" x14ac:dyDescent="0.2">
      <c r="A255" s="26">
        <f t="shared" si="30"/>
        <v>32.666666666666664</v>
      </c>
      <c r="B255" s="6">
        <v>1960</v>
      </c>
      <c r="C255" s="38">
        <f t="shared" si="31"/>
        <v>0.12839182101366856</v>
      </c>
      <c r="D255" s="38">
        <f t="shared" si="32"/>
        <v>0.22135012189140024</v>
      </c>
      <c r="E255" s="38">
        <f t="shared" si="32"/>
        <v>9.2958300877730604E-2</v>
      </c>
      <c r="F255" s="29">
        <f t="shared" si="33"/>
        <v>0.21777777777777801</v>
      </c>
      <c r="G255" s="44">
        <f t="shared" si="34"/>
        <v>3.353867186488365E-2</v>
      </c>
      <c r="H255" s="38"/>
      <c r="I255" s="29"/>
    </row>
    <row r="256" spans="1:9" x14ac:dyDescent="0.2">
      <c r="A256" s="26">
        <f t="shared" si="30"/>
        <v>32.833333333333336</v>
      </c>
      <c r="B256" s="6">
        <v>1970</v>
      </c>
      <c r="C256" s="38">
        <f t="shared" si="31"/>
        <v>0.12705421574987685</v>
      </c>
      <c r="D256" s="38">
        <f t="shared" si="32"/>
        <v>0.22015517420651268</v>
      </c>
      <c r="E256" s="38">
        <f t="shared" si="32"/>
        <v>9.3100958456634672E-2</v>
      </c>
      <c r="F256" s="29">
        <f t="shared" si="33"/>
        <v>0.21888888888888913</v>
      </c>
      <c r="G256" s="44">
        <f t="shared" si="34"/>
        <v>3.3797285638374301E-2</v>
      </c>
      <c r="H256" s="38"/>
      <c r="I256" s="29"/>
    </row>
    <row r="257" spans="1:9" x14ac:dyDescent="0.2">
      <c r="A257" s="26">
        <f t="shared" si="30"/>
        <v>33</v>
      </c>
      <c r="B257" s="6">
        <v>1980</v>
      </c>
      <c r="C257" s="38">
        <f t="shared" si="31"/>
        <v>0.1257305458585069</v>
      </c>
      <c r="D257" s="38">
        <f t="shared" si="32"/>
        <v>0.21897267566597592</v>
      </c>
      <c r="E257" s="38">
        <f t="shared" si="32"/>
        <v>9.3242129807467863E-2</v>
      </c>
      <c r="F257" s="29">
        <f t="shared" si="33"/>
        <v>0.22000000000000025</v>
      </c>
      <c r="G257" s="44">
        <f t="shared" si="34"/>
        <v>3.4056291554506159E-2</v>
      </c>
      <c r="H257" s="38"/>
      <c r="I257" s="29"/>
    </row>
    <row r="258" spans="1:9" x14ac:dyDescent="0.2">
      <c r="A258" s="26">
        <f t="shared" si="30"/>
        <v>33.166666666666664</v>
      </c>
      <c r="B258" s="6">
        <v>1990</v>
      </c>
      <c r="C258" s="38">
        <f t="shared" si="31"/>
        <v>0.12442066615875694</v>
      </c>
      <c r="D258" s="38">
        <f t="shared" si="32"/>
        <v>0.2178024965727354</v>
      </c>
      <c r="E258" s="38">
        <f t="shared" si="32"/>
        <v>9.338183041397731E-2</v>
      </c>
      <c r="F258" s="29">
        <f t="shared" si="33"/>
        <v>0.22111111111111137</v>
      </c>
      <c r="G258" s="44">
        <f t="shared" si="34"/>
        <v>3.4315685527878316E-2</v>
      </c>
      <c r="H258" s="38"/>
      <c r="I258" s="29"/>
    </row>
    <row r="259" spans="1:9" x14ac:dyDescent="0.2">
      <c r="A259" s="26">
        <f t="shared" si="30"/>
        <v>33.333333333333336</v>
      </c>
      <c r="B259" s="6">
        <v>2000</v>
      </c>
      <c r="C259" s="38">
        <f t="shared" si="31"/>
        <v>0.12312443298234067</v>
      </c>
      <c r="D259" s="38">
        <f t="shared" si="32"/>
        <v>0.21664450858093998</v>
      </c>
      <c r="E259" s="38">
        <f t="shared" si="32"/>
        <v>9.3520075598598151E-2</v>
      </c>
      <c r="F259" s="29">
        <f t="shared" si="33"/>
        <v>0.22222222222222249</v>
      </c>
      <c r="G259" s="44">
        <f t="shared" si="34"/>
        <v>3.4575463515652202E-2</v>
      </c>
      <c r="H259" s="38"/>
      <c r="I259" s="29"/>
    </row>
    <row r="260" spans="1:9" x14ac:dyDescent="0.2">
      <c r="A260" s="26">
        <f t="shared" si="30"/>
        <v>33.5</v>
      </c>
      <c r="B260" s="6">
        <v>2010</v>
      </c>
      <c r="C260" s="38">
        <f t="shared" si="31"/>
        <v>0.12184170415772959</v>
      </c>
      <c r="D260" s="38">
        <f t="shared" si="32"/>
        <v>0.21549858468186481</v>
      </c>
      <c r="E260" s="38">
        <f t="shared" si="32"/>
        <v>9.3656880524134081E-2</v>
      </c>
      <c r="F260" s="29">
        <f t="shared" si="33"/>
        <v>0.22333333333333361</v>
      </c>
      <c r="G260" s="44">
        <f t="shared" si="34"/>
        <v>3.4835621517108131E-2</v>
      </c>
      <c r="H260" s="38"/>
      <c r="I260" s="29"/>
    </row>
    <row r="261" spans="1:9" x14ac:dyDescent="0.2">
      <c r="A261" s="26">
        <f t="shared" si="30"/>
        <v>33.666666666666664</v>
      </c>
      <c r="B261" s="6">
        <v>2020</v>
      </c>
      <c r="C261" s="38">
        <f t="shared" si="31"/>
        <v>0.12057233899455948</v>
      </c>
      <c r="D261" s="38">
        <f t="shared" si="32"/>
        <v>0.21436459918998105</v>
      </c>
      <c r="E261" s="38">
        <f t="shared" si="32"/>
        <v>9.3792260195420446E-2</v>
      </c>
      <c r="F261" s="29">
        <f t="shared" si="33"/>
        <v>0.22444444444444472</v>
      </c>
      <c r="G261" s="44">
        <f t="shared" si="34"/>
        <v>3.5096155573206521E-2</v>
      </c>
      <c r="H261" s="38"/>
      <c r="I261" s="29"/>
    </row>
    <row r="262" spans="1:9" x14ac:dyDescent="0.2">
      <c r="A262" s="26">
        <f t="shared" si="30"/>
        <v>33.833333333333336</v>
      </c>
      <c r="B262" s="6">
        <v>2030</v>
      </c>
      <c r="C262" s="38">
        <f t="shared" si="31"/>
        <v>0.11931619826819942</v>
      </c>
      <c r="D262" s="38">
        <f t="shared" si="32"/>
        <v>0.21324242772917054</v>
      </c>
      <c r="E262" s="38">
        <f t="shared" si="32"/>
        <v>9.3926229460969957E-2</v>
      </c>
      <c r="F262" s="29">
        <f t="shared" si="33"/>
        <v>0.22555555555555584</v>
      </c>
      <c r="G262" s="44">
        <f t="shared" si="34"/>
        <v>3.5357061766153657E-2</v>
      </c>
      <c r="H262" s="38"/>
      <c r="I262" s="29"/>
    </row>
    <row r="263" spans="1:9" x14ac:dyDescent="0.2">
      <c r="A263" s="26">
        <f t="shared" si="30"/>
        <v>34</v>
      </c>
      <c r="B263" s="6">
        <v>2040</v>
      </c>
      <c r="C263" s="38">
        <f t="shared" si="31"/>
        <v>0.11807314420448176</v>
      </c>
      <c r="D263" s="38">
        <f t="shared" si="32"/>
        <v>0.21213194721908421</v>
      </c>
      <c r="E263" s="38">
        <f t="shared" si="32"/>
        <v>9.4058803014601289E-2</v>
      </c>
      <c r="F263" s="29">
        <f t="shared" si="33"/>
        <v>0.22666666666666696</v>
      </c>
      <c r="G263" s="44">
        <f t="shared" si="34"/>
        <v>3.5618336218971994E-2</v>
      </c>
      <c r="H263" s="38"/>
      <c r="I263" s="29"/>
    </row>
    <row r="264" spans="1:9" x14ac:dyDescent="0.2">
      <c r="A264" s="26">
        <f t="shared" si="30"/>
        <v>34.166666666666664</v>
      </c>
      <c r="B264" s="6">
        <v>2050</v>
      </c>
      <c r="C264" s="38">
        <f t="shared" si="31"/>
        <v>0.11684304046459065</v>
      </c>
      <c r="D264" s="38">
        <f t="shared" si="32"/>
        <v>0.21103303586164252</v>
      </c>
      <c r="E264" s="38">
        <f t="shared" si="32"/>
        <v>9.418999539705071E-2</v>
      </c>
      <c r="F264" s="29">
        <f t="shared" si="33"/>
        <v>0.22777777777777808</v>
      </c>
      <c r="G264" s="44">
        <f t="shared" si="34"/>
        <v>3.5879975095074915E-2</v>
      </c>
      <c r="H264" s="38"/>
      <c r="I264" s="29"/>
    </row>
    <row r="265" spans="1:9" x14ac:dyDescent="0.2">
      <c r="A265" s="26">
        <f t="shared" si="30"/>
        <v>34.333333333333336</v>
      </c>
      <c r="B265" s="6">
        <v>2060</v>
      </c>
      <c r="C265" s="38">
        <f t="shared" si="31"/>
        <v>0.11562575213010852</v>
      </c>
      <c r="D265" s="38">
        <f t="shared" si="32"/>
        <v>0.20994557312767659</v>
      </c>
      <c r="E265" s="38">
        <f t="shared" si="32"/>
        <v>9.4319820997566917E-2</v>
      </c>
      <c r="F265" s="29">
        <f t="shared" si="33"/>
        <v>0.2288888888888892</v>
      </c>
      <c r="G265" s="44">
        <f t="shared" si="34"/>
        <v>3.6141974597845933E-2</v>
      </c>
      <c r="H265" s="38"/>
      <c r="I265" s="29"/>
    </row>
    <row r="266" spans="1:9" x14ac:dyDescent="0.2">
      <c r="A266" s="26">
        <f t="shared" si="30"/>
        <v>34.5</v>
      </c>
      <c r="B266" s="6">
        <v>2070</v>
      </c>
      <c r="C266" s="38">
        <f t="shared" si="31"/>
        <v>0.11442114568821815</v>
      </c>
      <c r="D266" s="38">
        <f t="shared" si="32"/>
        <v>0.20886943974370856</v>
      </c>
      <c r="E266" s="38">
        <f t="shared" si="32"/>
        <v>9.4448294055489254E-2</v>
      </c>
      <c r="F266" s="29">
        <f t="shared" si="33"/>
        <v>0.23000000000000032</v>
      </c>
      <c r="G266" s="44">
        <f t="shared" si="34"/>
        <v>3.640433097022229E-2</v>
      </c>
      <c r="H266" s="38"/>
      <c r="I266" s="29"/>
    </row>
    <row r="267" spans="1:9" x14ac:dyDescent="0.2">
      <c r="A267" s="26">
        <f t="shared" si="30"/>
        <v>34.666666666666664</v>
      </c>
      <c r="B267" s="6">
        <v>2080</v>
      </c>
      <c r="C267" s="38">
        <f t="shared" si="31"/>
        <v>0.11322908901705882</v>
      </c>
      <c r="D267" s="38">
        <f t="shared" si="32"/>
        <v>0.20780451767886951</v>
      </c>
      <c r="E267" s="38">
        <f t="shared" si="32"/>
        <v>9.4575428661809499E-2</v>
      </c>
      <c r="F267" s="29">
        <f t="shared" si="33"/>
        <v>0.23111111111111143</v>
      </c>
      <c r="G267" s="44">
        <f t="shared" si="34"/>
        <v>3.666704049428287E-2</v>
      </c>
      <c r="H267" s="38"/>
      <c r="I267" s="29"/>
    </row>
    <row r="268" spans="1:9" x14ac:dyDescent="0.2">
      <c r="A268" s="26">
        <f t="shared" si="30"/>
        <v>34.833333333333336</v>
      </c>
      <c r="B268" s="6">
        <v>2090</v>
      </c>
      <c r="C268" s="38">
        <f t="shared" si="31"/>
        <v>0.11204945137123537</v>
      </c>
      <c r="D268" s="38">
        <f t="shared" si="32"/>
        <v>0.20675069013195391</v>
      </c>
      <c r="E268" s="38">
        <f t="shared" si="32"/>
        <v>9.4701238760717343E-2</v>
      </c>
      <c r="F268" s="29">
        <f t="shared" si="33"/>
        <v>0.23222222222222255</v>
      </c>
      <c r="G268" s="44">
        <f t="shared" si="34"/>
        <v>3.6930099490840418E-2</v>
      </c>
      <c r="H268" s="38"/>
      <c r="I268" s="29"/>
    </row>
    <row r="269" spans="1:9" x14ac:dyDescent="0.2">
      <c r="A269" s="26">
        <f t="shared" si="30"/>
        <v>35</v>
      </c>
      <c r="B269" s="6">
        <v>2100</v>
      </c>
      <c r="C269" s="38">
        <f t="shared" si="31"/>
        <v>0.1108821033674776</v>
      </c>
      <c r="D269" s="38">
        <f t="shared" ref="D269:E284" si="35">D268*EXP(-$C$29*10/3600)+$B$56</f>
        <v>0.20570784151860863</v>
      </c>
      <c r="E269" s="38">
        <f t="shared" si="35"/>
        <v>9.4825738151129824E-2</v>
      </c>
      <c r="F269" s="29">
        <f t="shared" si="33"/>
        <v>0.23333333333333367</v>
      </c>
      <c r="G269" s="44">
        <f t="shared" si="34"/>
        <v>3.7193504319038E-2</v>
      </c>
      <c r="H269" s="38"/>
      <c r="I269" s="29"/>
    </row>
    <row r="270" spans="1:9" x14ac:dyDescent="0.2">
      <c r="A270" s="26">
        <f t="shared" si="30"/>
        <v>35.166666666666664</v>
      </c>
      <c r="B270" s="6">
        <v>2110</v>
      </c>
      <c r="C270" s="38">
        <f t="shared" si="31"/>
        <v>0.10972691697044974</v>
      </c>
      <c r="D270" s="38">
        <f t="shared" si="35"/>
        <v>0.20467585745865574</v>
      </c>
      <c r="E270" s="38">
        <f t="shared" si="35"/>
        <v>9.4948940488204792E-2</v>
      </c>
      <c r="F270" s="29">
        <f t="shared" si="33"/>
        <v>0.23444444444444479</v>
      </c>
      <c r="G270" s="44">
        <f t="shared" si="34"/>
        <v>3.7457251375949678E-2</v>
      </c>
      <c r="H270" s="38"/>
      <c r="I270" s="29"/>
    </row>
    <row r="271" spans="1:9" x14ac:dyDescent="0.2">
      <c r="A271" s="26">
        <f t="shared" si="30"/>
        <v>35.333333333333336</v>
      </c>
      <c r="B271" s="6">
        <v>2120</v>
      </c>
      <c r="C271" s="38">
        <f t="shared" si="31"/>
        <v>0.10858376547870731</v>
      </c>
      <c r="D271" s="38">
        <f t="shared" si="35"/>
        <v>0.20365462476354715</v>
      </c>
      <c r="E271" s="38">
        <f t="shared" si="35"/>
        <v>9.5070859284838619E-2</v>
      </c>
      <c r="F271" s="29">
        <f t="shared" si="33"/>
        <v>0.23555555555555591</v>
      </c>
      <c r="G271" s="44">
        <f t="shared" si="34"/>
        <v>3.7721337096185338E-2</v>
      </c>
      <c r="H271" s="38"/>
      <c r="I271" s="29"/>
    </row>
    <row r="272" spans="1:9" x14ac:dyDescent="0.2">
      <c r="A272" s="26">
        <f t="shared" si="30"/>
        <v>35.5</v>
      </c>
      <c r="B272" s="6">
        <v>2130</v>
      </c>
      <c r="C272" s="38">
        <f t="shared" si="31"/>
        <v>0.10745252351080049</v>
      </c>
      <c r="D272" s="38">
        <f t="shared" si="35"/>
        <v>0.20264403142395004</v>
      </c>
      <c r="E272" s="38">
        <f t="shared" si="35"/>
        <v>9.5191507913148288E-2</v>
      </c>
      <c r="F272" s="29">
        <f t="shared" si="33"/>
        <v>0.23666666666666702</v>
      </c>
      <c r="G272" s="44">
        <f t="shared" si="34"/>
        <v>3.7985757951499638E-2</v>
      </c>
      <c r="H272" s="38"/>
      <c r="I272" s="29"/>
    </row>
    <row r="273" spans="1:9" x14ac:dyDescent="0.2">
      <c r="A273" s="26">
        <f t="shared" si="30"/>
        <v>35.666666666666664</v>
      </c>
      <c r="B273" s="6">
        <v>2140</v>
      </c>
      <c r="C273" s="38">
        <f t="shared" si="31"/>
        <v>0.10633306699152237</v>
      </c>
      <c r="D273" s="38">
        <f t="shared" si="35"/>
        <v>0.2016439665974617</v>
      </c>
      <c r="E273" s="38">
        <f t="shared" si="35"/>
        <v>9.5310899605938068E-2</v>
      </c>
      <c r="F273" s="29">
        <f t="shared" si="33"/>
        <v>0.23777777777777814</v>
      </c>
      <c r="G273" s="44">
        <f t="shared" si="34"/>
        <v>3.825051045040502E-2</v>
      </c>
      <c r="H273" s="38"/>
      <c r="I273" s="29"/>
    </row>
    <row r="274" spans="1:9" x14ac:dyDescent="0.2">
      <c r="A274" s="26">
        <f t="shared" si="30"/>
        <v>35.833333333333336</v>
      </c>
      <c r="B274" s="6">
        <v>2150</v>
      </c>
      <c r="C274" s="38">
        <f t="shared" si="31"/>
        <v>0.10522527313829999</v>
      </c>
      <c r="D274" s="38">
        <f t="shared" si="35"/>
        <v>0.20065432059645211</v>
      </c>
      <c r="E274" s="38">
        <f t="shared" si="35"/>
        <v>9.5429047458150867E-2</v>
      </c>
      <c r="F274" s="29">
        <f t="shared" si="33"/>
        <v>0.23888888888888926</v>
      </c>
      <c r="G274" s="44">
        <f t="shared" si="34"/>
        <v>3.8515591137788775E-2</v>
      </c>
      <c r="H274" s="38"/>
      <c r="I274" s="29"/>
    </row>
    <row r="275" spans="1:9" x14ac:dyDescent="0.2">
      <c r="A275" s="26">
        <f t="shared" si="30"/>
        <v>36</v>
      </c>
      <c r="B275" s="6">
        <v>2160</v>
      </c>
      <c r="C275" s="38">
        <f t="shared" si="31"/>
        <v>0.10412902044772775</v>
      </c>
      <c r="D275" s="38">
        <f t="shared" si="35"/>
        <v>0.19967498487603352</v>
      </c>
      <c r="E275" s="38">
        <f t="shared" si="35"/>
        <v>9.5545964428304528E-2</v>
      </c>
      <c r="F275" s="29">
        <f t="shared" si="33"/>
        <v>0.24000000000000038</v>
      </c>
      <c r="G275" s="44">
        <f t="shared" si="34"/>
        <v>3.8780996594534066E-2</v>
      </c>
      <c r="H275" s="38"/>
      <c r="I275" s="29"/>
    </row>
    <row r="276" spans="1:9" x14ac:dyDescent="0.2">
      <c r="A276" s="26">
        <f t="shared" si="30"/>
        <v>36.166666666666664</v>
      </c>
      <c r="B276" s="6">
        <v>2170</v>
      </c>
      <c r="C276" s="38">
        <f t="shared" si="31"/>
        <v>0.10304418868224076</v>
      </c>
      <c r="D276" s="38">
        <f t="shared" si="35"/>
        <v>0.1987058520221551</v>
      </c>
      <c r="E276" s="38">
        <f t="shared" si="35"/>
        <v>9.5661663339913119E-2</v>
      </c>
      <c r="F276" s="29">
        <f t="shared" si="33"/>
        <v>0.2411111111111115</v>
      </c>
      <c r="G276" s="44">
        <f t="shared" si="34"/>
        <v>3.9046723437144937E-2</v>
      </c>
      <c r="H276" s="38"/>
      <c r="I276" s="29"/>
    </row>
    <row r="277" spans="1:9" x14ac:dyDescent="0.2">
      <c r="A277" s="26">
        <f t="shared" si="30"/>
        <v>36.333333333333336</v>
      </c>
      <c r="B277" s="6">
        <v>2180</v>
      </c>
      <c r="C277" s="38">
        <f t="shared" si="31"/>
        <v>0.10197065885692712</v>
      </c>
      <c r="D277" s="38">
        <f t="shared" si="35"/>
        <v>0.19774681573982172</v>
      </c>
      <c r="E277" s="38">
        <f t="shared" si="35"/>
        <v>9.5776156882893385E-2</v>
      </c>
      <c r="F277" s="29">
        <f t="shared" si="33"/>
        <v>0.24222222222222262</v>
      </c>
      <c r="G277" s="44">
        <f t="shared" si="34"/>
        <v>3.9312768317375194E-2</v>
      </c>
      <c r="H277" s="38"/>
      <c r="I277" s="29"/>
    </row>
    <row r="278" spans="1:9" x14ac:dyDescent="0.2">
      <c r="A278" s="26">
        <f t="shared" si="30"/>
        <v>36.5</v>
      </c>
      <c r="B278" s="6">
        <v>2190</v>
      </c>
      <c r="C278" s="38">
        <f t="shared" si="31"/>
        <v>0.1009083132264776</v>
      </c>
      <c r="D278" s="38">
        <f t="shared" si="35"/>
        <v>0.19679777084143546</v>
      </c>
      <c r="E278" s="38">
        <f t="shared" si="35"/>
        <v>9.5889457614956639E-2</v>
      </c>
      <c r="F278" s="29">
        <f t="shared" si="33"/>
        <v>0.24333333333333373</v>
      </c>
      <c r="G278" s="44">
        <f t="shared" si="34"/>
        <v>3.9579127921861183E-2</v>
      </c>
      <c r="H278" s="38"/>
      <c r="I278" s="29"/>
    </row>
    <row r="279" spans="1:9" x14ac:dyDescent="0.2">
      <c r="A279" s="26">
        <f t="shared" si="30"/>
        <v>36.666666666666664</v>
      </c>
      <c r="B279" s="6">
        <v>2200</v>
      </c>
      <c r="C279" s="38">
        <f t="shared" si="31"/>
        <v>9.9857035272271244E-2</v>
      </c>
      <c r="D279" s="38">
        <f t="shared" si="35"/>
        <v>0.19585861323525858</v>
      </c>
      <c r="E279" s="38">
        <f t="shared" si="35"/>
        <v>9.6001577962986057E-2</v>
      </c>
      <c r="F279" s="29">
        <f t="shared" si="33"/>
        <v>0.24444444444444485</v>
      </c>
      <c r="G279" s="44">
        <f t="shared" si="34"/>
        <v>3.984579897175837E-2</v>
      </c>
      <c r="H279" s="38"/>
      <c r="I279" s="29"/>
    </row>
    <row r="280" spans="1:9" x14ac:dyDescent="0.2">
      <c r="A280" s="26">
        <f t="shared" si="30"/>
        <v>36.833333333333336</v>
      </c>
      <c r="B280" s="6">
        <v>2210</v>
      </c>
      <c r="C280" s="38">
        <f t="shared" si="31"/>
        <v>9.8816709689595703E-2</v>
      </c>
      <c r="D280" s="38">
        <f t="shared" si="35"/>
        <v>0.19492923991399666</v>
      </c>
      <c r="E280" s="38">
        <f t="shared" si="35"/>
        <v>9.6112530224399695E-2</v>
      </c>
      <c r="F280" s="29">
        <f t="shared" si="33"/>
        <v>0.24555555555555597</v>
      </c>
      <c r="G280" s="44">
        <f t="shared" si="34"/>
        <v>4.0112778222381705E-2</v>
      </c>
      <c r="H280" s="38"/>
      <c r="I280" s="29"/>
    </row>
    <row r="281" spans="1:9" x14ac:dyDescent="0.2">
      <c r="A281" s="26">
        <f t="shared" si="30"/>
        <v>37</v>
      </c>
      <c r="B281" s="6">
        <v>2220</v>
      </c>
      <c r="C281" s="38">
        <f t="shared" si="31"/>
        <v>9.7787222375000316E-2</v>
      </c>
      <c r="D281" s="38">
        <f t="shared" si="35"/>
        <v>0.19400954894350081</v>
      </c>
      <c r="E281" s="38">
        <f t="shared" si="35"/>
        <v>9.6222326568499245E-2</v>
      </c>
      <c r="F281" s="29">
        <f t="shared" si="33"/>
        <v>0.24666666666666709</v>
      </c>
      <c r="G281" s="44">
        <f t="shared" si="34"/>
        <v>4.038006246284976E-2</v>
      </c>
      <c r="H281" s="38"/>
      <c r="I281" s="29"/>
    </row>
    <row r="282" spans="1:9" x14ac:dyDescent="0.2">
      <c r="A282" s="26">
        <f t="shared" si="30"/>
        <v>37.166666666666664</v>
      </c>
      <c r="B282" s="6">
        <v>2230</v>
      </c>
      <c r="C282" s="38">
        <f t="shared" si="31"/>
        <v>9.6768460413781274E-2</v>
      </c>
      <c r="D282" s="38">
        <f t="shared" si="35"/>
        <v>0.19309943945158736</v>
      </c>
      <c r="E282" s="38">
        <f t="shared" si="35"/>
        <v>9.6330979037804798E-2</v>
      </c>
      <c r="F282" s="29">
        <f t="shared" si="33"/>
        <v>0.24777777777777821</v>
      </c>
      <c r="G282" s="44">
        <f t="shared" si="34"/>
        <v>4.0647648515732548E-2</v>
      </c>
      <c r="H282" s="38"/>
      <c r="I282" s="29"/>
    </row>
    <row r="283" spans="1:9" x14ac:dyDescent="0.2">
      <c r="A283" s="26">
        <f t="shared" si="30"/>
        <v>37.333333333333336</v>
      </c>
      <c r="B283" s="6">
        <v>2240</v>
      </c>
      <c r="C283" s="38">
        <f t="shared" si="31"/>
        <v>9.5760312067597234E-2</v>
      </c>
      <c r="D283" s="38">
        <f t="shared" si="35"/>
        <v>0.19219881161697419</v>
      </c>
      <c r="E283" s="38">
        <f t="shared" si="35"/>
        <v>9.6438499549375667E-2</v>
      </c>
      <c r="F283" s="29">
        <f t="shared" si="33"/>
        <v>0.24888888888888933</v>
      </c>
      <c r="G283" s="44">
        <f t="shared" si="34"/>
        <v>4.0915533236703036E-2</v>
      </c>
      <c r="H283" s="38"/>
      <c r="I283" s="29"/>
    </row>
    <row r="284" spans="1:9" x14ac:dyDescent="0.2">
      <c r="A284" s="26">
        <f t="shared" si="30"/>
        <v>37.5</v>
      </c>
      <c r="B284" s="6">
        <v>2250</v>
      </c>
      <c r="C284" s="38">
        <f t="shared" si="31"/>
        <v>9.4762666762213552E-2</v>
      </c>
      <c r="D284" s="38">
        <f t="shared" si="35"/>
        <v>0.19130756665833229</v>
      </c>
      <c r="E284" s="38">
        <f t="shared" si="35"/>
        <v>9.6544899896117434E-2</v>
      </c>
      <c r="F284" s="29">
        <f t="shared" si="33"/>
        <v>0.25000000000000044</v>
      </c>
      <c r="G284" s="44">
        <f t="shared" si="34"/>
        <v>4.1183713514192248E-2</v>
      </c>
      <c r="H284" s="38"/>
      <c r="I284" s="29"/>
    </row>
    <row r="285" spans="1:9" x14ac:dyDescent="0.2">
      <c r="A285" s="26">
        <f t="shared" si="30"/>
        <v>37.666666666666664</v>
      </c>
      <c r="B285" s="6">
        <v>2260</v>
      </c>
      <c r="C285" s="38">
        <f t="shared" si="31"/>
        <v>9.3775415075374638E-2</v>
      </c>
      <c r="D285" s="38">
        <f t="shared" ref="D285:E300" si="36">D284*EXP(-$C$29*10/3600)+$B$56</f>
        <v>0.19042560682345133</v>
      </c>
      <c r="E285" s="38">
        <f t="shared" si="36"/>
        <v>9.6650191748075445E-2</v>
      </c>
      <c r="F285" s="29">
        <f t="shared" si="33"/>
        <v>0.25111111111111156</v>
      </c>
      <c r="G285" s="44">
        <f t="shared" si="34"/>
        <v>4.1452186269048015E-2</v>
      </c>
      <c r="H285" s="38"/>
      <c r="I285" s="29"/>
    </row>
    <row r="286" spans="1:9" x14ac:dyDescent="0.2">
      <c r="A286" s="26">
        <f t="shared" si="30"/>
        <v>37.833333333333336</v>
      </c>
      <c r="B286" s="6">
        <v>2270</v>
      </c>
      <c r="C286" s="38">
        <f t="shared" si="31"/>
        <v>9.2798448724802196E-2</v>
      </c>
      <c r="D286" s="38">
        <f t="shared" si="36"/>
        <v>0.18955283537851825</v>
      </c>
      <c r="E286" s="38">
        <f t="shared" si="36"/>
        <v>9.6754386653714747E-2</v>
      </c>
      <c r="F286" s="29">
        <f t="shared" si="33"/>
        <v>0.25222222222222268</v>
      </c>
      <c r="G286" s="44">
        <f t="shared" si="34"/>
        <v>4.1720948454197222E-2</v>
      </c>
      <c r="H286" s="38"/>
      <c r="I286" s="29"/>
    </row>
    <row r="287" spans="1:9" x14ac:dyDescent="0.2">
      <c r="A287" s="26">
        <f t="shared" si="30"/>
        <v>38</v>
      </c>
      <c r="B287" s="6">
        <v>2280</v>
      </c>
      <c r="C287" s="38">
        <f t="shared" si="31"/>
        <v>9.1831660556319264E-2</v>
      </c>
      <c r="D287" s="38">
        <f t="shared" si="36"/>
        <v>0.18868915659750732</v>
      </c>
      <c r="E287" s="38">
        <f t="shared" si="36"/>
        <v>9.685749604118675E-2</v>
      </c>
      <c r="F287" s="29">
        <f t="shared" si="33"/>
        <v>0.2533333333333338</v>
      </c>
      <c r="G287" s="44">
        <f t="shared" si="34"/>
        <v>4.1989997054311633E-2</v>
      </c>
      <c r="H287" s="38"/>
      <c r="I287" s="29"/>
    </row>
    <row r="288" spans="1:9" x14ac:dyDescent="0.2">
      <c r="A288" s="26">
        <f t="shared" si="30"/>
        <v>38.166666666666664</v>
      </c>
      <c r="B288" s="6">
        <v>2290</v>
      </c>
      <c r="C288" s="38">
        <f t="shared" si="31"/>
        <v>9.0874944532096949E-2</v>
      </c>
      <c r="D288" s="38">
        <f t="shared" si="36"/>
        <v>0.18783447575168091</v>
      </c>
      <c r="E288" s="38">
        <f t="shared" si="36"/>
        <v>9.6959531219582659E-2</v>
      </c>
      <c r="F288" s="29">
        <f t="shared" si="33"/>
        <v>0.25444444444444492</v>
      </c>
      <c r="G288" s="44">
        <f t="shared" si="34"/>
        <v>4.2259329085477138E-2</v>
      </c>
      <c r="H288" s="38"/>
      <c r="I288" s="29"/>
    </row>
    <row r="289" spans="1:9" x14ac:dyDescent="0.2">
      <c r="A289" s="26">
        <f t="shared" si="30"/>
        <v>38.333333333333336</v>
      </c>
      <c r="B289" s="6">
        <v>2300</v>
      </c>
      <c r="C289" s="38">
        <f t="shared" si="31"/>
        <v>8.9928195719024454E-2</v>
      </c>
      <c r="D289" s="38">
        <f t="shared" si="36"/>
        <v>0.18698869909919963</v>
      </c>
      <c r="E289" s="38">
        <f t="shared" si="36"/>
        <v>9.7060503380173871E-2</v>
      </c>
      <c r="F289" s="29">
        <f t="shared" si="33"/>
        <v>0.25555555555555604</v>
      </c>
      <c r="G289" s="44">
        <f t="shared" si="34"/>
        <v>4.2528941594866511E-2</v>
      </c>
      <c r="H289" s="38"/>
      <c r="I289" s="29"/>
    </row>
    <row r="290" spans="1:9" x14ac:dyDescent="0.2">
      <c r="A290" s="26">
        <f t="shared" si="30"/>
        <v>38.5</v>
      </c>
      <c r="B290" s="6">
        <v>2310</v>
      </c>
      <c r="C290" s="38">
        <f t="shared" si="31"/>
        <v>8.899131027719985E-2</v>
      </c>
      <c r="D290" s="38">
        <f t="shared" si="36"/>
        <v>0.18615173387484063</v>
      </c>
      <c r="E290" s="38">
        <f t="shared" si="36"/>
        <v>9.7160423597639448E-2</v>
      </c>
      <c r="F290" s="29">
        <f t="shared" si="33"/>
        <v>0.25666666666666715</v>
      </c>
      <c r="G290" s="44">
        <f t="shared" si="34"/>
        <v>4.2798831660415509E-2</v>
      </c>
      <c r="H290" s="38"/>
      <c r="I290" s="29"/>
    </row>
    <row r="291" spans="1:9" x14ac:dyDescent="0.2">
      <c r="A291" s="26">
        <f t="shared" si="30"/>
        <v>38.666666666666664</v>
      </c>
      <c r="B291" s="6">
        <v>2320</v>
      </c>
      <c r="C291" s="38">
        <f t="shared" si="31"/>
        <v>8.8064185448540971E-2</v>
      </c>
      <c r="D291" s="38">
        <f t="shared" si="36"/>
        <v>0.18532348827982309</v>
      </c>
      <c r="E291" s="38">
        <f t="shared" si="36"/>
        <v>9.7259302831280786E-2</v>
      </c>
      <c r="F291" s="29">
        <f t="shared" si="33"/>
        <v>0.25777777777777827</v>
      </c>
      <c r="G291" s="44">
        <f t="shared" si="34"/>
        <v>4.30689963905024E-2</v>
      </c>
      <c r="H291" s="38"/>
      <c r="I291" s="29"/>
    </row>
    <row r="292" spans="1:9" x14ac:dyDescent="0.2">
      <c r="A292" s="26">
        <f t="shared" si="30"/>
        <v>38.833333333333336</v>
      </c>
      <c r="B292" s="6">
        <v>2330</v>
      </c>
      <c r="C292" s="38">
        <f t="shared" si="31"/>
        <v>8.7146719545514714E-2</v>
      </c>
      <c r="D292" s="38">
        <f t="shared" si="36"/>
        <v>0.18450387147173963</v>
      </c>
      <c r="E292" s="38">
        <f t="shared" si="36"/>
        <v>9.7357151926223615E-2</v>
      </c>
      <c r="F292" s="29">
        <f t="shared" si="33"/>
        <v>0.25888888888888939</v>
      </c>
      <c r="G292" s="44">
        <f t="shared" si="34"/>
        <v>4.3339432923630801E-2</v>
      </c>
      <c r="H292" s="38"/>
      <c r="I292" s="29"/>
    </row>
    <row r="293" spans="1:9" x14ac:dyDescent="0.2">
      <c r="A293" s="26">
        <f t="shared" si="30"/>
        <v>39</v>
      </c>
      <c r="B293" s="6">
        <v>2340</v>
      </c>
      <c r="C293" s="38">
        <f t="shared" si="31"/>
        <v>8.6238811939983909E-2</v>
      </c>
      <c r="D293" s="38">
        <f t="shared" si="36"/>
        <v>0.18369279355459278</v>
      </c>
      <c r="E293" s="38">
        <f t="shared" si="36"/>
        <v>9.7453981614607513E-2</v>
      </c>
      <c r="F293" s="29">
        <f t="shared" si="33"/>
        <v>0.26000000000000051</v>
      </c>
      <c r="G293" s="44">
        <f t="shared" si="34"/>
        <v>4.361013842811582E-2</v>
      </c>
      <c r="H293" s="38"/>
      <c r="I293" s="29"/>
    </row>
    <row r="294" spans="1:9" x14ac:dyDescent="0.2">
      <c r="A294" s="26">
        <f t="shared" si="30"/>
        <v>39.166666666666664</v>
      </c>
      <c r="B294" s="6">
        <v>2350</v>
      </c>
      <c r="C294" s="38">
        <f t="shared" si="31"/>
        <v>8.5340363052170576E-2</v>
      </c>
      <c r="D294" s="38">
        <f t="shared" si="36"/>
        <v>0.18289016556893498</v>
      </c>
      <c r="E294" s="38">
        <f t="shared" si="36"/>
        <v>9.7549802516763054E-2</v>
      </c>
      <c r="F294" s="29">
        <f t="shared" si="33"/>
        <v>0.26111111111111163</v>
      </c>
      <c r="G294" s="44">
        <f t="shared" si="34"/>
        <v>4.3881110101773493E-2</v>
      </c>
      <c r="H294" s="38"/>
      <c r="I294" s="29"/>
    </row>
    <row r="295" spans="1:9" x14ac:dyDescent="0.2">
      <c r="A295" s="26">
        <f t="shared" si="30"/>
        <v>39.333333333333336</v>
      </c>
      <c r="B295" s="6">
        <v>2360</v>
      </c>
      <c r="C295" s="38">
        <f t="shared" si="31"/>
        <v>8.4451274339733692E-2</v>
      </c>
      <c r="D295" s="38">
        <f t="shared" si="36"/>
        <v>0.18209589948211158</v>
      </c>
      <c r="E295" s="38">
        <f t="shared" si="36"/>
        <v>9.7644625142376582E-2</v>
      </c>
      <c r="F295" s="29">
        <f t="shared" si="33"/>
        <v>0.26222222222222275</v>
      </c>
      <c r="G295" s="44">
        <f t="shared" si="34"/>
        <v>4.4152345171613427E-2</v>
      </c>
      <c r="H295" s="38"/>
      <c r="I295" s="29"/>
    </row>
    <row r="296" spans="1:9" x14ac:dyDescent="0.2">
      <c r="A296" s="26">
        <f t="shared" si="30"/>
        <v>39.5</v>
      </c>
      <c r="B296" s="6">
        <v>2370</v>
      </c>
      <c r="C296" s="38">
        <f t="shared" si="31"/>
        <v>8.3571448286961114E-2</v>
      </c>
      <c r="D296" s="38">
        <f t="shared" si="36"/>
        <v>0.18130990817860537</v>
      </c>
      <c r="E296" s="38">
        <f t="shared" si="36"/>
        <v>9.7738459891642954E-2</v>
      </c>
      <c r="F296" s="29">
        <f t="shared" si="33"/>
        <v>0.26333333333333386</v>
      </c>
      <c r="G296" s="44">
        <f t="shared" si="34"/>
        <v>4.4423840893534655E-2</v>
      </c>
      <c r="H296" s="38"/>
      <c r="I296" s="29"/>
    </row>
    <row r="297" spans="1:9" x14ac:dyDescent="0.2">
      <c r="A297" s="26">
        <f t="shared" si="30"/>
        <v>39.666666666666664</v>
      </c>
      <c r="B297" s="6">
        <v>2380</v>
      </c>
      <c r="C297" s="38">
        <f t="shared" si="31"/>
        <v>8.2700788394074062E-2</v>
      </c>
      <c r="D297" s="38">
        <f t="shared" si="36"/>
        <v>0.18053210545048165</v>
      </c>
      <c r="E297" s="38">
        <f t="shared" si="36"/>
        <v>9.7831317056406242E-2</v>
      </c>
      <c r="F297" s="29">
        <f t="shared" si="33"/>
        <v>0.26444444444444498</v>
      </c>
      <c r="G297" s="44">
        <f t="shared" si="34"/>
        <v>4.4695594552024674E-2</v>
      </c>
      <c r="H297" s="38"/>
      <c r="I297" s="29"/>
    </row>
    <row r="298" spans="1:9" x14ac:dyDescent="0.2">
      <c r="A298" s="26">
        <f t="shared" si="30"/>
        <v>39.833333333333336</v>
      </c>
      <c r="B298" s="6">
        <v>2390</v>
      </c>
      <c r="C298" s="38">
        <f t="shared" si="31"/>
        <v>8.1839199166643006E-2</v>
      </c>
      <c r="D298" s="38">
        <f t="shared" si="36"/>
        <v>0.17976240598793289</v>
      </c>
      <c r="E298" s="38">
        <f t="shared" si="36"/>
        <v>9.792320682128855E-2</v>
      </c>
      <c r="F298" s="29">
        <f t="shared" si="33"/>
        <v>0.2655555555555561</v>
      </c>
      <c r="G298" s="44">
        <f t="shared" si="34"/>
        <v>4.4967603459861588E-2</v>
      </c>
      <c r="H298" s="38"/>
      <c r="I298" s="29"/>
    </row>
    <row r="299" spans="1:9" x14ac:dyDescent="0.2">
      <c r="A299" s="26">
        <f t="shared" si="30"/>
        <v>40</v>
      </c>
      <c r="B299" s="6">
        <v>2400</v>
      </c>
      <c r="C299" s="38">
        <f t="shared" si="31"/>
        <v>8.0986586105113639E-2</v>
      </c>
      <c r="D299" s="38">
        <f t="shared" si="36"/>
        <v>0.17900072536992201</v>
      </c>
      <c r="E299" s="38">
        <f t="shared" si="36"/>
        <v>9.8014139264807038E-2</v>
      </c>
      <c r="F299" s="29">
        <f t="shared" si="33"/>
        <v>0.26666666666666722</v>
      </c>
      <c r="G299" s="44">
        <f t="shared" si="34"/>
        <v>4.5239864957819384E-2</v>
      </c>
      <c r="H299" s="38"/>
      <c r="I299" s="29"/>
    </row>
    <row r="300" spans="1:9" x14ac:dyDescent="0.2">
      <c r="A300" s="26">
        <f t="shared" si="30"/>
        <v>40.166666666666664</v>
      </c>
      <c r="B300" s="6">
        <v>2410</v>
      </c>
      <c r="C300" s="38">
        <f t="shared" si="31"/>
        <v>8.0142855694442211E-2</v>
      </c>
      <c r="D300" s="38">
        <f t="shared" si="36"/>
        <v>0.17824698005492293</v>
      </c>
      <c r="E300" s="38">
        <f t="shared" si="36"/>
        <v>9.8104124360479383E-2</v>
      </c>
      <c r="F300" s="29">
        <f t="shared" si="33"/>
        <v>0.26777777777777834</v>
      </c>
      <c r="G300" s="44">
        <f t="shared" si="34"/>
        <v>4.551237641437627E-2</v>
      </c>
      <c r="H300" s="38"/>
      <c r="I300" s="29"/>
    </row>
    <row r="301" spans="1:9" x14ac:dyDescent="0.2">
      <c r="A301" s="26">
        <f t="shared" si="30"/>
        <v>40.333333333333336</v>
      </c>
      <c r="B301" s="6">
        <v>2420</v>
      </c>
      <c r="C301" s="38">
        <f t="shared" si="31"/>
        <v>7.9307915393838704E-2</v>
      </c>
      <c r="D301" s="38">
        <f t="shared" ref="D301:E316" si="37">D300*EXP(-$C$29*10/3600)+$B$56</f>
        <v>0.17750108737175771</v>
      </c>
      <c r="E301" s="38">
        <f t="shared" si="37"/>
        <v>9.8193171977917645E-2</v>
      </c>
      <c r="F301" s="29">
        <f t="shared" si="33"/>
        <v>0.26888888888888945</v>
      </c>
      <c r="G301" s="44">
        <f t="shared" si="34"/>
        <v>4.5785135225426044E-2</v>
      </c>
      <c r="H301" s="38"/>
      <c r="I301" s="29"/>
    </row>
    <row r="302" spans="1:9" x14ac:dyDescent="0.2">
      <c r="A302" s="26">
        <f t="shared" si="30"/>
        <v>40.5</v>
      </c>
      <c r="B302" s="6">
        <v>2430</v>
      </c>
      <c r="C302" s="38">
        <f t="shared" si="31"/>
        <v>7.8481673626617052E-2</v>
      </c>
      <c r="D302" s="38">
        <f t="shared" si="37"/>
        <v>0.1767629655105292</v>
      </c>
      <c r="E302" s="38">
        <f t="shared" si="37"/>
        <v>9.8281291883910799E-2</v>
      </c>
      <c r="F302" s="29">
        <f t="shared" si="33"/>
        <v>0.27000000000000057</v>
      </c>
      <c r="G302" s="44">
        <f t="shared" si="34"/>
        <v>4.6058138813992462E-2</v>
      </c>
      <c r="H302" s="38"/>
      <c r="I302" s="29"/>
    </row>
    <row r="303" spans="1:9" x14ac:dyDescent="0.2">
      <c r="A303" s="26">
        <f t="shared" si="30"/>
        <v>40.666666666666664</v>
      </c>
      <c r="B303" s="6">
        <v>2440</v>
      </c>
      <c r="C303" s="38">
        <f t="shared" si="31"/>
        <v>7.7664039770150711E-2</v>
      </c>
      <c r="D303" s="38">
        <f t="shared" si="37"/>
        <v>0.176032533513648</v>
      </c>
      <c r="E303" s="38">
        <f t="shared" si="37"/>
        <v>9.8368493743495933E-2</v>
      </c>
      <c r="F303" s="29">
        <f t="shared" si="33"/>
        <v>0.27111111111111169</v>
      </c>
      <c r="G303" s="44">
        <f t="shared" si="34"/>
        <v>4.6331384629946619E-2</v>
      </c>
      <c r="H303" s="38"/>
      <c r="I303" s="29"/>
    </row>
    <row r="304" spans="1:9" x14ac:dyDescent="0.2">
      <c r="A304" s="26">
        <f t="shared" si="30"/>
        <v>40.833333333333336</v>
      </c>
      <c r="B304" s="6">
        <v>2450</v>
      </c>
      <c r="C304" s="38">
        <f t="shared" si="31"/>
        <v>7.6854924145933326E-2</v>
      </c>
      <c r="D304" s="38">
        <f t="shared" si="37"/>
        <v>0.17530971126695305</v>
      </c>
      <c r="E304" s="38">
        <f t="shared" si="37"/>
        <v>9.8454787121018322E-2</v>
      </c>
      <c r="F304" s="29">
        <f t="shared" si="33"/>
        <v>0.27222222222222281</v>
      </c>
      <c r="G304" s="44">
        <f t="shared" si="34"/>
        <v>4.6604870149727223E-2</v>
      </c>
      <c r="H304" s="38"/>
      <c r="I304" s="29"/>
    </row>
    <row r="305" spans="1:9" x14ac:dyDescent="0.2">
      <c r="A305" s="26">
        <f t="shared" si="30"/>
        <v>41</v>
      </c>
      <c r="B305" s="6">
        <v>2460</v>
      </c>
      <c r="C305" s="38">
        <f t="shared" si="31"/>
        <v>7.6054238009742745E-2</v>
      </c>
      <c r="D305" s="38">
        <f t="shared" si="37"/>
        <v>0.17459441949092461</v>
      </c>
      <c r="E305" s="38">
        <f t="shared" si="37"/>
        <v>9.8540181481180475E-2</v>
      </c>
      <c r="F305" s="29">
        <f t="shared" si="33"/>
        <v>0.27333333333333393</v>
      </c>
      <c r="G305" s="44">
        <f t="shared" si="34"/>
        <v>4.6878592876063836E-2</v>
      </c>
      <c r="H305" s="38"/>
      <c r="I305" s="29"/>
    </row>
    <row r="306" spans="1:9" x14ac:dyDescent="0.2">
      <c r="A306" s="26">
        <f t="shared" si="30"/>
        <v>41.166666666666664</v>
      </c>
      <c r="B306" s="6">
        <v>2470</v>
      </c>
      <c r="C306" s="38">
        <f t="shared" si="31"/>
        <v>7.5261893541907363E-2</v>
      </c>
      <c r="D306" s="38">
        <f t="shared" si="37"/>
        <v>0.1738865797319889</v>
      </c>
      <c r="E306" s="38">
        <f t="shared" si="37"/>
        <v>9.8624686190080191E-2</v>
      </c>
      <c r="F306" s="29">
        <f t="shared" si="33"/>
        <v>0.27444444444444505</v>
      </c>
      <c r="G306" s="44">
        <f t="shared" si="34"/>
        <v>4.715255033770295E-2</v>
      </c>
      <c r="H306" s="38"/>
      <c r="I306" s="29"/>
    </row>
    <row r="307" spans="1:9" x14ac:dyDescent="0.2">
      <c r="A307" s="26">
        <f t="shared" si="30"/>
        <v>41.333333333333336</v>
      </c>
      <c r="B307" s="6">
        <v>2480</v>
      </c>
      <c r="C307" s="38">
        <f t="shared" si="31"/>
        <v>7.4477803837674078E-2</v>
      </c>
      <c r="D307" s="38">
        <f t="shared" si="37"/>
        <v>0.17318611435391329</v>
      </c>
      <c r="E307" s="38">
        <f t="shared" si="37"/>
        <v>9.8708310516237865E-2</v>
      </c>
      <c r="F307" s="29">
        <f t="shared" si="33"/>
        <v>0.27555555555555616</v>
      </c>
      <c r="G307" s="44">
        <f t="shared" si="34"/>
        <v>4.7426740089136943E-2</v>
      </c>
      <c r="H307" s="38"/>
      <c r="I307" s="29"/>
    </row>
    <row r="308" spans="1:9" x14ac:dyDescent="0.2">
      <c r="A308" s="26">
        <f t="shared" si="30"/>
        <v>41.5</v>
      </c>
      <c r="B308" s="6">
        <v>2490</v>
      </c>
      <c r="C308" s="38">
        <f t="shared" si="31"/>
        <v>7.3701882897676554E-2</v>
      </c>
      <c r="D308" s="38">
        <f t="shared" si="37"/>
        <v>0.17249294652929101</v>
      </c>
      <c r="E308" s="38">
        <f t="shared" si="37"/>
        <v>9.8791063631613052E-2</v>
      </c>
      <c r="F308" s="29">
        <f t="shared" si="33"/>
        <v>0.27666666666666728</v>
      </c>
      <c r="G308" s="44">
        <f t="shared" si="34"/>
        <v>4.7701159710335866E-2</v>
      </c>
      <c r="H308" s="38"/>
      <c r="I308" s="29"/>
    </row>
    <row r="309" spans="1:9" x14ac:dyDescent="0.2">
      <c r="A309" s="26">
        <f t="shared" si="30"/>
        <v>41.666666666666664</v>
      </c>
      <c r="B309" s="6">
        <v>2500</v>
      </c>
      <c r="C309" s="38">
        <f t="shared" si="31"/>
        <v>7.2934045618502891E-2</v>
      </c>
      <c r="D309" s="38">
        <f t="shared" si="37"/>
        <v>0.17180700023111475</v>
      </c>
      <c r="E309" s="38">
        <f t="shared" si="37"/>
        <v>9.8872954612610475E-2</v>
      </c>
      <c r="F309" s="29">
        <f t="shared" si="33"/>
        <v>0.2777777777777784</v>
      </c>
      <c r="G309" s="44">
        <f t="shared" si="34"/>
        <v>4.7975806806482009E-2</v>
      </c>
      <c r="H309" s="38"/>
      <c r="I309" s="29"/>
    </row>
    <row r="310" spans="1:9" x14ac:dyDescent="0.2">
      <c r="A310" s="26">
        <f t="shared" si="30"/>
        <v>41.833333333333336</v>
      </c>
      <c r="B310" s="6">
        <v>2510</v>
      </c>
      <c r="C310" s="38">
        <f t="shared" si="31"/>
        <v>7.2174207783361172E-2</v>
      </c>
      <c r="D310" s="38">
        <f t="shared" si="37"/>
        <v>0.17112820022443803</v>
      </c>
      <c r="E310" s="38">
        <f t="shared" si="37"/>
        <v>9.8953992441075472E-2</v>
      </c>
      <c r="F310" s="29">
        <f t="shared" si="33"/>
        <v>0.27888888888888952</v>
      </c>
      <c r="G310" s="44">
        <f t="shared" si="34"/>
        <v>4.8250679007707221E-2</v>
      </c>
      <c r="H310" s="38"/>
      <c r="I310" s="29"/>
    </row>
    <row r="311" spans="1:9" x14ac:dyDescent="0.2">
      <c r="A311" s="26">
        <f t="shared" si="30"/>
        <v>42</v>
      </c>
      <c r="B311" s="6">
        <v>2520</v>
      </c>
      <c r="C311" s="38">
        <f t="shared" si="31"/>
        <v>7.1422286052842676E-2</v>
      </c>
      <c r="D311" s="38">
        <f t="shared" si="37"/>
        <v>0.17045647205812328</v>
      </c>
      <c r="E311" s="38">
        <f t="shared" si="37"/>
        <v>9.9034186005279204E-2</v>
      </c>
      <c r="F311" s="29">
        <f t="shared" si="33"/>
        <v>0.28000000000000064</v>
      </c>
      <c r="G311" s="44">
        <f t="shared" si="34"/>
        <v>4.8525773968832994E-2</v>
      </c>
      <c r="H311" s="38"/>
      <c r="I311" s="29"/>
    </row>
    <row r="312" spans="1:9" x14ac:dyDescent="0.2">
      <c r="A312" s="26">
        <f t="shared" si="30"/>
        <v>42.166666666666664</v>
      </c>
      <c r="B312" s="6">
        <v>2530</v>
      </c>
      <c r="C312" s="38">
        <f t="shared" si="31"/>
        <v>7.067819795578123E-2</v>
      </c>
      <c r="D312" s="38">
        <f t="shared" si="37"/>
        <v>0.1697917420566761</v>
      </c>
      <c r="E312" s="38">
        <f t="shared" si="37"/>
        <v>9.9113544100893472E-2</v>
      </c>
      <c r="F312" s="29">
        <f t="shared" si="33"/>
        <v>0.28111111111111176</v>
      </c>
      <c r="G312" s="44">
        <f t="shared" si="34"/>
        <v>4.8801089369113253E-2</v>
      </c>
      <c r="H312" s="38"/>
      <c r="I312" s="29"/>
    </row>
    <row r="313" spans="1:9" x14ac:dyDescent="0.2">
      <c r="A313" s="26">
        <f t="shared" si="30"/>
        <v>42.333333333333336</v>
      </c>
      <c r="B313" s="6">
        <v>2540</v>
      </c>
      <c r="C313" s="38">
        <f t="shared" si="31"/>
        <v>6.9941861880207568E-2</v>
      </c>
      <c r="D313" s="38">
        <f t="shared" si="37"/>
        <v>0.16913393731216442</v>
      </c>
      <c r="E313" s="38">
        <f t="shared" si="37"/>
        <v>9.9192075431955448E-2</v>
      </c>
      <c r="F313" s="29">
        <f t="shared" si="33"/>
        <v>0.28222222222222287</v>
      </c>
      <c r="G313" s="44">
        <f t="shared" si="34"/>
        <v>4.9076622911979798E-2</v>
      </c>
      <c r="H313" s="38"/>
      <c r="I313" s="29"/>
    </row>
    <row r="314" spans="1:9" x14ac:dyDescent="0.2">
      <c r="A314" s="26">
        <f t="shared" si="30"/>
        <v>42.5</v>
      </c>
      <c r="B314" s="6">
        <v>2550</v>
      </c>
      <c r="C314" s="38">
        <f t="shared" si="31"/>
        <v>6.9213197064398199E-2</v>
      </c>
      <c r="D314" s="38">
        <f t="shared" si="37"/>
        <v>0.16848298567622194</v>
      </c>
      <c r="E314" s="38">
        <f t="shared" si="37"/>
        <v>9.926978861182234E-2</v>
      </c>
      <c r="F314" s="29">
        <f t="shared" si="33"/>
        <v>0.28333333333333399</v>
      </c>
      <c r="G314" s="44">
        <f t="shared" si="34"/>
        <v>4.9352372324790415E-2</v>
      </c>
      <c r="H314" s="38"/>
      <c r="I314" s="29"/>
    </row>
    <row r="315" spans="1:9" x14ac:dyDescent="0.2">
      <c r="A315" s="26">
        <f t="shared" si="30"/>
        <v>42.666666666666664</v>
      </c>
      <c r="B315" s="6">
        <v>2560</v>
      </c>
      <c r="C315" s="38">
        <f t="shared" si="31"/>
        <v>6.8492123588017373E-2</v>
      </c>
      <c r="D315" s="38">
        <f t="shared" si="37"/>
        <v>0.16783881575213491</v>
      </c>
      <c r="E315" s="38">
        <f t="shared" si="37"/>
        <v>9.934669216411611E-2</v>
      </c>
      <c r="F315" s="29">
        <f t="shared" si="33"/>
        <v>0.28444444444444511</v>
      </c>
      <c r="G315" s="44">
        <f t="shared" si="34"/>
        <v>4.9628335358579627E-2</v>
      </c>
      <c r="H315" s="38"/>
      <c r="I315" s="29"/>
    </row>
    <row r="316" spans="1:9" x14ac:dyDescent="0.2">
      <c r="A316" s="26">
        <f t="shared" si="30"/>
        <v>42.833333333333336</v>
      </c>
      <c r="B316" s="6">
        <v>2570</v>
      </c>
      <c r="C316" s="38">
        <f t="shared" si="31"/>
        <v>6.7778562363351461E-2</v>
      </c>
      <c r="D316" s="38">
        <f t="shared" si="37"/>
        <v>0.16720135688701124</v>
      </c>
      <c r="E316" s="38">
        <f t="shared" si="37"/>
        <v>9.9422794523658348E-2</v>
      </c>
      <c r="F316" s="29">
        <f t="shared" si="33"/>
        <v>0.28555555555555623</v>
      </c>
      <c r="G316" s="44">
        <f t="shared" si="34"/>
        <v>4.990450978781201E-2</v>
      </c>
      <c r="H316" s="38"/>
      <c r="I316" s="29"/>
    </row>
    <row r="317" spans="1:9" x14ac:dyDescent="0.2">
      <c r="A317" s="26">
        <f t="shared" ref="A317:A380" si="38">B317/60</f>
        <v>43</v>
      </c>
      <c r="B317" s="6">
        <v>2580</v>
      </c>
      <c r="C317" s="38">
        <f t="shared" ref="C317:C380" si="39">$C$59*EXP(-$C$29*B317/3600)</f>
        <v>6.7072435126634466E-2</v>
      </c>
      <c r="D317" s="38">
        <f t="shared" ref="D317:E332" si="40">D316*EXP(-$C$29*10/3600)+$B$56</f>
        <v>0.16657053916403125</v>
      </c>
      <c r="E317" s="38">
        <f t="shared" si="40"/>
        <v>9.949810403739541E-2</v>
      </c>
      <c r="F317" s="29">
        <f t="shared" ref="F317:F380" si="41">F316+$B$56</f>
        <v>0.28666666666666735</v>
      </c>
      <c r="G317" s="44">
        <f t="shared" ref="G317:G380" si="42">G316+E317*10/3600</f>
        <v>5.0180893410138108E-2</v>
      </c>
      <c r="H317" s="38"/>
      <c r="I317" s="29"/>
    </row>
    <row r="318" spans="1:9" x14ac:dyDescent="0.2">
      <c r="A318" s="26">
        <f t="shared" si="38"/>
        <v>43.166666666666664</v>
      </c>
      <c r="B318" s="6">
        <v>2590</v>
      </c>
      <c r="C318" s="38">
        <f t="shared" si="39"/>
        <v>6.6373664429463977E-2</v>
      </c>
      <c r="D318" s="38">
        <f t="shared" si="40"/>
        <v>0.16594629339477923</v>
      </c>
      <c r="E318" s="38">
        <f t="shared" si="40"/>
        <v>9.9572628965313895E-2</v>
      </c>
      <c r="F318" s="29">
        <f t="shared" si="41"/>
        <v>0.28777777777777847</v>
      </c>
      <c r="G318" s="44">
        <f t="shared" si="42"/>
        <v>5.045748404615287E-2</v>
      </c>
      <c r="H318" s="38"/>
      <c r="I318" s="29"/>
    </row>
    <row r="319" spans="1:9" x14ac:dyDescent="0.2">
      <c r="A319" s="26">
        <f t="shared" si="38"/>
        <v>43.333333333333336</v>
      </c>
      <c r="B319" s="6">
        <v>2600</v>
      </c>
      <c r="C319" s="38">
        <f t="shared" si="39"/>
        <v>6.5682173630306734E-2</v>
      </c>
      <c r="D319" s="38">
        <f t="shared" si="40"/>
        <v>0.16532855111165476</v>
      </c>
      <c r="E319" s="38">
        <f t="shared" si="40"/>
        <v>9.9646377481346637E-2</v>
      </c>
      <c r="F319" s="29">
        <f t="shared" si="41"/>
        <v>0.28888888888888958</v>
      </c>
      <c r="G319" s="44">
        <f t="shared" si="42"/>
        <v>5.0734279539156608E-2</v>
      </c>
      <c r="H319" s="38"/>
      <c r="I319" s="29"/>
    </row>
    <row r="320" spans="1:9" x14ac:dyDescent="0.2">
      <c r="A320" s="26">
        <f t="shared" si="38"/>
        <v>43.5</v>
      </c>
      <c r="B320" s="6">
        <v>2610</v>
      </c>
      <c r="C320" s="38">
        <f t="shared" si="39"/>
        <v>6.4997886886092537E-2</v>
      </c>
      <c r="D320" s="38">
        <f t="shared" si="40"/>
        <v>0.16471724456036313</v>
      </c>
      <c r="E320" s="38">
        <f t="shared" si="40"/>
        <v>9.9719357674269204E-2</v>
      </c>
      <c r="F320" s="29">
        <f t="shared" si="41"/>
        <v>0.2900000000000007</v>
      </c>
      <c r="G320" s="44">
        <f t="shared" si="42"/>
        <v>5.1011277754918469E-2</v>
      </c>
      <c r="H320" s="38"/>
      <c r="I320" s="29"/>
    </row>
    <row r="321" spans="1:9" x14ac:dyDescent="0.2">
      <c r="A321" s="26">
        <f t="shared" si="38"/>
        <v>43.666666666666664</v>
      </c>
      <c r="B321" s="6">
        <v>2620</v>
      </c>
      <c r="C321" s="38">
        <f t="shared" si="39"/>
        <v>6.4320729143895583E-2</v>
      </c>
      <c r="D321" s="38">
        <f t="shared" si="40"/>
        <v>0.16411230669248406</v>
      </c>
      <c r="E321" s="38">
        <f t="shared" si="40"/>
        <v>9.9791577548587085E-2</v>
      </c>
      <c r="F321" s="29">
        <f t="shared" si="41"/>
        <v>0.29111111111111182</v>
      </c>
      <c r="G321" s="44">
        <f t="shared" si="42"/>
        <v>5.1288476581442324E-2</v>
      </c>
      <c r="H321" s="38"/>
      <c r="I321" s="29"/>
    </row>
    <row r="322" spans="1:9" x14ac:dyDescent="0.2">
      <c r="A322" s="26">
        <f t="shared" si="38"/>
        <v>43.833333333333336</v>
      </c>
      <c r="B322" s="6">
        <v>2630</v>
      </c>
      <c r="C322" s="38">
        <f t="shared" si="39"/>
        <v>6.3650626132702726E-2</v>
      </c>
      <c r="D322" s="38">
        <f t="shared" si="40"/>
        <v>0.16351367115811777</v>
      </c>
      <c r="E322" s="38">
        <f t="shared" si="40"/>
        <v>9.9863045025413641E-2</v>
      </c>
      <c r="F322" s="29">
        <f t="shared" si="41"/>
        <v>0.29222222222222294</v>
      </c>
      <c r="G322" s="44">
        <f t="shared" si="42"/>
        <v>5.1565873928735143E-2</v>
      </c>
      <c r="H322" s="38"/>
      <c r="I322" s="29"/>
    </row>
    <row r="323" spans="1:9" x14ac:dyDescent="0.2">
      <c r="A323" s="26">
        <f t="shared" si="38"/>
        <v>44</v>
      </c>
      <c r="B323" s="6">
        <v>2640</v>
      </c>
      <c r="C323" s="38">
        <f t="shared" si="39"/>
        <v>6.298750435526744E-2</v>
      </c>
      <c r="D323" s="38">
        <f t="shared" si="40"/>
        <v>0.1629212722986077</v>
      </c>
      <c r="E323" s="38">
        <f t="shared" si="40"/>
        <v>9.9933767943338872E-2</v>
      </c>
      <c r="F323" s="29">
        <f t="shared" si="41"/>
        <v>0.29333333333333406</v>
      </c>
      <c r="G323" s="44">
        <f t="shared" si="42"/>
        <v>5.1843467728577751E-2</v>
      </c>
      <c r="H323" s="38"/>
      <c r="I323" s="29"/>
    </row>
    <row r="324" spans="1:9" x14ac:dyDescent="0.2">
      <c r="A324" s="26">
        <f t="shared" si="38"/>
        <v>44.166666666666664</v>
      </c>
      <c r="B324" s="6">
        <v>2650</v>
      </c>
      <c r="C324" s="38">
        <f t="shared" si="39"/>
        <v>6.2331291080048486E-2</v>
      </c>
      <c r="D324" s="38">
        <f t="shared" si="40"/>
        <v>0.16233504513933905</v>
      </c>
      <c r="E324" s="38">
        <f t="shared" si="40"/>
        <v>0.10000375405928917</v>
      </c>
      <c r="F324" s="29">
        <f t="shared" si="41"/>
        <v>0.29444444444444517</v>
      </c>
      <c r="G324" s="44">
        <f t="shared" si="42"/>
        <v>5.2121255934297998E-2</v>
      </c>
      <c r="H324" s="38"/>
      <c r="I324" s="29"/>
    </row>
    <row r="325" spans="1:9" x14ac:dyDescent="0.2">
      <c r="A325" s="26">
        <f t="shared" si="38"/>
        <v>44.333333333333336</v>
      </c>
      <c r="B325" s="6">
        <v>2660</v>
      </c>
      <c r="C325" s="38">
        <f t="shared" si="39"/>
        <v>6.1681914333232772E-2</v>
      </c>
      <c r="D325" s="38">
        <f t="shared" si="40"/>
        <v>0.16175492538261227</v>
      </c>
      <c r="E325" s="38">
        <f t="shared" si="40"/>
        <v>0.10007301104937812</v>
      </c>
      <c r="F325" s="29">
        <f t="shared" si="41"/>
        <v>0.29555555555555629</v>
      </c>
      <c r="G325" s="44">
        <f t="shared" si="42"/>
        <v>5.2399236520546268E-2</v>
      </c>
      <c r="H325" s="38"/>
      <c r="I325" s="29"/>
    </row>
    <row r="326" spans="1:9" x14ac:dyDescent="0.2">
      <c r="A326" s="26">
        <f t="shared" si="38"/>
        <v>44.5</v>
      </c>
      <c r="B326" s="6">
        <v>2670</v>
      </c>
      <c r="C326" s="38">
        <f t="shared" si="39"/>
        <v>6.1039302890841148E-2</v>
      </c>
      <c r="D326" s="38">
        <f t="shared" si="40"/>
        <v>0.16118084940059094</v>
      </c>
      <c r="E326" s="38">
        <f t="shared" si="40"/>
        <v>0.10014154650974838</v>
      </c>
      <c r="F326" s="29">
        <f t="shared" si="41"/>
        <v>0.29666666666666741</v>
      </c>
      <c r="G326" s="44">
        <f t="shared" si="42"/>
        <v>5.2677407483073348E-2</v>
      </c>
      <c r="H326" s="38"/>
      <c r="I326" s="29"/>
    </row>
    <row r="327" spans="1:9" x14ac:dyDescent="0.2">
      <c r="A327" s="26">
        <f t="shared" si="38"/>
        <v>44.666666666666664</v>
      </c>
      <c r="B327" s="6">
        <v>2680</v>
      </c>
      <c r="C327" s="38">
        <f t="shared" si="39"/>
        <v>6.0403386270916688E-2</v>
      </c>
      <c r="D327" s="38">
        <f t="shared" si="40"/>
        <v>0.16061275422832294</v>
      </c>
      <c r="E327" s="38">
        <f t="shared" si="40"/>
        <v>0.10020936795740487</v>
      </c>
      <c r="F327" s="29">
        <f t="shared" si="41"/>
        <v>0.29777777777777853</v>
      </c>
      <c r="G327" s="44">
        <f t="shared" si="42"/>
        <v>5.2955766838510582E-2</v>
      </c>
      <c r="H327" s="38"/>
      <c r="I327" s="29"/>
    </row>
    <row r="328" spans="1:9" x14ac:dyDescent="0.2">
      <c r="A328" s="26">
        <f t="shared" si="38"/>
        <v>44.833333333333336</v>
      </c>
      <c r="B328" s="6">
        <v>2690</v>
      </c>
      <c r="C328" s="38">
        <f t="shared" si="39"/>
        <v>5.9774094725793918E-2</v>
      </c>
      <c r="D328" s="38">
        <f t="shared" si="40"/>
        <v>0.16005057755683452</v>
      </c>
      <c r="E328" s="38">
        <f t="shared" si="40"/>
        <v>0.10027648283103922</v>
      </c>
      <c r="F328" s="29">
        <f t="shared" si="41"/>
        <v>0.29888888888888965</v>
      </c>
      <c r="G328" s="44">
        <f t="shared" si="42"/>
        <v>5.3234312624152361E-2</v>
      </c>
      <c r="H328" s="38"/>
      <c r="I328" s="29"/>
    </row>
    <row r="329" spans="1:9" x14ac:dyDescent="0.2">
      <c r="A329" s="26">
        <f t="shared" si="38"/>
        <v>45</v>
      </c>
      <c r="B329" s="6">
        <v>2700</v>
      </c>
      <c r="C329" s="38">
        <f t="shared" si="39"/>
        <v>5.9151359234449107E-2</v>
      </c>
      <c r="D329" s="38">
        <f t="shared" si="40"/>
        <v>0.15949425772629613</v>
      </c>
      <c r="E329" s="38">
        <f t="shared" si="40"/>
        <v>0.10034289849184566</v>
      </c>
      <c r="F329" s="29">
        <f t="shared" si="41"/>
        <v>0.30000000000000077</v>
      </c>
      <c r="G329" s="44">
        <f t="shared" si="42"/>
        <v>5.3513042897740823E-2</v>
      </c>
      <c r="H329" s="38"/>
      <c r="I329" s="29"/>
    </row>
    <row r="330" spans="1:9" x14ac:dyDescent="0.2">
      <c r="A330" s="26">
        <f t="shared" si="38"/>
        <v>45.166666666666664</v>
      </c>
      <c r="B330" s="6">
        <v>2710</v>
      </c>
      <c r="C330" s="38">
        <f t="shared" si="39"/>
        <v>5.8535111494929862E-2</v>
      </c>
      <c r="D330" s="38">
        <f t="shared" si="40"/>
        <v>0.15894373371925963</v>
      </c>
      <c r="E330" s="38">
        <f t="shared" si="40"/>
        <v>0.10040862222432838</v>
      </c>
      <c r="F330" s="29">
        <f t="shared" si="41"/>
        <v>0.30111111111111188</v>
      </c>
      <c r="G330" s="44">
        <f t="shared" si="42"/>
        <v>5.3791955737252845E-2</v>
      </c>
      <c r="H330" s="38"/>
      <c r="I330" s="29"/>
    </row>
    <row r="331" spans="1:9" x14ac:dyDescent="0.2">
      <c r="A331" s="26">
        <f t="shared" si="38"/>
        <v>45.333333333333336</v>
      </c>
      <c r="B331" s="6">
        <v>2720</v>
      </c>
      <c r="C331" s="38">
        <f t="shared" si="39"/>
        <v>5.7925283916863857E-2</v>
      </c>
      <c r="D331" s="38">
        <f t="shared" si="40"/>
        <v>0.15839894515396577</v>
      </c>
      <c r="E331" s="38">
        <f t="shared" si="40"/>
        <v>0.10047366123710053</v>
      </c>
      <c r="F331" s="29">
        <f t="shared" si="41"/>
        <v>0.302222222222223</v>
      </c>
      <c r="G331" s="44">
        <f t="shared" si="42"/>
        <v>5.4071049240689235E-2</v>
      </c>
      <c r="H331" s="38"/>
      <c r="I331" s="29"/>
    </row>
    <row r="332" spans="1:9" x14ac:dyDescent="0.2">
      <c r="A332" s="26">
        <f t="shared" si="38"/>
        <v>45.5</v>
      </c>
      <c r="B332" s="6">
        <v>2730</v>
      </c>
      <c r="C332" s="38">
        <f t="shared" si="39"/>
        <v>5.7321809614045351E-2</v>
      </c>
      <c r="D332" s="38">
        <f t="shared" si="40"/>
        <v>0.15785983227772155</v>
      </c>
      <c r="E332" s="38">
        <f t="shared" si="40"/>
        <v>0.10053802266367481</v>
      </c>
      <c r="F332" s="29">
        <f t="shared" si="41"/>
        <v>0.30333333333333412</v>
      </c>
      <c r="G332" s="44">
        <f t="shared" si="42"/>
        <v>5.4350321525866108E-2</v>
      </c>
      <c r="H332" s="38"/>
      <c r="I332" s="29"/>
    </row>
    <row r="333" spans="1:9" x14ac:dyDescent="0.2">
      <c r="A333" s="26">
        <f t="shared" si="38"/>
        <v>45.666666666666664</v>
      </c>
      <c r="B333" s="6">
        <v>2740</v>
      </c>
      <c r="C333" s="38">
        <f t="shared" si="39"/>
        <v>5.6724622397099113E-2</v>
      </c>
      <c r="D333" s="38">
        <f t="shared" ref="D333:E348" si="43">D332*EXP(-$C$29*10/3600)+$B$56</f>
        <v>0.15732633596034648</v>
      </c>
      <c r="E333" s="38">
        <f t="shared" si="43"/>
        <v>0.10060171356324597</v>
      </c>
      <c r="F333" s="29">
        <f t="shared" si="41"/>
        <v>0.30444444444444524</v>
      </c>
      <c r="G333" s="44">
        <f t="shared" si="42"/>
        <v>5.4629770730208457E-2</v>
      </c>
      <c r="H333" s="38"/>
      <c r="I333" s="29"/>
    </row>
    <row r="334" spans="1:9" x14ac:dyDescent="0.2">
      <c r="A334" s="26">
        <f t="shared" si="38"/>
        <v>45.833333333333336</v>
      </c>
      <c r="B334" s="6">
        <v>2750</v>
      </c>
      <c r="C334" s="38">
        <f t="shared" si="39"/>
        <v>5.6133656766220834E-2</v>
      </c>
      <c r="D334" s="38">
        <f t="shared" si="43"/>
        <v>0.15679839768768719</v>
      </c>
      <c r="E334" s="38">
        <f t="shared" si="43"/>
        <v>0.10066474092146498</v>
      </c>
      <c r="F334" s="29">
        <f t="shared" si="41"/>
        <v>0.30555555555555636</v>
      </c>
      <c r="G334" s="44">
        <f t="shared" si="42"/>
        <v>5.4909395010545863E-2</v>
      </c>
      <c r="H334" s="38"/>
      <c r="I334" s="29"/>
    </row>
    <row r="335" spans="1:9" x14ac:dyDescent="0.2">
      <c r="A335" s="26">
        <f t="shared" si="38"/>
        <v>46</v>
      </c>
      <c r="B335" s="6">
        <v>2760</v>
      </c>
      <c r="C335" s="38">
        <f t="shared" si="39"/>
        <v>5.5548847903992948E-2</v>
      </c>
      <c r="D335" s="38">
        <f t="shared" si="43"/>
        <v>0.15627595955519955</v>
      </c>
      <c r="E335" s="38">
        <f t="shared" si="43"/>
        <v>0.10072711165120522</v>
      </c>
      <c r="F335" s="29">
        <f t="shared" si="41"/>
        <v>0.30666666666666748</v>
      </c>
      <c r="G335" s="44">
        <f t="shared" si="42"/>
        <v>5.5189192542910319E-2</v>
      </c>
      <c r="H335" s="38"/>
      <c r="I335" s="29"/>
    </row>
    <row r="336" spans="1:9" x14ac:dyDescent="0.2">
      <c r="A336" s="26">
        <f t="shared" si="38"/>
        <v>46.166666666666664</v>
      </c>
      <c r="B336" s="6">
        <v>2770</v>
      </c>
      <c r="C336" s="38">
        <f t="shared" si="39"/>
        <v>5.4970131668275468E-2</v>
      </c>
      <c r="D336" s="38">
        <f t="shared" si="43"/>
        <v>0.1557589642615976</v>
      </c>
      <c r="E336" s="38">
        <f t="shared" si="43"/>
        <v>0.10078883259332078</v>
      </c>
      <c r="F336" s="29">
        <f t="shared" si="41"/>
        <v>0.30777777777777859</v>
      </c>
      <c r="G336" s="44">
        <f t="shared" si="42"/>
        <v>5.5469161522336212E-2</v>
      </c>
      <c r="H336" s="38"/>
      <c r="I336" s="29"/>
    </row>
    <row r="337" spans="1:9" x14ac:dyDescent="0.2">
      <c r="A337" s="26">
        <f t="shared" si="38"/>
        <v>46.333333333333336</v>
      </c>
      <c r="B337" s="6">
        <v>2780</v>
      </c>
      <c r="C337" s="38">
        <f t="shared" si="39"/>
        <v>5.4397444585170852E-2</v>
      </c>
      <c r="D337" s="38">
        <f t="shared" si="43"/>
        <v>0.15524735510256887</v>
      </c>
      <c r="E337" s="38">
        <f t="shared" si="43"/>
        <v>0.10084991051739664</v>
      </c>
      <c r="F337" s="29">
        <f t="shared" si="41"/>
        <v>0.30888888888888971</v>
      </c>
      <c r="G337" s="44">
        <f t="shared" si="42"/>
        <v>5.5749300162662316E-2</v>
      </c>
      <c r="H337" s="38"/>
      <c r="I337" s="29"/>
    </row>
    <row r="338" spans="1:9" x14ac:dyDescent="0.2">
      <c r="A338" s="26">
        <f t="shared" si="38"/>
        <v>46.5</v>
      </c>
      <c r="B338" s="6">
        <v>2790</v>
      </c>
      <c r="C338" s="38">
        <f t="shared" si="39"/>
        <v>5.3830723842062229E-2</v>
      </c>
      <c r="D338" s="38">
        <f t="shared" si="43"/>
        <v>0.15474107596455486</v>
      </c>
      <c r="E338" s="38">
        <f t="shared" si="43"/>
        <v>0.10091035212249128</v>
      </c>
      <c r="F338" s="29">
        <f t="shared" si="41"/>
        <v>0.31000000000000083</v>
      </c>
      <c r="G338" s="44">
        <f t="shared" si="42"/>
        <v>5.6029606696335901E-2</v>
      </c>
      <c r="H338" s="38"/>
      <c r="I338" s="29"/>
    </row>
    <row r="339" spans="1:9" x14ac:dyDescent="0.2">
      <c r="A339" s="26">
        <f t="shared" si="38"/>
        <v>46.666666666666664</v>
      </c>
      <c r="B339" s="6">
        <v>2800</v>
      </c>
      <c r="C339" s="38">
        <f t="shared" si="39"/>
        <v>5.3269907280723866E-2</v>
      </c>
      <c r="D339" s="38">
        <f t="shared" si="43"/>
        <v>0.15424007131859654</v>
      </c>
      <c r="E339" s="38">
        <f t="shared" si="43"/>
        <v>0.10097016403787135</v>
      </c>
      <c r="F339" s="29">
        <f t="shared" si="41"/>
        <v>0.31111111111111195</v>
      </c>
      <c r="G339" s="44">
        <f t="shared" si="42"/>
        <v>5.6310079374218877E-2</v>
      </c>
      <c r="H339" s="38"/>
      <c r="I339" s="29"/>
    </row>
    <row r="340" spans="1:9" x14ac:dyDescent="0.2">
      <c r="A340" s="26">
        <f t="shared" si="38"/>
        <v>46.833333333333336</v>
      </c>
      <c r="B340" s="6">
        <v>2810</v>
      </c>
      <c r="C340" s="38">
        <f t="shared" si="39"/>
        <v>5.2714933390503815E-2</v>
      </c>
      <c r="D340" s="38">
        <f t="shared" si="43"/>
        <v>0.15374428621424399</v>
      </c>
      <c r="E340" s="38">
        <f t="shared" si="43"/>
        <v>0.10102935282373882</v>
      </c>
      <c r="F340" s="29">
        <f t="shared" si="41"/>
        <v>0.31222222222222307</v>
      </c>
      <c r="G340" s="44">
        <f t="shared" si="42"/>
        <v>5.6590716465395929E-2</v>
      </c>
      <c r="H340" s="38"/>
      <c r="I340" s="29"/>
    </row>
    <row r="341" spans="1:9" x14ac:dyDescent="0.2">
      <c r="A341" s="26">
        <f t="shared" si="38"/>
        <v>47</v>
      </c>
      <c r="B341" s="6">
        <v>2820</v>
      </c>
      <c r="C341" s="38">
        <f t="shared" si="39"/>
        <v>5.2165741301577397E-2</v>
      </c>
      <c r="D341" s="38">
        <f t="shared" si="43"/>
        <v>0.15325366627352924</v>
      </c>
      <c r="E341" s="38">
        <f t="shared" si="43"/>
        <v>0.10108792497195049</v>
      </c>
      <c r="F341" s="29">
        <f t="shared" si="41"/>
        <v>0.31333333333333419</v>
      </c>
      <c r="G341" s="44">
        <f t="shared" si="42"/>
        <v>5.687151625698468E-2</v>
      </c>
      <c r="H341" s="38"/>
      <c r="I341" s="29"/>
    </row>
    <row r="342" spans="1:9" x14ac:dyDescent="0.2">
      <c r="A342" s="26">
        <f t="shared" si="38"/>
        <v>47.166666666666664</v>
      </c>
      <c r="B342" s="6">
        <v>2830</v>
      </c>
      <c r="C342" s="38">
        <f t="shared" si="39"/>
        <v>5.1622270778270814E-2</v>
      </c>
      <c r="D342" s="38">
        <f t="shared" si="43"/>
        <v>0.15276815768500218</v>
      </c>
      <c r="E342" s="38">
        <f t="shared" si="43"/>
        <v>0.10114588690673001</v>
      </c>
      <c r="F342" s="29">
        <f t="shared" si="41"/>
        <v>0.3144444444444453</v>
      </c>
      <c r="G342" s="44">
        <f t="shared" si="42"/>
        <v>5.7152477053947819E-2</v>
      </c>
      <c r="H342" s="38"/>
      <c r="I342" s="29"/>
    </row>
    <row r="343" spans="1:9" x14ac:dyDescent="0.2">
      <c r="A343" s="26">
        <f t="shared" si="38"/>
        <v>47.333333333333336</v>
      </c>
      <c r="B343" s="6">
        <v>2840</v>
      </c>
      <c r="C343" s="38">
        <f t="shared" si="39"/>
        <v>5.1084462212454607E-2</v>
      </c>
      <c r="D343" s="38">
        <f t="shared" si="43"/>
        <v>0.1522877071978285</v>
      </c>
      <c r="E343" s="38">
        <f t="shared" si="43"/>
        <v>0.10120324498537253</v>
      </c>
      <c r="F343" s="29">
        <f t="shared" si="41"/>
        <v>0.31555555555555642</v>
      </c>
      <c r="G343" s="44">
        <f t="shared" si="42"/>
        <v>5.7433597178907184E-2</v>
      </c>
      <c r="H343" s="38"/>
      <c r="I343" s="29"/>
    </row>
    <row r="344" spans="1:9" x14ac:dyDescent="0.2">
      <c r="A344" s="26">
        <f t="shared" si="38"/>
        <v>47.5</v>
      </c>
      <c r="B344" s="6">
        <v>2850</v>
      </c>
      <c r="C344" s="38">
        <f t="shared" si="39"/>
        <v>5.0552256617005714E-2</v>
      </c>
      <c r="D344" s="38">
        <f t="shared" si="43"/>
        <v>0.151812262115949</v>
      </c>
      <c r="E344" s="38">
        <f t="shared" si="43"/>
        <v>0.10126000549894193</v>
      </c>
      <c r="F344" s="29">
        <f t="shared" si="41"/>
        <v>0.31666666666666754</v>
      </c>
      <c r="G344" s="44">
        <f t="shared" si="42"/>
        <v>5.7714874971959797E-2</v>
      </c>
      <c r="H344" s="38"/>
      <c r="I344" s="29"/>
    </row>
    <row r="345" spans="1:9" x14ac:dyDescent="0.2">
      <c r="A345" s="26">
        <f t="shared" si="38"/>
        <v>47.666666666666664</v>
      </c>
      <c r="B345" s="6">
        <v>2860</v>
      </c>
      <c r="C345" s="38">
        <f t="shared" si="39"/>
        <v>5.0025595619337851E-2</v>
      </c>
      <c r="D345" s="38">
        <f t="shared" si="43"/>
        <v>0.15134177029230003</v>
      </c>
      <c r="E345" s="38">
        <f t="shared" si="43"/>
        <v>0.10131617467296082</v>
      </c>
      <c r="F345" s="29">
        <f t="shared" si="41"/>
        <v>0.31777777777777866</v>
      </c>
      <c r="G345" s="44">
        <f t="shared" si="42"/>
        <v>5.7996308790495797E-2</v>
      </c>
      <c r="H345" s="38"/>
      <c r="I345" s="29"/>
    </row>
    <row r="346" spans="1:9" x14ac:dyDescent="0.2">
      <c r="A346" s="26">
        <f t="shared" si="38"/>
        <v>47.833333333333336</v>
      </c>
      <c r="B346" s="6">
        <v>2870</v>
      </c>
      <c r="C346" s="38">
        <f t="shared" si="39"/>
        <v>4.9504421454999024E-2</v>
      </c>
      <c r="D346" s="38">
        <f t="shared" si="43"/>
        <v>0.15087618012309381</v>
      </c>
      <c r="E346" s="38">
        <f t="shared" si="43"/>
        <v>0.10137175866809342</v>
      </c>
      <c r="F346" s="29">
        <f t="shared" si="41"/>
        <v>0.31888888888888978</v>
      </c>
      <c r="G346" s="44">
        <f t="shared" si="42"/>
        <v>5.8277897009018281E-2</v>
      </c>
      <c r="H346" s="38"/>
      <c r="I346" s="29"/>
    </row>
    <row r="347" spans="1:9" x14ac:dyDescent="0.2">
      <c r="A347" s="26">
        <f t="shared" si="38"/>
        <v>48</v>
      </c>
      <c r="B347" s="6">
        <v>2880</v>
      </c>
      <c r="C347" s="38">
        <f t="shared" si="39"/>
        <v>4.8988676961336033E-2</v>
      </c>
      <c r="D347" s="38">
        <f t="shared" si="43"/>
        <v>0.15041544054215858</v>
      </c>
      <c r="E347" s="38">
        <f t="shared" si="43"/>
        <v>0.1014267635808212</v>
      </c>
      <c r="F347" s="29">
        <f t="shared" si="41"/>
        <v>0.32000000000000089</v>
      </c>
      <c r="G347" s="44">
        <f t="shared" si="42"/>
        <v>5.8559638018965007E-2</v>
      </c>
      <c r="H347" s="38"/>
      <c r="I347" s="29"/>
    </row>
    <row r="348" spans="1:9" x14ac:dyDescent="0.2">
      <c r="A348" s="26">
        <f t="shared" si="38"/>
        <v>48.166666666666664</v>
      </c>
      <c r="B348" s="6">
        <v>2890</v>
      </c>
      <c r="C348" s="38">
        <f t="shared" si="39"/>
        <v>4.8478305571224678E-2</v>
      </c>
      <c r="D348" s="38">
        <f t="shared" si="43"/>
        <v>0.14995950101533762</v>
      </c>
      <c r="E348" s="38">
        <f t="shared" si="43"/>
        <v>0.10148119544411158</v>
      </c>
      <c r="F348" s="29">
        <f t="shared" si="41"/>
        <v>0.32111111111111201</v>
      </c>
      <c r="G348" s="44">
        <f t="shared" si="42"/>
        <v>5.8841530228531981E-2</v>
      </c>
      <c r="H348" s="38"/>
      <c r="I348" s="29"/>
    </row>
    <row r="349" spans="1:9" x14ac:dyDescent="0.2">
      <c r="A349" s="26">
        <f t="shared" si="38"/>
        <v>48.333333333333336</v>
      </c>
      <c r="B349" s="6">
        <v>2900</v>
      </c>
      <c r="C349" s="38">
        <f t="shared" si="39"/>
        <v>4.7973251306865687E-2</v>
      </c>
      <c r="D349" s="38">
        <f t="shared" ref="D349:E364" si="44">D348*EXP(-$C$29*10/3600)+$B$56</f>
        <v>0.14950831153494665</v>
      </c>
      <c r="E349" s="38">
        <f t="shared" si="44"/>
        <v>0.10153506022807961</v>
      </c>
      <c r="F349" s="29">
        <f t="shared" si="41"/>
        <v>0.32222222222222313</v>
      </c>
      <c r="G349" s="44">
        <f t="shared" si="42"/>
        <v>5.9123572062498866E-2</v>
      </c>
      <c r="H349" s="38"/>
      <c r="I349" s="29"/>
    </row>
    <row r="350" spans="1:9" x14ac:dyDescent="0.2">
      <c r="A350" s="26">
        <f t="shared" si="38"/>
        <v>48.5</v>
      </c>
      <c r="B350" s="6">
        <v>2910</v>
      </c>
      <c r="C350" s="38">
        <f t="shared" si="39"/>
        <v>4.7473458773644811E-2</v>
      </c>
      <c r="D350" s="38">
        <f t="shared" si="44"/>
        <v>0.14906182261428896</v>
      </c>
      <c r="E350" s="38">
        <f t="shared" si="44"/>
        <v>0.10158836384064279</v>
      </c>
      <c r="F350" s="29">
        <f t="shared" si="41"/>
        <v>0.32333333333333425</v>
      </c>
      <c r="G350" s="44">
        <f t="shared" si="42"/>
        <v>5.9405761962056207E-2</v>
      </c>
      <c r="H350" s="38"/>
      <c r="I350" s="29"/>
    </row>
    <row r="351" spans="1:9" x14ac:dyDescent="0.2">
      <c r="A351" s="26">
        <f t="shared" si="38"/>
        <v>48.666666666666664</v>
      </c>
      <c r="B351" s="6">
        <v>2920</v>
      </c>
      <c r="C351" s="38">
        <f t="shared" si="39"/>
        <v>4.6978873154057216E-2</v>
      </c>
      <c r="D351" s="38">
        <f t="shared" si="44"/>
        <v>0.14861998528222764</v>
      </c>
      <c r="E351" s="38">
        <f t="shared" si="44"/>
        <v>0.10164111212816906</v>
      </c>
      <c r="F351" s="29">
        <f t="shared" si="41"/>
        <v>0.32444444444444537</v>
      </c>
      <c r="G351" s="44">
        <f t="shared" si="42"/>
        <v>5.9688098384634451E-2</v>
      </c>
      <c r="H351" s="38"/>
      <c r="I351" s="29"/>
    </row>
    <row r="352" spans="1:9" x14ac:dyDescent="0.2">
      <c r="A352" s="26">
        <f t="shared" si="38"/>
        <v>48.833333333333336</v>
      </c>
      <c r="B352" s="6">
        <v>2930</v>
      </c>
      <c r="C352" s="38">
        <f t="shared" si="39"/>
        <v>4.6489440201695105E-2</v>
      </c>
      <c r="D352" s="38">
        <f t="shared" si="44"/>
        <v>0.14818275107781448</v>
      </c>
      <c r="E352" s="38">
        <f t="shared" si="44"/>
        <v>0.10169331087611802</v>
      </c>
      <c r="F352" s="29">
        <f t="shared" si="41"/>
        <v>0.32555555555555649</v>
      </c>
      <c r="G352" s="44">
        <f t="shared" si="42"/>
        <v>5.9970579803734776E-2</v>
      </c>
      <c r="H352" s="38"/>
      <c r="I352" s="29"/>
    </row>
    <row r="353" spans="1:9" x14ac:dyDescent="0.2">
      <c r="A353" s="26">
        <f t="shared" si="38"/>
        <v>49</v>
      </c>
      <c r="B353" s="6">
        <v>2940</v>
      </c>
      <c r="C353" s="38">
        <f t="shared" si="39"/>
        <v>4.6005106235297868E-2</v>
      </c>
      <c r="D353" s="38">
        <f t="shared" si="44"/>
        <v>0.14775007204497467</v>
      </c>
      <c r="E353" s="38">
        <f t="shared" si="44"/>
        <v>0.10174496580967546</v>
      </c>
      <c r="F353" s="29">
        <f t="shared" si="41"/>
        <v>0.3266666666666676</v>
      </c>
      <c r="G353" s="44">
        <f t="shared" si="42"/>
        <v>6.0253204708761651E-2</v>
      </c>
      <c r="H353" s="38"/>
      <c r="I353" s="29"/>
    </row>
    <row r="354" spans="1:9" x14ac:dyDescent="0.2">
      <c r="A354" s="26">
        <f t="shared" si="38"/>
        <v>49.166666666666664</v>
      </c>
      <c r="B354" s="6">
        <v>2950</v>
      </c>
      <c r="C354" s="38">
        <f t="shared" si="39"/>
        <v>4.5525818132864326E-2</v>
      </c>
      <c r="D354" s="38">
        <f t="shared" si="44"/>
        <v>0.14732190072724702</v>
      </c>
      <c r="E354" s="38">
        <f t="shared" si="44"/>
        <v>0.10179608259438135</v>
      </c>
      <c r="F354" s="29">
        <f t="shared" si="41"/>
        <v>0.32777777777777872</v>
      </c>
      <c r="G354" s="44">
        <f t="shared" si="42"/>
        <v>6.0535971604857158E-2</v>
      </c>
      <c r="H354" s="38"/>
      <c r="I354" s="29"/>
    </row>
    <row r="355" spans="1:9" x14ac:dyDescent="0.2">
      <c r="A355" s="26">
        <f t="shared" si="38"/>
        <v>49.333333333333336</v>
      </c>
      <c r="B355" s="6">
        <v>2960</v>
      </c>
      <c r="C355" s="38">
        <f t="shared" si="39"/>
        <v>4.5051523325826272E-2</v>
      </c>
      <c r="D355" s="38">
        <f t="shared" si="44"/>
        <v>0.14689819016257882</v>
      </c>
      <c r="E355" s="38">
        <f t="shared" si="44"/>
        <v>0.1018466668367512</v>
      </c>
      <c r="F355" s="29">
        <f t="shared" si="41"/>
        <v>0.32888888888888984</v>
      </c>
      <c r="G355" s="44">
        <f t="shared" si="42"/>
        <v>6.0818879012737026E-2</v>
      </c>
      <c r="H355" s="38"/>
      <c r="I355" s="29"/>
    </row>
    <row r="356" spans="1:9" x14ac:dyDescent="0.2">
      <c r="A356" s="26">
        <f t="shared" si="38"/>
        <v>49.5</v>
      </c>
      <c r="B356" s="6">
        <v>2970</v>
      </c>
      <c r="C356" s="38">
        <f t="shared" si="39"/>
        <v>4.4582169793282778E-2</v>
      </c>
      <c r="D356" s="38">
        <f t="shared" si="44"/>
        <v>0.14647889387817514</v>
      </c>
      <c r="E356" s="38">
        <f t="shared" si="44"/>
        <v>0.101896724084891</v>
      </c>
      <c r="F356" s="29">
        <f t="shared" si="41"/>
        <v>0.33000000000000096</v>
      </c>
      <c r="G356" s="44">
        <f t="shared" si="42"/>
        <v>6.1101925468528391E-2</v>
      </c>
      <c r="H356" s="38"/>
      <c r="I356" s="29"/>
    </row>
    <row r="357" spans="1:9" x14ac:dyDescent="0.2">
      <c r="A357" s="26">
        <f t="shared" si="38"/>
        <v>49.666666666666664</v>
      </c>
      <c r="B357" s="6">
        <v>2980</v>
      </c>
      <c r="C357" s="38">
        <f t="shared" si="39"/>
        <v>4.4117706056294427E-2</v>
      </c>
      <c r="D357" s="38">
        <f t="shared" si="44"/>
        <v>0.14606396588540155</v>
      </c>
      <c r="E357" s="38">
        <f t="shared" si="44"/>
        <v>0.10194625982910577</v>
      </c>
      <c r="F357" s="29">
        <f t="shared" si="41"/>
        <v>0.33111111111111208</v>
      </c>
      <c r="G357" s="44">
        <f t="shared" si="42"/>
        <v>6.138510952360924E-2</v>
      </c>
      <c r="H357" s="38"/>
      <c r="I357" s="29"/>
    </row>
    <row r="358" spans="1:9" x14ac:dyDescent="0.2">
      <c r="A358" s="26">
        <f t="shared" si="38"/>
        <v>49.833333333333336</v>
      </c>
      <c r="B358" s="6">
        <v>2990</v>
      </c>
      <c r="C358" s="38">
        <f t="shared" si="39"/>
        <v>4.3658081172237156E-2</v>
      </c>
      <c r="D358" s="38">
        <f t="shared" si="44"/>
        <v>0.14565336067474013</v>
      </c>
      <c r="E358" s="38">
        <f t="shared" si="44"/>
        <v>0.10199527950250165</v>
      </c>
      <c r="F358" s="29">
        <f t="shared" si="41"/>
        <v>0.3322222222222232</v>
      </c>
      <c r="G358" s="44">
        <f t="shared" si="42"/>
        <v>6.166842974444952E-2</v>
      </c>
      <c r="H358" s="38"/>
      <c r="I358" s="29"/>
    </row>
    <row r="359" spans="1:9" x14ac:dyDescent="0.2">
      <c r="A359" s="26">
        <f t="shared" si="38"/>
        <v>50</v>
      </c>
      <c r="B359" s="6">
        <v>3000</v>
      </c>
      <c r="C359" s="38">
        <f t="shared" si="39"/>
        <v>4.3203244729214725E-2</v>
      </c>
      <c r="D359" s="38">
        <f t="shared" si="44"/>
        <v>0.14524703321079799</v>
      </c>
      <c r="E359" s="38">
        <f t="shared" si="44"/>
        <v>0.10204378848158191</v>
      </c>
      <c r="F359" s="29">
        <f t="shared" si="41"/>
        <v>0.33333333333333431</v>
      </c>
      <c r="G359" s="44">
        <f t="shared" si="42"/>
        <v>6.1951884712453914E-2</v>
      </c>
      <c r="H359" s="38"/>
      <c r="I359" s="29"/>
    </row>
    <row r="360" spans="1:9" x14ac:dyDescent="0.2">
      <c r="A360" s="26">
        <f t="shared" si="38"/>
        <v>50.166666666666664</v>
      </c>
      <c r="B360" s="6">
        <v>3010</v>
      </c>
      <c r="C360" s="38">
        <f t="shared" si="39"/>
        <v>4.2753146840529714E-2</v>
      </c>
      <c r="D360" s="38">
        <f t="shared" si="44"/>
        <v>0.14484493892736766</v>
      </c>
      <c r="E360" s="38">
        <f t="shared" si="44"/>
        <v>0.10209179208683659</v>
      </c>
      <c r="F360" s="29">
        <f t="shared" si="41"/>
        <v>0.33444444444444543</v>
      </c>
      <c r="G360" s="44">
        <f t="shared" si="42"/>
        <v>6.2235473023806241E-2</v>
      </c>
      <c r="H360" s="38"/>
      <c r="I360" s="29"/>
    </row>
    <row r="361" spans="1:9" x14ac:dyDescent="0.2">
      <c r="A361" s="26">
        <f t="shared" si="38"/>
        <v>50.333333333333336</v>
      </c>
      <c r="B361" s="6">
        <v>3020</v>
      </c>
      <c r="C361" s="38">
        <f t="shared" si="39"/>
        <v>4.230773813921173E-2</v>
      </c>
      <c r="D361" s="38">
        <f t="shared" si="44"/>
        <v>0.14444703372253914</v>
      </c>
      <c r="E361" s="38">
        <f t="shared" si="44"/>
        <v>0.10213929558332607</v>
      </c>
      <c r="F361" s="29">
        <f t="shared" si="41"/>
        <v>0.33555555555555655</v>
      </c>
      <c r="G361" s="44">
        <f t="shared" si="42"/>
        <v>6.2519193289315475E-2</v>
      </c>
      <c r="H361" s="38"/>
      <c r="I361" s="29"/>
    </row>
    <row r="362" spans="1:9" x14ac:dyDescent="0.2">
      <c r="A362" s="26">
        <f t="shared" si="38"/>
        <v>50.5</v>
      </c>
      <c r="B362" s="6">
        <v>3030</v>
      </c>
      <c r="C362" s="38">
        <f t="shared" si="39"/>
        <v>4.1866969772602881E-2</v>
      </c>
      <c r="D362" s="38">
        <f t="shared" si="44"/>
        <v>0.14405327395386278</v>
      </c>
      <c r="E362" s="38">
        <f t="shared" si="44"/>
        <v>0.10218630418125853</v>
      </c>
      <c r="F362" s="29">
        <f t="shared" si="41"/>
        <v>0.33666666666666767</v>
      </c>
      <c r="G362" s="44">
        <f t="shared" si="42"/>
        <v>6.2803044134263422E-2</v>
      </c>
      <c r="H362" s="38"/>
      <c r="I362" s="29"/>
    </row>
    <row r="363" spans="1:9" x14ac:dyDescent="0.2">
      <c r="A363" s="26">
        <f t="shared" si="38"/>
        <v>50.666666666666664</v>
      </c>
      <c r="B363" s="6">
        <v>3040</v>
      </c>
      <c r="C363" s="38">
        <f t="shared" si="39"/>
        <v>4.1430793396999663E-2</v>
      </c>
      <c r="D363" s="38">
        <f t="shared" si="44"/>
        <v>0.14366361643356246</v>
      </c>
      <c r="E363" s="38">
        <f t="shared" si="44"/>
        <v>0.10223282303656142</v>
      </c>
      <c r="F363" s="29">
        <f t="shared" si="41"/>
        <v>0.33777777777777879</v>
      </c>
      <c r="G363" s="44">
        <f t="shared" si="42"/>
        <v>6.3087024198253877E-2</v>
      </c>
      <c r="H363" s="38"/>
      <c r="I363" s="29"/>
    </row>
    <row r="364" spans="1:9" x14ac:dyDescent="0.2">
      <c r="A364" s="26">
        <f t="shared" si="38"/>
        <v>50.833333333333336</v>
      </c>
      <c r="B364" s="6">
        <v>3050</v>
      </c>
      <c r="C364" s="38">
        <f t="shared" si="39"/>
        <v>4.0999161172350466E-2</v>
      </c>
      <c r="D364" s="38">
        <f t="shared" si="44"/>
        <v>0.14327801842379881</v>
      </c>
      <c r="E364" s="38">
        <f t="shared" si="44"/>
        <v>0.10227885725144698</v>
      </c>
      <c r="F364" s="29">
        <f t="shared" si="41"/>
        <v>0.33888888888888991</v>
      </c>
      <c r="G364" s="44">
        <f t="shared" si="42"/>
        <v>6.3371132135063457E-2</v>
      </c>
      <c r="H364" s="38"/>
      <c r="I364" s="29"/>
    </row>
    <row r="365" spans="1:9" x14ac:dyDescent="0.2">
      <c r="A365" s="26">
        <f t="shared" si="38"/>
        <v>51</v>
      </c>
      <c r="B365" s="6">
        <v>3060</v>
      </c>
      <c r="C365" s="38">
        <f t="shared" si="39"/>
        <v>4.0572025757008558E-2</v>
      </c>
      <c r="D365" s="38">
        <f t="shared" ref="D365:E380" si="45">D364*EXP(-$C$29*10/3600)+$B$56</f>
        <v>0.14289643763198173</v>
      </c>
      <c r="E365" s="38">
        <f t="shared" si="45"/>
        <v>0.10232441187497181</v>
      </c>
      <c r="F365" s="29">
        <f t="shared" si="41"/>
        <v>0.34000000000000102</v>
      </c>
      <c r="G365" s="44">
        <f t="shared" si="42"/>
        <v>6.3655366612493935E-2</v>
      </c>
      <c r="H365" s="38"/>
      <c r="I365" s="29"/>
    </row>
    <row r="366" spans="1:9" x14ac:dyDescent="0.2">
      <c r="A366" s="26">
        <f t="shared" si="38"/>
        <v>51.166666666666664</v>
      </c>
      <c r="B366" s="6">
        <v>3070</v>
      </c>
      <c r="C366" s="38">
        <f t="shared" si="39"/>
        <v>4.0149340302539541E-2</v>
      </c>
      <c r="D366" s="38">
        <f t="shared" si="45"/>
        <v>0.14251883220613162</v>
      </c>
      <c r="E366" s="38">
        <f t="shared" si="45"/>
        <v>0.10236949190359071</v>
      </c>
      <c r="F366" s="29">
        <f t="shared" si="41"/>
        <v>0.34111111111111214</v>
      </c>
      <c r="G366" s="44">
        <f t="shared" si="42"/>
        <v>6.3939726312226136E-2</v>
      </c>
      <c r="H366" s="38"/>
      <c r="I366" s="29"/>
    </row>
    <row r="367" spans="1:9" x14ac:dyDescent="0.2">
      <c r="A367" s="26">
        <f t="shared" si="38"/>
        <v>51.333333333333336</v>
      </c>
      <c r="B367" s="6">
        <v>3080</v>
      </c>
      <c r="C367" s="38">
        <f t="shared" si="39"/>
        <v>3.9731058448583115E-2</v>
      </c>
      <c r="D367" s="38">
        <f t="shared" si="45"/>
        <v>0.14214516073028913</v>
      </c>
      <c r="E367" s="38">
        <f t="shared" si="45"/>
        <v>0.10241410228170464</v>
      </c>
      <c r="F367" s="29">
        <f t="shared" si="41"/>
        <v>0.34222222222222326</v>
      </c>
      <c r="G367" s="44">
        <f t="shared" si="42"/>
        <v>6.4224209929675313E-2</v>
      </c>
      <c r="H367" s="38"/>
      <c r="I367" s="29"/>
    </row>
    <row r="368" spans="1:9" x14ac:dyDescent="0.2">
      <c r="A368" s="26">
        <f t="shared" si="38"/>
        <v>51.5</v>
      </c>
      <c r="B368" s="6">
        <v>3090</v>
      </c>
      <c r="C368" s="38">
        <f t="shared" si="39"/>
        <v>3.9317134317768114E-2</v>
      </c>
      <c r="D368" s="38">
        <f t="shared" si="45"/>
        <v>0.14177538221997255</v>
      </c>
      <c r="E368" s="38">
        <f t="shared" si="45"/>
        <v>0.10245824790220306</v>
      </c>
      <c r="F368" s="29">
        <f t="shared" si="41"/>
        <v>0.34333333333333438</v>
      </c>
      <c r="G368" s="44">
        <f t="shared" si="42"/>
        <v>6.4508816173848099E-2</v>
      </c>
      <c r="H368" s="38"/>
      <c r="I368" s="29"/>
    </row>
    <row r="369" spans="1:9" x14ac:dyDescent="0.2">
      <c r="A369" s="26">
        <f t="shared" si="38"/>
        <v>51.666666666666664</v>
      </c>
      <c r="B369" s="6">
        <v>3100</v>
      </c>
      <c r="C369" s="38">
        <f t="shared" si="39"/>
        <v>3.8907522510680706E-2</v>
      </c>
      <c r="D369" s="38">
        <f t="shared" si="45"/>
        <v>0.14140945611768269</v>
      </c>
      <c r="E369" s="38">
        <f t="shared" si="45"/>
        <v>0.10250193360700058</v>
      </c>
      <c r="F369" s="29">
        <f t="shared" si="41"/>
        <v>0.3444444444444455</v>
      </c>
      <c r="G369" s="44">
        <f t="shared" si="42"/>
        <v>6.4793543767200881E-2</v>
      </c>
      <c r="H369" s="38"/>
      <c r="I369" s="29"/>
    </row>
    <row r="370" spans="1:9" x14ac:dyDescent="0.2">
      <c r="A370" s="26">
        <f t="shared" si="38"/>
        <v>51.833333333333336</v>
      </c>
      <c r="B370" s="6">
        <v>3110</v>
      </c>
      <c r="C370" s="38">
        <f t="shared" si="39"/>
        <v>3.8502178100885041E-2</v>
      </c>
      <c r="D370" s="38">
        <f t="shared" si="45"/>
        <v>0.14104734228845442</v>
      </c>
      <c r="E370" s="38">
        <f t="shared" si="45"/>
        <v>0.102545164187568</v>
      </c>
      <c r="F370" s="29">
        <f t="shared" si="41"/>
        <v>0.34555555555555661</v>
      </c>
      <c r="G370" s="44">
        <f t="shared" si="42"/>
        <v>6.5078391445499678E-2</v>
      </c>
      <c r="H370" s="38"/>
      <c r="I370" s="29"/>
    </row>
    <row r="371" spans="1:9" x14ac:dyDescent="0.2">
      <c r="A371" s="26">
        <f t="shared" si="38"/>
        <v>52</v>
      </c>
      <c r="B371" s="6">
        <v>3120</v>
      </c>
      <c r="C371" s="38">
        <f t="shared" si="39"/>
        <v>3.8101056629995515E-2</v>
      </c>
      <c r="D371" s="38">
        <f t="shared" si="45"/>
        <v>0.14068900101545476</v>
      </c>
      <c r="E371" s="38">
        <f t="shared" si="45"/>
        <v>0.10258794438545787</v>
      </c>
      <c r="F371" s="29">
        <f t="shared" si="41"/>
        <v>0.34666666666666773</v>
      </c>
      <c r="G371" s="44">
        <f t="shared" si="42"/>
        <v>6.53633579576815E-2</v>
      </c>
      <c r="H371" s="38"/>
      <c r="I371" s="29"/>
    </row>
    <row r="372" spans="1:9" x14ac:dyDescent="0.2">
      <c r="A372" s="26">
        <f t="shared" si="38"/>
        <v>52.166666666666664</v>
      </c>
      <c r="B372" s="6">
        <v>3130</v>
      </c>
      <c r="C372" s="38">
        <f t="shared" si="39"/>
        <v>3.7704114102800737E-2</v>
      </c>
      <c r="D372" s="38">
        <f t="shared" si="45"/>
        <v>0.14033439299562664</v>
      </c>
      <c r="E372" s="38">
        <f t="shared" si="45"/>
        <v>0.10263027889282454</v>
      </c>
      <c r="F372" s="29">
        <f t="shared" si="41"/>
        <v>0.34777777777777885</v>
      </c>
      <c r="G372" s="44">
        <f t="shared" si="42"/>
        <v>6.5648442065717127E-2</v>
      </c>
      <c r="H372" s="38"/>
      <c r="I372" s="29"/>
    </row>
    <row r="373" spans="1:9" x14ac:dyDescent="0.2">
      <c r="A373" s="26">
        <f t="shared" si="38"/>
        <v>52.333333333333336</v>
      </c>
      <c r="B373" s="6">
        <v>3140</v>
      </c>
      <c r="C373" s="38">
        <f t="shared" si="39"/>
        <v>3.7311306982437988E-2</v>
      </c>
      <c r="D373" s="38">
        <f t="shared" si="45"/>
        <v>0.13998347933537814</v>
      </c>
      <c r="E373" s="38">
        <f t="shared" si="45"/>
        <v>0.10267217235293877</v>
      </c>
      <c r="F373" s="29">
        <f t="shared" si="41"/>
        <v>0.34888888888888997</v>
      </c>
      <c r="G373" s="44">
        <f t="shared" si="42"/>
        <v>6.5933642544475285E-2</v>
      </c>
      <c r="H373" s="38"/>
      <c r="I373" s="29"/>
    </row>
    <row r="374" spans="1:9" x14ac:dyDescent="0.2">
      <c r="A374" s="26">
        <f t="shared" si="38"/>
        <v>52.5</v>
      </c>
      <c r="B374" s="6">
        <v>3150</v>
      </c>
      <c r="C374" s="38">
        <f t="shared" si="39"/>
        <v>3.6922592185618164E-2</v>
      </c>
      <c r="D374" s="38">
        <f t="shared" si="45"/>
        <v>0.13963622154631658</v>
      </c>
      <c r="E374" s="38">
        <f t="shared" si="45"/>
        <v>0.10271362936069703</v>
      </c>
      <c r="F374" s="29">
        <f t="shared" si="41"/>
        <v>0.35000000000000109</v>
      </c>
      <c r="G374" s="44">
        <f t="shared" si="42"/>
        <v>6.6218958181588336E-2</v>
      </c>
      <c r="H374" s="38"/>
      <c r="I374" s="29"/>
    </row>
    <row r="375" spans="1:9" x14ac:dyDescent="0.2">
      <c r="A375" s="26">
        <f t="shared" si="38"/>
        <v>52.666666666666664</v>
      </c>
      <c r="B375" s="6">
        <v>3160</v>
      </c>
      <c r="C375" s="38">
        <f t="shared" si="39"/>
        <v>3.6537927077900302E-2</v>
      </c>
      <c r="D375" s="38">
        <f t="shared" si="45"/>
        <v>0.13929258154102719</v>
      </c>
      <c r="E375" s="38">
        <f t="shared" si="45"/>
        <v>0.1027546544631255</v>
      </c>
      <c r="F375" s="29">
        <f t="shared" si="41"/>
        <v>0.35111111111111221</v>
      </c>
      <c r="G375" s="44">
        <f t="shared" si="42"/>
        <v>6.6504387777319235E-2</v>
      </c>
      <c r="H375" s="38"/>
      <c r="I375" s="29"/>
    </row>
    <row r="376" spans="1:9" x14ac:dyDescent="0.2">
      <c r="A376" s="26">
        <f t="shared" si="38"/>
        <v>52.833333333333336</v>
      </c>
      <c r="B376" s="6">
        <v>3170</v>
      </c>
      <c r="C376" s="38">
        <f t="shared" si="39"/>
        <v>3.6157269469015457E-2</v>
      </c>
      <c r="D376" s="38">
        <f t="shared" si="45"/>
        <v>0.13895252162889557</v>
      </c>
      <c r="E376" s="38">
        <f t="shared" si="45"/>
        <v>0.10279525215987872</v>
      </c>
      <c r="F376" s="29">
        <f t="shared" si="41"/>
        <v>0.35222222222222332</v>
      </c>
      <c r="G376" s="44">
        <f t="shared" si="42"/>
        <v>6.6789930144430007E-2</v>
      </c>
      <c r="H376" s="38"/>
      <c r="I376" s="29"/>
    </row>
    <row r="377" spans="1:9" x14ac:dyDescent="0.2">
      <c r="A377" s="26">
        <f t="shared" si="38"/>
        <v>53</v>
      </c>
      <c r="B377" s="6">
        <v>3180</v>
      </c>
      <c r="C377" s="38">
        <f t="shared" si="39"/>
        <v>3.578057760823921E-2</v>
      </c>
      <c r="D377" s="38">
        <f t="shared" si="45"/>
        <v>0.13861600451197378</v>
      </c>
      <c r="E377" s="38">
        <f t="shared" si="45"/>
        <v>0.10283542690373318</v>
      </c>
      <c r="F377" s="29">
        <f t="shared" si="41"/>
        <v>0.35333333333333444</v>
      </c>
      <c r="G377" s="44">
        <f t="shared" si="42"/>
        <v>6.7075584108051492E-2</v>
      </c>
      <c r="H377" s="38"/>
      <c r="I377" s="29"/>
    </row>
    <row r="378" spans="1:9" x14ac:dyDescent="0.2">
      <c r="A378" s="26">
        <f t="shared" si="38"/>
        <v>53.166666666666664</v>
      </c>
      <c r="B378" s="6">
        <v>3190</v>
      </c>
      <c r="C378" s="38">
        <f t="shared" si="39"/>
        <v>3.540781017981251E-2</v>
      </c>
      <c r="D378" s="38">
        <f t="shared" si="45"/>
        <v>0.13828299328088958</v>
      </c>
      <c r="E378" s="38">
        <f t="shared" si="45"/>
        <v>0.10287518310107567</v>
      </c>
      <c r="F378" s="29">
        <f t="shared" si="41"/>
        <v>0.35444444444444556</v>
      </c>
      <c r="G378" s="44">
        <f t="shared" si="42"/>
        <v>6.7361348505554475E-2</v>
      </c>
      <c r="H378" s="38"/>
      <c r="I378" s="29"/>
    </row>
    <row r="379" spans="1:9" x14ac:dyDescent="0.2">
      <c r="A379" s="26">
        <f t="shared" si="38"/>
        <v>53.333333333333336</v>
      </c>
      <c r="B379" s="6">
        <v>3200</v>
      </c>
      <c r="C379" s="38">
        <f t="shared" si="39"/>
        <v>3.5038926298410059E-2</v>
      </c>
      <c r="D379" s="38">
        <f t="shared" si="45"/>
        <v>0.13795345141079801</v>
      </c>
      <c r="E379" s="38">
        <f t="shared" si="45"/>
        <v>0.10291452511238658</v>
      </c>
      <c r="F379" s="29">
        <f t="shared" si="41"/>
        <v>0.35555555555555668</v>
      </c>
      <c r="G379" s="44">
        <f t="shared" si="42"/>
        <v>6.7647222186422218E-2</v>
      </c>
      <c r="H379" s="38"/>
      <c r="I379" s="29"/>
    </row>
    <row r="380" spans="1:9" x14ac:dyDescent="0.2">
      <c r="A380" s="26">
        <f t="shared" si="38"/>
        <v>53.5</v>
      </c>
      <c r="B380" s="6">
        <v>3210</v>
      </c>
      <c r="C380" s="38">
        <f t="shared" si="39"/>
        <v>3.4673885504655971E-2</v>
      </c>
      <c r="D380" s="38">
        <f t="shared" si="45"/>
        <v>0.13762734275737551</v>
      </c>
      <c r="E380" s="38">
        <f t="shared" si="45"/>
        <v>0.10295345725271815</v>
      </c>
      <c r="F380" s="29">
        <f t="shared" si="41"/>
        <v>0.3566666666666678</v>
      </c>
      <c r="G380" s="44">
        <f t="shared" si="42"/>
        <v>6.7933204012124215E-2</v>
      </c>
      <c r="H380" s="38"/>
      <c r="I380" s="29"/>
    </row>
    <row r="381" spans="1:9" x14ac:dyDescent="0.2">
      <c r="A381" s="26">
        <f t="shared" ref="A381:A444" si="46">B381/60</f>
        <v>53.666666666666664</v>
      </c>
      <c r="B381" s="6">
        <v>3220</v>
      </c>
      <c r="C381" s="38">
        <f t="shared" ref="C381:C444" si="47">$C$59*EXP(-$C$29*B381/3600)</f>
        <v>3.4312647760686293E-2</v>
      </c>
      <c r="D381" s="38">
        <f t="shared" ref="D381:E396" si="48">D380*EXP(-$C$29*10/3600)+$B$56</f>
        <v>0.13730463155285544</v>
      </c>
      <c r="E381" s="38">
        <f t="shared" si="48"/>
        <v>0.10299198379216777</v>
      </c>
      <c r="F381" s="29">
        <f t="shared" ref="F381:F444" si="49">F380+$B$56</f>
        <v>0.35777777777777892</v>
      </c>
      <c r="G381" s="44">
        <f t="shared" ref="G381:G444" si="50">G380+E381*10/3600</f>
        <v>6.8219292855991348E-2</v>
      </c>
      <c r="H381" s="38"/>
      <c r="I381" s="29"/>
    </row>
    <row r="382" spans="1:9" x14ac:dyDescent="0.2">
      <c r="A382" s="26">
        <f t="shared" si="46"/>
        <v>53.833333333333336</v>
      </c>
      <c r="B382" s="6">
        <v>3230</v>
      </c>
      <c r="C382" s="38">
        <f t="shared" si="47"/>
        <v>3.3955173445757492E-2</v>
      </c>
      <c r="D382" s="38">
        <f t="shared" si="48"/>
        <v>0.13698528240210517</v>
      </c>
      <c r="E382" s="38">
        <f t="shared" si="48"/>
        <v>0.10303010895634632</v>
      </c>
      <c r="F382" s="29">
        <f t="shared" si="49"/>
        <v>0.35888888888889003</v>
      </c>
      <c r="G382" s="44">
        <f t="shared" si="50"/>
        <v>6.8505487603092316E-2</v>
      </c>
      <c r="H382" s="38"/>
      <c r="I382" s="29"/>
    </row>
    <row r="383" spans="1:9" x14ac:dyDescent="0.2">
      <c r="A383" s="26">
        <f t="shared" si="46"/>
        <v>54</v>
      </c>
      <c r="B383" s="6">
        <v>3240</v>
      </c>
      <c r="C383" s="38">
        <f t="shared" si="47"/>
        <v>3.3601423351900903E-2</v>
      </c>
      <c r="D383" s="38">
        <f t="shared" si="48"/>
        <v>0.13666926027874388</v>
      </c>
      <c r="E383" s="38">
        <f t="shared" si="48"/>
        <v>0.1030678369268416</v>
      </c>
      <c r="F383" s="29">
        <f t="shared" si="49"/>
        <v>0.36000000000000115</v>
      </c>
      <c r="G383" s="44">
        <f t="shared" si="50"/>
        <v>6.8791787150111319E-2</v>
      </c>
      <c r="H383" s="38"/>
      <c r="I383" s="29"/>
    </row>
    <row r="384" spans="1:9" x14ac:dyDescent="0.2">
      <c r="A384" s="26">
        <f t="shared" si="46"/>
        <v>54.166666666666664</v>
      </c>
      <c r="B384" s="6">
        <v>3250</v>
      </c>
      <c r="C384" s="38">
        <f t="shared" si="47"/>
        <v>3.3251358679622353E-2</v>
      </c>
      <c r="D384" s="38">
        <f t="shared" si="48"/>
        <v>0.13635653052130078</v>
      </c>
      <c r="E384" s="38">
        <f t="shared" si="48"/>
        <v>0.10310517184167704</v>
      </c>
      <c r="F384" s="29">
        <f t="shared" si="49"/>
        <v>0.36111111111111227</v>
      </c>
      <c r="G384" s="44">
        <f t="shared" si="50"/>
        <v>6.9078190405227086E-2</v>
      </c>
      <c r="H384" s="38"/>
      <c r="I384" s="29"/>
    </row>
    <row r="385" spans="1:9" x14ac:dyDescent="0.2">
      <c r="A385" s="26">
        <f t="shared" si="46"/>
        <v>54.333333333333336</v>
      </c>
      <c r="B385" s="6">
        <v>3260</v>
      </c>
      <c r="C385" s="38">
        <f t="shared" si="47"/>
        <v>3.2904941033646669E-2</v>
      </c>
      <c r="D385" s="38">
        <f t="shared" si="48"/>
        <v>0.13604705882941356</v>
      </c>
      <c r="E385" s="38">
        <f t="shared" si="48"/>
        <v>0.10314211779576551</v>
      </c>
      <c r="F385" s="29">
        <f t="shared" si="49"/>
        <v>0.36222222222222339</v>
      </c>
      <c r="G385" s="44">
        <f t="shared" si="50"/>
        <v>6.9364696287993105E-2</v>
      </c>
      <c r="H385" s="38"/>
      <c r="I385" s="29"/>
    </row>
    <row r="386" spans="1:9" x14ac:dyDescent="0.2">
      <c r="A386" s="26">
        <f t="shared" si="46"/>
        <v>54.5</v>
      </c>
      <c r="B386" s="6">
        <v>3270</v>
      </c>
      <c r="C386" s="38">
        <f t="shared" si="47"/>
        <v>3.2562132418706362E-2</v>
      </c>
      <c r="D386" s="38">
        <f t="shared" si="48"/>
        <v>0.13574081126006621</v>
      </c>
      <c r="E386" s="38">
        <f t="shared" si="48"/>
        <v>0.10317867884135845</v>
      </c>
      <c r="F386" s="29">
        <f t="shared" si="49"/>
        <v>0.36333333333333451</v>
      </c>
      <c r="G386" s="44">
        <f t="shared" si="50"/>
        <v>6.96513037292191E-2</v>
      </c>
      <c r="H386" s="38"/>
      <c r="I386" s="29"/>
    </row>
    <row r="387" spans="1:9" x14ac:dyDescent="0.2">
      <c r="A387" s="26">
        <f t="shared" si="46"/>
        <v>54.666666666666664</v>
      </c>
      <c r="B387" s="6">
        <v>3280</v>
      </c>
      <c r="C387" s="38">
        <f t="shared" si="47"/>
        <v>3.2222895235374367E-2</v>
      </c>
      <c r="D387" s="38">
        <f t="shared" si="48"/>
        <v>0.13543775422386611</v>
      </c>
      <c r="E387" s="38">
        <f t="shared" si="48"/>
        <v>0.10321485898849035</v>
      </c>
      <c r="F387" s="29">
        <f t="shared" si="49"/>
        <v>0.36444444444444563</v>
      </c>
      <c r="G387" s="44">
        <f t="shared" si="50"/>
        <v>6.9938011670853797E-2</v>
      </c>
      <c r="H387" s="38"/>
      <c r="I387" s="29"/>
    </row>
    <row r="388" spans="1:9" x14ac:dyDescent="0.2">
      <c r="A388" s="26">
        <f t="shared" si="46"/>
        <v>54.833333333333336</v>
      </c>
      <c r="B388" s="6">
        <v>3290</v>
      </c>
      <c r="C388" s="38">
        <f t="shared" si="47"/>
        <v>3.1887192275940085E-2</v>
      </c>
      <c r="D388" s="38">
        <f t="shared" si="48"/>
        <v>0.13513785448136004</v>
      </c>
      <c r="E388" s="38">
        <f t="shared" si="48"/>
        <v>0.10325066220541855</v>
      </c>
      <c r="F388" s="29">
        <f t="shared" si="49"/>
        <v>0.36555555555555674</v>
      </c>
      <c r="G388" s="44">
        <f t="shared" si="50"/>
        <v>7.0224819065868846E-2</v>
      </c>
      <c r="H388" s="38"/>
      <c r="I388" s="29"/>
    </row>
    <row r="389" spans="1:9" x14ac:dyDescent="0.2">
      <c r="A389" s="26">
        <f t="shared" si="46"/>
        <v>55</v>
      </c>
      <c r="B389" s="6">
        <v>3300</v>
      </c>
      <c r="C389" s="38">
        <f t="shared" si="47"/>
        <v>3.1554986720328464E-2</v>
      </c>
      <c r="D389" s="38">
        <f t="shared" si="48"/>
        <v>0.13484107913938834</v>
      </c>
      <c r="E389" s="38">
        <f t="shared" si="48"/>
        <v>0.10328609241905848</v>
      </c>
      <c r="F389" s="29">
        <f t="shared" si="49"/>
        <v>0.36666666666666786</v>
      </c>
      <c r="G389" s="44">
        <f t="shared" si="50"/>
        <v>7.0511724878144014E-2</v>
      </c>
      <c r="H389" s="38"/>
      <c r="I389" s="29"/>
    </row>
    <row r="390" spans="1:9" x14ac:dyDescent="0.2">
      <c r="A390" s="26">
        <f t="shared" si="46"/>
        <v>55.166666666666664</v>
      </c>
      <c r="B390" s="6">
        <v>3310</v>
      </c>
      <c r="C390" s="38">
        <f t="shared" si="47"/>
        <v>3.1226242132061498E-2</v>
      </c>
      <c r="D390" s="38">
        <f t="shared" si="48"/>
        <v>0.13454739564747728</v>
      </c>
      <c r="E390" s="38">
        <f t="shared" si="48"/>
        <v>0.1033211535154144</v>
      </c>
      <c r="F390" s="29">
        <f t="shared" si="49"/>
        <v>0.36777777777777898</v>
      </c>
      <c r="G390" s="44">
        <f t="shared" si="50"/>
        <v>7.0798728082353504E-2</v>
      </c>
      <c r="H390" s="38"/>
      <c r="I390" s="29"/>
    </row>
    <row r="391" spans="1:9" x14ac:dyDescent="0.2">
      <c r="A391" s="26">
        <f t="shared" si="46"/>
        <v>55.333333333333336</v>
      </c>
      <c r="B391" s="6">
        <v>3320</v>
      </c>
      <c r="C391" s="38">
        <f t="shared" si="47"/>
        <v>3.0900922454261827E-2</v>
      </c>
      <c r="D391" s="38">
        <f t="shared" si="48"/>
        <v>0.13425677179426881</v>
      </c>
      <c r="E391" s="38">
        <f t="shared" si="48"/>
        <v>0.10335584934000558</v>
      </c>
      <c r="F391" s="29">
        <f t="shared" si="49"/>
        <v>0.3688888888888901</v>
      </c>
      <c r="G391" s="44">
        <f t="shared" si="50"/>
        <v>7.1085827663853518E-2</v>
      </c>
      <c r="H391" s="38"/>
      <c r="I391" s="29"/>
    </row>
    <row r="392" spans="1:9" x14ac:dyDescent="0.2">
      <c r="A392" s="26">
        <f t="shared" si="46"/>
        <v>55.5</v>
      </c>
      <c r="B392" s="6">
        <v>3330</v>
      </c>
      <c r="C392" s="38">
        <f t="shared" si="47"/>
        <v>3.057899200569815E-2</v>
      </c>
      <c r="D392" s="38">
        <f t="shared" si="48"/>
        <v>0.13396917570398764</v>
      </c>
      <c r="E392" s="38">
        <f t="shared" si="48"/>
        <v>0.10339018369828809</v>
      </c>
      <c r="F392" s="29">
        <f t="shared" si="49"/>
        <v>0.37000000000000122</v>
      </c>
      <c r="G392" s="44">
        <f t="shared" si="50"/>
        <v>7.137302261857098E-2</v>
      </c>
      <c r="H392" s="38"/>
      <c r="I392" s="29"/>
    </row>
    <row r="393" spans="1:9" x14ac:dyDescent="0.2">
      <c r="A393" s="26">
        <f t="shared" si="46"/>
        <v>55.666666666666664</v>
      </c>
      <c r="B393" s="6">
        <v>3340</v>
      </c>
      <c r="C393" s="38">
        <f t="shared" si="47"/>
        <v>3.026041547687152E-2</v>
      </c>
      <c r="D393" s="38">
        <f t="shared" si="48"/>
        <v>0.13368457583294513</v>
      </c>
      <c r="E393" s="38">
        <f t="shared" si="48"/>
        <v>0.1034241603560722</v>
      </c>
      <c r="F393" s="29">
        <f t="shared" si="49"/>
        <v>0.37111111111111234</v>
      </c>
      <c r="G393" s="44">
        <f t="shared" si="50"/>
        <v>7.1660311952893407E-2</v>
      </c>
      <c r="H393" s="38"/>
      <c r="I393" s="29"/>
    </row>
    <row r="394" spans="1:9" x14ac:dyDescent="0.2">
      <c r="A394" s="26">
        <f t="shared" si="46"/>
        <v>55.833333333333336</v>
      </c>
      <c r="B394" s="6">
        <v>3350</v>
      </c>
      <c r="C394" s="38">
        <f t="shared" si="47"/>
        <v>2.9945157926142673E-2</v>
      </c>
      <c r="D394" s="38">
        <f t="shared" si="48"/>
        <v>0.13340294096607946</v>
      </c>
      <c r="E394" s="38">
        <f t="shared" si="48"/>
        <v>0.10345778303993539</v>
      </c>
      <c r="F394" s="29">
        <f t="shared" si="49"/>
        <v>0.37222222222222345</v>
      </c>
      <c r="G394" s="44">
        <f t="shared" si="50"/>
        <v>7.1947694683559896E-2</v>
      </c>
      <c r="H394" s="38"/>
      <c r="I394" s="29"/>
    </row>
    <row r="395" spans="1:9" x14ac:dyDescent="0.2">
      <c r="A395" s="26">
        <f t="shared" si="46"/>
        <v>56</v>
      </c>
      <c r="B395" s="6">
        <v>3360</v>
      </c>
      <c r="C395" s="38">
        <f t="shared" si="47"/>
        <v>2.9633184775899577E-2</v>
      </c>
      <c r="D395" s="38">
        <f t="shared" si="48"/>
        <v>0.13312424021353209</v>
      </c>
      <c r="E395" s="38">
        <f t="shared" si="48"/>
        <v>0.1034910554376311</v>
      </c>
      <c r="F395" s="29">
        <f t="shared" si="49"/>
        <v>0.37333333333333457</v>
      </c>
      <c r="G395" s="44">
        <f t="shared" si="50"/>
        <v>7.223516983755332E-2</v>
      </c>
      <c r="H395" s="38"/>
      <c r="I395" s="29"/>
    </row>
    <row r="396" spans="1:9" x14ac:dyDescent="0.2">
      <c r="A396" s="26">
        <f t="shared" si="46"/>
        <v>56.166666666666664</v>
      </c>
      <c r="B396" s="6">
        <v>3370</v>
      </c>
      <c r="C396" s="38">
        <f t="shared" si="47"/>
        <v>2.9324461808764982E-2</v>
      </c>
      <c r="D396" s="38">
        <f t="shared" si="48"/>
        <v>0.13284844300725959</v>
      </c>
      <c r="E396" s="38">
        <f t="shared" si="48"/>
        <v>0.10352398119849321</v>
      </c>
      <c r="F396" s="29">
        <f t="shared" si="49"/>
        <v>0.37444444444444569</v>
      </c>
      <c r="G396" s="44">
        <f t="shared" si="50"/>
        <v>7.2522736451993586E-2</v>
      </c>
      <c r="H396" s="38"/>
      <c r="I396" s="29"/>
    </row>
    <row r="397" spans="1:9" x14ac:dyDescent="0.2">
      <c r="A397" s="26">
        <f t="shared" si="46"/>
        <v>56.333333333333336</v>
      </c>
      <c r="B397" s="6">
        <v>3380</v>
      </c>
      <c r="C397" s="38">
        <f t="shared" si="47"/>
        <v>2.9018955163843379E-2</v>
      </c>
      <c r="D397" s="38">
        <f t="shared" ref="D397:E412" si="51">D396*EXP(-$C$29*10/3600)+$B$56</f>
        <v>0.13257551909768106</v>
      </c>
      <c r="E397" s="38">
        <f t="shared" si="51"/>
        <v>0.10355656393383628</v>
      </c>
      <c r="F397" s="29">
        <f t="shared" si="49"/>
        <v>0.37555555555555681</v>
      </c>
      <c r="G397" s="44">
        <f t="shared" si="50"/>
        <v>7.2810393574032017E-2</v>
      </c>
      <c r="H397" s="38"/>
      <c r="I397" s="29"/>
    </row>
    <row r="398" spans="1:9" x14ac:dyDescent="0.2">
      <c r="A398" s="26">
        <f t="shared" si="46"/>
        <v>56.5</v>
      </c>
      <c r="B398" s="6">
        <v>3390</v>
      </c>
      <c r="C398" s="38">
        <f t="shared" si="47"/>
        <v>2.8716631333007146E-2</v>
      </c>
      <c r="D398" s="38">
        <f t="shared" si="51"/>
        <v>0.13230543855036023</v>
      </c>
      <c r="E398" s="38">
        <f t="shared" si="51"/>
        <v>0.10358880721735166</v>
      </c>
      <c r="F398" s="29">
        <f t="shared" si="49"/>
        <v>0.37666666666666793</v>
      </c>
      <c r="G398" s="44">
        <f t="shared" si="50"/>
        <v>7.3098140260746888E-2</v>
      </c>
      <c r="H398" s="38"/>
      <c r="I398" s="29"/>
    </row>
    <row r="399" spans="1:9" x14ac:dyDescent="0.2">
      <c r="A399" s="26">
        <f t="shared" si="46"/>
        <v>56.666666666666664</v>
      </c>
      <c r="B399" s="6">
        <v>3400</v>
      </c>
      <c r="C399" s="38">
        <f t="shared" si="47"/>
        <v>2.8417457157221406E-2</v>
      </c>
      <c r="D399" s="38">
        <f t="shared" si="51"/>
        <v>0.13203817174272228</v>
      </c>
      <c r="E399" s="38">
        <f t="shared" si="51"/>
        <v>0.10362071458549944</v>
      </c>
      <c r="F399" s="29">
        <f t="shared" si="49"/>
        <v>0.37777777777777904</v>
      </c>
      <c r="G399" s="44">
        <f t="shared" si="50"/>
        <v>7.3385975579039947E-2</v>
      </c>
      <c r="H399" s="38"/>
      <c r="I399" s="29"/>
    </row>
    <row r="400" spans="1:9" x14ac:dyDescent="0.2">
      <c r="A400" s="26">
        <f t="shared" si="46"/>
        <v>56.833333333333336</v>
      </c>
      <c r="B400" s="6">
        <v>3410</v>
      </c>
      <c r="C400" s="38">
        <f t="shared" si="47"/>
        <v>2.812139982290706E-2</v>
      </c>
      <c r="D400" s="38">
        <f t="shared" si="51"/>
        <v>0.13177368936080483</v>
      </c>
      <c r="E400" s="38">
        <f t="shared" si="51"/>
        <v>0.10365228953789636</v>
      </c>
      <c r="F400" s="29">
        <f t="shared" si="49"/>
        <v>0.37888888888889016</v>
      </c>
      <c r="G400" s="44">
        <f t="shared" si="50"/>
        <v>7.3673898605534111E-2</v>
      </c>
      <c r="H400" s="38"/>
      <c r="I400" s="29"/>
    </row>
    <row r="401" spans="1:9" x14ac:dyDescent="0.2">
      <c r="A401" s="26">
        <f t="shared" si="46"/>
        <v>57</v>
      </c>
      <c r="B401" s="6">
        <v>3420</v>
      </c>
      <c r="C401" s="38">
        <f t="shared" si="47"/>
        <v>2.7828426858341776E-2</v>
      </c>
      <c r="D401" s="38">
        <f t="shared" si="51"/>
        <v>0.13151196239604276</v>
      </c>
      <c r="E401" s="38">
        <f t="shared" si="51"/>
        <v>0.10368353553769959</v>
      </c>
      <c r="F401" s="29">
        <f t="shared" si="49"/>
        <v>0.38000000000000128</v>
      </c>
      <c r="G401" s="44">
        <f t="shared" si="50"/>
        <v>7.396190842647217E-2</v>
      </c>
      <c r="H401" s="38"/>
      <c r="I401" s="29"/>
    </row>
    <row r="402" spans="1:9" x14ac:dyDescent="0.2">
      <c r="A402" s="26">
        <f t="shared" si="46"/>
        <v>57.166666666666664</v>
      </c>
      <c r="B402" s="6">
        <v>3430</v>
      </c>
      <c r="C402" s="38">
        <f t="shared" si="47"/>
        <v>2.7538506130098523E-2</v>
      </c>
      <c r="D402" s="38">
        <f t="shared" si="51"/>
        <v>0.13125296214208657</v>
      </c>
      <c r="E402" s="38">
        <f t="shared" si="51"/>
        <v>0.10371445601198663</v>
      </c>
      <c r="F402" s="29">
        <f t="shared" si="49"/>
        <v>0.3811111111111124</v>
      </c>
      <c r="G402" s="44">
        <f t="shared" si="50"/>
        <v>7.4250004137616579E-2</v>
      </c>
      <c r="H402" s="38"/>
      <c r="I402" s="29"/>
    </row>
    <row r="403" spans="1:9" x14ac:dyDescent="0.2">
      <c r="A403" s="26">
        <f t="shared" si="46"/>
        <v>57.333333333333336</v>
      </c>
      <c r="B403" s="6">
        <v>3440</v>
      </c>
      <c r="C403" s="38">
        <f t="shared" si="47"/>
        <v>2.7251605839521163E-2</v>
      </c>
      <c r="D403" s="38">
        <f t="shared" si="51"/>
        <v>0.13099666019165376</v>
      </c>
      <c r="E403" s="38">
        <f t="shared" si="51"/>
        <v>0.10374505435213119</v>
      </c>
      <c r="F403" s="29">
        <f t="shared" si="49"/>
        <v>0.38222222222222352</v>
      </c>
      <c r="G403" s="44">
        <f t="shared" si="50"/>
        <v>7.4538184844150271E-2</v>
      </c>
      <c r="H403" s="38"/>
      <c r="I403" s="29"/>
    </row>
    <row r="404" spans="1:9" x14ac:dyDescent="0.2">
      <c r="A404" s="26">
        <f t="shared" si="46"/>
        <v>57.5</v>
      </c>
      <c r="B404" s="6">
        <v>3450</v>
      </c>
      <c r="C404" s="38">
        <f t="shared" si="47"/>
        <v>2.6967694519236689E-2</v>
      </c>
      <c r="D404" s="38">
        <f t="shared" si="51"/>
        <v>0.13074302843341321</v>
      </c>
      <c r="E404" s="38">
        <f t="shared" si="51"/>
        <v>0.10377533391417509</v>
      </c>
      <c r="F404" s="29">
        <f t="shared" si="49"/>
        <v>0.38333333333333464</v>
      </c>
      <c r="G404" s="44">
        <f t="shared" si="50"/>
        <v>7.482644966057854E-2</v>
      </c>
      <c r="H404" s="38"/>
      <c r="I404" s="29"/>
    </row>
    <row r="405" spans="1:9" x14ac:dyDescent="0.2">
      <c r="A405" s="26">
        <f t="shared" si="46"/>
        <v>57.666666666666664</v>
      </c>
      <c r="B405" s="6">
        <v>3460</v>
      </c>
      <c r="C405" s="38">
        <f t="shared" si="47"/>
        <v>2.6686741029703927E-2</v>
      </c>
      <c r="D405" s="38">
        <f t="shared" si="51"/>
        <v>0.1304920390489018</v>
      </c>
      <c r="E405" s="38">
        <f t="shared" si="51"/>
        <v>0.10380529801919647</v>
      </c>
      <c r="F405" s="29">
        <f t="shared" si="49"/>
        <v>0.38444444444444575</v>
      </c>
      <c r="G405" s="44">
        <f t="shared" si="50"/>
        <v>7.511479771063187E-2</v>
      </c>
      <c r="H405" s="38"/>
      <c r="I405" s="29"/>
    </row>
    <row r="406" spans="1:9" x14ac:dyDescent="0.2">
      <c r="A406" s="26">
        <f t="shared" si="46"/>
        <v>57.833333333333336</v>
      </c>
      <c r="B406" s="6">
        <v>3470</v>
      </c>
      <c r="C406" s="38">
        <f t="shared" si="47"/>
        <v>2.6408714555798102E-2</v>
      </c>
      <c r="D406" s="38">
        <f t="shared" si="51"/>
        <v>0.13024366450947344</v>
      </c>
      <c r="E406" s="38">
        <f t="shared" si="51"/>
        <v>0.10383494995367391</v>
      </c>
      <c r="F406" s="29">
        <f t="shared" si="49"/>
        <v>0.38555555555555687</v>
      </c>
      <c r="G406" s="44">
        <f t="shared" si="50"/>
        <v>7.5403228127169847E-2</v>
      </c>
      <c r="H406" s="38"/>
      <c r="I406" s="29"/>
    </row>
    <row r="407" spans="1:9" x14ac:dyDescent="0.2">
      <c r="A407" s="26">
        <f t="shared" si="46"/>
        <v>58</v>
      </c>
      <c r="B407" s="6">
        <v>3480</v>
      </c>
      <c r="C407" s="38">
        <f t="shared" si="47"/>
        <v>2.6133584603431077E-2</v>
      </c>
      <c r="D407" s="38">
        <f t="shared" si="51"/>
        <v>0.12999787757327952</v>
      </c>
      <c r="E407" s="38">
        <f t="shared" si="51"/>
        <v>0.10386429296984702</v>
      </c>
      <c r="F407" s="29">
        <f t="shared" si="49"/>
        <v>0.38666666666666799</v>
      </c>
      <c r="G407" s="44">
        <f t="shared" si="50"/>
        <v>7.5691740052086093E-2</v>
      </c>
      <c r="H407" s="38"/>
      <c r="I407" s="29"/>
    </row>
    <row r="408" spans="1:9" x14ac:dyDescent="0.2">
      <c r="A408" s="26">
        <f t="shared" si="46"/>
        <v>58.166666666666664</v>
      </c>
      <c r="B408" s="6">
        <v>3490</v>
      </c>
      <c r="C408" s="38">
        <f t="shared" si="47"/>
        <v>2.5861320996206656E-2</v>
      </c>
      <c r="D408" s="38">
        <f t="shared" si="51"/>
        <v>0.12975465128228114</v>
      </c>
      <c r="E408" s="38">
        <f t="shared" si="51"/>
        <v>0.10389333028607305</v>
      </c>
      <c r="F408" s="29">
        <f t="shared" si="49"/>
        <v>0.38777777777777911</v>
      </c>
      <c r="G408" s="44">
        <f t="shared" si="50"/>
        <v>7.5980332636214079E-2</v>
      </c>
      <c r="H408" s="38"/>
      <c r="I408" s="29"/>
    </row>
    <row r="409" spans="1:9" x14ac:dyDescent="0.2">
      <c r="A409" s="26">
        <f t="shared" si="46"/>
        <v>58.333333333333336</v>
      </c>
      <c r="B409" s="6">
        <v>3500</v>
      </c>
      <c r="C409" s="38">
        <f t="shared" si="47"/>
        <v>2.5591893872110874E-2</v>
      </c>
      <c r="D409" s="38">
        <f t="shared" si="51"/>
        <v>0.12951395895929227</v>
      </c>
      <c r="E409" s="38">
        <f t="shared" si="51"/>
        <v>0.10392206508717994</v>
      </c>
      <c r="F409" s="29">
        <f t="shared" si="49"/>
        <v>0.38888888888889023</v>
      </c>
      <c r="G409" s="44">
        <f t="shared" si="50"/>
        <v>7.626900503923402E-2</v>
      </c>
      <c r="H409" s="38"/>
      <c r="I409" s="29"/>
    </row>
    <row r="410" spans="1:9" x14ac:dyDescent="0.2">
      <c r="A410" s="26">
        <f t="shared" si="46"/>
        <v>58.5</v>
      </c>
      <c r="B410" s="6">
        <v>3510</v>
      </c>
      <c r="C410" s="38">
        <f t="shared" si="47"/>
        <v>2.5325273680236751E-2</v>
      </c>
      <c r="D410" s="38">
        <f t="shared" si="51"/>
        <v>0.12927577420505382</v>
      </c>
      <c r="E410" s="38">
        <f t="shared" si="51"/>
        <v>0.10395050052481562</v>
      </c>
      <c r="F410" s="29">
        <f t="shared" si="49"/>
        <v>0.39000000000000135</v>
      </c>
      <c r="G410" s="44">
        <f t="shared" si="50"/>
        <v>7.6557756429580723E-2</v>
      </c>
      <c r="H410" s="38"/>
      <c r="I410" s="29"/>
    </row>
    <row r="411" spans="1:9" x14ac:dyDescent="0.2">
      <c r="A411" s="26">
        <f t="shared" si="46"/>
        <v>58.666666666666664</v>
      </c>
      <c r="B411" s="6">
        <v>3520</v>
      </c>
      <c r="C411" s="38">
        <f t="shared" si="47"/>
        <v>2.5061431177543055E-2</v>
      </c>
      <c r="D411" s="38">
        <f t="shared" si="51"/>
        <v>0.12904007089533814</v>
      </c>
      <c r="E411" s="38">
        <f t="shared" si="51"/>
        <v>0.10397863971779367</v>
      </c>
      <c r="F411" s="29">
        <f t="shared" si="49"/>
        <v>0.39111111111111246</v>
      </c>
      <c r="G411" s="44">
        <f t="shared" si="50"/>
        <v>7.6846585984352372E-2</v>
      </c>
      <c r="H411" s="38"/>
      <c r="I411" s="29"/>
    </row>
    <row r="412" spans="1:9" x14ac:dyDescent="0.2">
      <c r="A412" s="26">
        <f t="shared" si="46"/>
        <v>58.833333333333336</v>
      </c>
      <c r="B412" s="6">
        <v>3530</v>
      </c>
      <c r="C412" s="38">
        <f t="shared" si="47"/>
        <v>2.480033742564694E-2</v>
      </c>
      <c r="D412" s="38">
        <f t="shared" si="51"/>
        <v>0.12880682317808373</v>
      </c>
      <c r="E412" s="38">
        <f t="shared" si="51"/>
        <v>0.10400648575243539</v>
      </c>
      <c r="F412" s="29">
        <f t="shared" si="49"/>
        <v>0.39222222222222358</v>
      </c>
      <c r="G412" s="44">
        <f t="shared" si="50"/>
        <v>7.7135492889220253E-2</v>
      </c>
      <c r="H412" s="38"/>
      <c r="I412" s="29"/>
    </row>
    <row r="413" spans="1:9" x14ac:dyDescent="0.2">
      <c r="A413" s="26">
        <f t="shared" si="46"/>
        <v>59</v>
      </c>
      <c r="B413" s="6">
        <v>3540</v>
      </c>
      <c r="C413" s="38">
        <f t="shared" si="47"/>
        <v>2.4541963787649983E-2</v>
      </c>
      <c r="D413" s="38">
        <f t="shared" ref="D413:E428" si="52">D412*EXP(-$C$29*10/3600)+$B$56</f>
        <v>0.12857600547055972</v>
      </c>
      <c r="E413" s="38">
        <f t="shared" si="52"/>
        <v>0.10403404168290832</v>
      </c>
      <c r="F413" s="29">
        <f t="shared" si="49"/>
        <v>0.3933333333333347</v>
      </c>
      <c r="G413" s="44">
        <f t="shared" si="50"/>
        <v>7.7424476338339446E-2</v>
      </c>
      <c r="H413" s="38"/>
      <c r="I413" s="29"/>
    </row>
    <row r="414" spans="1:9" x14ac:dyDescent="0.2">
      <c r="A414" s="26">
        <f t="shared" si="46"/>
        <v>59.166666666666664</v>
      </c>
      <c r="B414" s="6">
        <v>3550</v>
      </c>
      <c r="C414" s="38">
        <f t="shared" si="47"/>
        <v>2.4286281924997301E-2</v>
      </c>
      <c r="D414" s="38">
        <f t="shared" si="52"/>
        <v>0.12834759245655999</v>
      </c>
      <c r="E414" s="38">
        <f t="shared" si="52"/>
        <v>0.10406131053156127</v>
      </c>
      <c r="F414" s="29">
        <f t="shared" si="49"/>
        <v>0.39444444444444582</v>
      </c>
      <c r="G414" s="44">
        <f t="shared" si="50"/>
        <v>7.7713535534260456E-2</v>
      </c>
      <c r="H414" s="38"/>
      <c r="I414" s="29"/>
    </row>
    <row r="415" spans="1:9" x14ac:dyDescent="0.2">
      <c r="A415" s="26">
        <f t="shared" si="46"/>
        <v>59.333333333333336</v>
      </c>
      <c r="B415" s="6">
        <v>3560</v>
      </c>
      <c r="C415" s="38">
        <f t="shared" si="47"/>
        <v>2.4033263794369292E-2</v>
      </c>
      <c r="D415" s="38">
        <f t="shared" si="52"/>
        <v>0.12812155908362644</v>
      </c>
      <c r="E415" s="38">
        <f t="shared" si="52"/>
        <v>0.10408829528925571</v>
      </c>
      <c r="F415" s="29">
        <f t="shared" si="49"/>
        <v>0.39555555555555694</v>
      </c>
      <c r="G415" s="44">
        <f t="shared" si="50"/>
        <v>7.8002669687841725E-2</v>
      </c>
      <c r="H415" s="38"/>
      <c r="I415" s="29"/>
    </row>
    <row r="416" spans="1:9" x14ac:dyDescent="0.2">
      <c r="A416" s="26">
        <f t="shared" si="46"/>
        <v>59.5</v>
      </c>
      <c r="B416" s="6">
        <v>3570</v>
      </c>
      <c r="C416" s="38">
        <f t="shared" si="47"/>
        <v>2.3782881644605881E-2</v>
      </c>
      <c r="D416" s="38">
        <f t="shared" si="52"/>
        <v>0.12789788056030121</v>
      </c>
      <c r="E416" s="38">
        <f t="shared" si="52"/>
        <v>0.1041149989156939</v>
      </c>
      <c r="F416" s="29">
        <f t="shared" si="49"/>
        <v>0.39666666666666806</v>
      </c>
      <c r="G416" s="44">
        <f t="shared" si="50"/>
        <v>7.8291878018163091E-2</v>
      </c>
      <c r="H416" s="38"/>
      <c r="I416" s="29"/>
    </row>
    <row r="417" spans="1:9" x14ac:dyDescent="0.2">
      <c r="A417" s="26">
        <f t="shared" si="46"/>
        <v>59.666666666666664</v>
      </c>
      <c r="B417" s="6">
        <v>3580</v>
      </c>
      <c r="C417" s="38">
        <f t="shared" si="47"/>
        <v>2.353510801366273E-2</v>
      </c>
      <c r="D417" s="38">
        <f t="shared" si="52"/>
        <v>0.12767653235340765</v>
      </c>
      <c r="E417" s="38">
        <f t="shared" si="52"/>
        <v>0.10414142433974345</v>
      </c>
      <c r="F417" s="29">
        <f t="shared" si="49"/>
        <v>0.39777777777777917</v>
      </c>
      <c r="G417" s="44">
        <f t="shared" si="50"/>
        <v>7.8581159752440163E-2</v>
      </c>
      <c r="H417" s="38"/>
      <c r="I417" s="29"/>
    </row>
    <row r="418" spans="1:9" x14ac:dyDescent="0.2">
      <c r="A418" s="26">
        <f t="shared" si="46"/>
        <v>59.833333333333336</v>
      </c>
      <c r="B418" s="6">
        <v>3590</v>
      </c>
      <c r="C418" s="38">
        <f t="shared" si="47"/>
        <v>2.3289915725599235E-2</v>
      </c>
      <c r="D418" s="38">
        <f t="shared" si="52"/>
        <v>0.12745749018535932</v>
      </c>
      <c r="E418" s="38">
        <f t="shared" si="52"/>
        <v>0.10416757445975863</v>
      </c>
      <c r="F418" s="29">
        <f t="shared" si="49"/>
        <v>0.39888888888889029</v>
      </c>
      <c r="G418" s="44">
        <f t="shared" si="50"/>
        <v>7.8870514125939498E-2</v>
      </c>
      <c r="H418" s="38"/>
      <c r="I418" s="29"/>
    </row>
    <row r="419" spans="1:9" x14ac:dyDescent="0.2">
      <c r="A419" s="26">
        <f t="shared" si="46"/>
        <v>60</v>
      </c>
      <c r="B419" s="6">
        <v>3600</v>
      </c>
      <c r="C419" s="38">
        <f t="shared" si="47"/>
        <v>2.3047277887597788E-2</v>
      </c>
      <c r="D419" s="38">
        <f t="shared" si="52"/>
        <v>0.12724073003149741</v>
      </c>
      <c r="E419" s="38">
        <f t="shared" si="52"/>
        <v>0.10419345214389819</v>
      </c>
      <c r="F419" s="29">
        <f t="shared" si="49"/>
        <v>0.40000000000000141</v>
      </c>
      <c r="G419" s="44">
        <f t="shared" si="50"/>
        <v>7.9159940381894764E-2</v>
      </c>
      <c r="H419" s="38"/>
      <c r="I419" s="29"/>
    </row>
    <row r="420" spans="1:9" x14ac:dyDescent="0.2">
      <c r="A420" s="26">
        <f t="shared" si="46"/>
        <v>60.166666666666664</v>
      </c>
      <c r="B420" s="6">
        <v>3610</v>
      </c>
      <c r="C420" s="38">
        <f t="shared" si="47"/>
        <v>2.2807167887014194E-2</v>
      </c>
      <c r="D420" s="38">
        <f t="shared" si="52"/>
        <v>0.12702622811745559</v>
      </c>
      <c r="E420" s="38">
        <f t="shared" si="52"/>
        <v>0.10421906023043996</v>
      </c>
      <c r="F420" s="29">
        <f t="shared" si="49"/>
        <v>0.40111111111111253</v>
      </c>
      <c r="G420" s="44">
        <f t="shared" si="50"/>
        <v>7.944943777142377E-2</v>
      </c>
    </row>
    <row r="421" spans="1:9" x14ac:dyDescent="0.2">
      <c r="A421" s="26">
        <f t="shared" si="46"/>
        <v>60.333333333333336</v>
      </c>
      <c r="B421" s="6">
        <v>3620</v>
      </c>
      <c r="C421" s="38">
        <f t="shared" si="47"/>
        <v>2.2569559388458806E-2</v>
      </c>
      <c r="D421" s="38">
        <f t="shared" si="52"/>
        <v>0.12681396091655245</v>
      </c>
      <c r="E421" s="38">
        <f t="shared" si="52"/>
        <v>0.1042444015280922</v>
      </c>
      <c r="F421" s="29">
        <f t="shared" si="49"/>
        <v>0.40222222222222365</v>
      </c>
      <c r="G421" s="44">
        <f t="shared" si="50"/>
        <v>7.9739005553446249E-2</v>
      </c>
    </row>
    <row r="422" spans="1:9" x14ac:dyDescent="0.2">
      <c r="A422" s="26">
        <f t="shared" si="46"/>
        <v>60.5</v>
      </c>
      <c r="B422" s="6">
        <v>3630</v>
      </c>
      <c r="C422" s="38">
        <f t="shared" si="47"/>
        <v>2.2334426330908003E-2</v>
      </c>
      <c r="D422" s="38">
        <f t="shared" si="52"/>
        <v>0.12660390514721104</v>
      </c>
      <c r="E422" s="38">
        <f t="shared" si="52"/>
        <v>0.10426947881630159</v>
      </c>
      <c r="F422" s="29">
        <f t="shared" si="49"/>
        <v>0.40333333333333476</v>
      </c>
      <c r="G422" s="44">
        <f t="shared" si="50"/>
        <v>8.0028642994602647E-2</v>
      </c>
    </row>
    <row r="423" spans="1:9" x14ac:dyDescent="0.2">
      <c r="A423" s="26">
        <f t="shared" si="46"/>
        <v>60.666666666666664</v>
      </c>
      <c r="B423" s="6">
        <v>3640</v>
      </c>
      <c r="C423" s="38">
        <f t="shared" si="47"/>
        <v>2.2101742924845801E-2</v>
      </c>
      <c r="D423" s="38">
        <f t="shared" si="52"/>
        <v>0.1263960377704054</v>
      </c>
      <c r="E423" s="38">
        <f t="shared" si="52"/>
        <v>0.10429429484555816</v>
      </c>
      <c r="F423" s="29">
        <f t="shared" si="49"/>
        <v>0.40444444444444588</v>
      </c>
      <c r="G423" s="44">
        <f t="shared" si="50"/>
        <v>8.0318349369173647E-2</v>
      </c>
    </row>
    <row r="424" spans="1:9" x14ac:dyDescent="0.2">
      <c r="A424" s="26">
        <f t="shared" si="46"/>
        <v>60.833333333333336</v>
      </c>
      <c r="B424" s="6">
        <v>3650</v>
      </c>
      <c r="C424" s="38">
        <f t="shared" si="47"/>
        <v>2.187148364943528E-2</v>
      </c>
      <c r="D424" s="38">
        <f t="shared" si="52"/>
        <v>0.12619033598713361</v>
      </c>
      <c r="E424" s="38">
        <f t="shared" si="52"/>
        <v>0.10431885233769687</v>
      </c>
      <c r="F424" s="29">
        <f t="shared" si="49"/>
        <v>0.405555555555557</v>
      </c>
      <c r="G424" s="44">
        <f t="shared" si="50"/>
        <v>8.0608123959000577E-2</v>
      </c>
    </row>
    <row r="425" spans="1:9" x14ac:dyDescent="0.2">
      <c r="A425" s="26">
        <f t="shared" si="46"/>
        <v>61</v>
      </c>
      <c r="B425" s="6">
        <v>3660</v>
      </c>
      <c r="C425" s="38">
        <f t="shared" si="47"/>
        <v>2.1643623249719451E-2</v>
      </c>
      <c r="D425" s="38">
        <f t="shared" si="52"/>
        <v>0.12598677723591714</v>
      </c>
      <c r="E425" s="38">
        <f t="shared" si="52"/>
        <v>0.10434315398619624</v>
      </c>
      <c r="F425" s="29">
        <f t="shared" si="49"/>
        <v>0.40666666666666812</v>
      </c>
      <c r="G425" s="44">
        <f t="shared" si="50"/>
        <v>8.0897966053406684E-2</v>
      </c>
    </row>
    <row r="426" spans="1:9" x14ac:dyDescent="0.2">
      <c r="A426" s="26">
        <f t="shared" si="46"/>
        <v>61.166666666666664</v>
      </c>
      <c r="B426" s="6">
        <v>3670</v>
      </c>
      <c r="C426" s="38">
        <f t="shared" si="47"/>
        <v>2.1418136733851234E-2</v>
      </c>
      <c r="D426" s="38">
        <f t="shared" si="52"/>
        <v>0.12578533919032639</v>
      </c>
      <c r="E426" s="38">
        <f t="shared" si="52"/>
        <v>0.10436720245647371</v>
      </c>
      <c r="F426" s="29">
        <f t="shared" si="49"/>
        <v>0.40777777777777924</v>
      </c>
      <c r="G426" s="44">
        <f t="shared" si="50"/>
        <v>8.118787494911911E-2</v>
      </c>
    </row>
    <row r="427" spans="1:9" x14ac:dyDescent="0.2">
      <c r="A427" s="26">
        <f t="shared" si="46"/>
        <v>61.333333333333336</v>
      </c>
      <c r="B427" s="6">
        <v>3680</v>
      </c>
      <c r="C427" s="38">
        <f t="shared" si="47"/>
        <v>2.1194999370352359E-2</v>
      </c>
      <c r="D427" s="38">
        <f t="shared" si="52"/>
        <v>0.12558599975653179</v>
      </c>
      <c r="E427" s="38">
        <f t="shared" si="52"/>
        <v>0.10439100038617799</v>
      </c>
      <c r="F427" s="29">
        <f t="shared" si="49"/>
        <v>0.40888888888889036</v>
      </c>
      <c r="G427" s="44">
        <f t="shared" si="50"/>
        <v>8.1477849950191833E-2</v>
      </c>
    </row>
    <row r="428" spans="1:9" x14ac:dyDescent="0.2">
      <c r="A428" s="26">
        <f t="shared" si="46"/>
        <v>61.5</v>
      </c>
      <c r="B428" s="6">
        <v>3690</v>
      </c>
      <c r="C428" s="38">
        <f t="shared" si="47"/>
        <v>2.0974186685400832E-2</v>
      </c>
      <c r="D428" s="38">
        <f t="shared" si="52"/>
        <v>0.12538873707088063</v>
      </c>
      <c r="E428" s="38">
        <f t="shared" si="52"/>
        <v>0.10441455038547838</v>
      </c>
      <c r="F428" s="29">
        <f t="shared" si="49"/>
        <v>0.41000000000000147</v>
      </c>
      <c r="G428" s="44">
        <f t="shared" si="50"/>
        <v>8.1767890367929266E-2</v>
      </c>
    </row>
    <row r="429" spans="1:9" x14ac:dyDescent="0.2">
      <c r="A429" s="26">
        <f t="shared" si="46"/>
        <v>61.666666666666664</v>
      </c>
      <c r="B429" s="6">
        <v>3700</v>
      </c>
      <c r="C429" s="38">
        <f t="shared" si="47"/>
        <v>2.0755674460146593E-2</v>
      </c>
      <c r="D429" s="38">
        <f t="shared" ref="D429:E444" si="53">D428*EXP(-$C$29*10/3600)+$B$56</f>
        <v>0.12519352949749907</v>
      </c>
      <c r="E429" s="38">
        <f t="shared" si="53"/>
        <v>0.10443785503735105</v>
      </c>
      <c r="F429" s="29">
        <f t="shared" si="49"/>
        <v>0.41111111111111259</v>
      </c>
      <c r="G429" s="44">
        <f t="shared" si="50"/>
        <v>8.2057995520810792E-2</v>
      </c>
    </row>
    <row r="430" spans="1:9" x14ac:dyDescent="0.2">
      <c r="A430" s="26">
        <f t="shared" si="46"/>
        <v>61.833333333333336</v>
      </c>
      <c r="B430" s="6">
        <v>3710</v>
      </c>
      <c r="C430" s="38">
        <f t="shared" si="47"/>
        <v>2.05394387280552E-2</v>
      </c>
      <c r="D430" s="38">
        <f t="shared" si="53"/>
        <v>0.12500035562591894</v>
      </c>
      <c r="E430" s="38">
        <f t="shared" si="53"/>
        <v>0.10446091689786233</v>
      </c>
      <c r="F430" s="29">
        <f t="shared" si="49"/>
        <v>0.41222222222222371</v>
      </c>
      <c r="G430" s="44">
        <f t="shared" si="50"/>
        <v>8.234816473441596E-2</v>
      </c>
    </row>
    <row r="431" spans="1:9" x14ac:dyDescent="0.2">
      <c r="A431" s="26">
        <f t="shared" si="46"/>
        <v>62</v>
      </c>
      <c r="B431" s="6">
        <v>3720</v>
      </c>
      <c r="C431" s="38">
        <f t="shared" si="47"/>
        <v>2.0325455772279153E-2</v>
      </c>
      <c r="D431" s="38">
        <f t="shared" si="53"/>
        <v>0.12480919426872961</v>
      </c>
      <c r="E431" s="38">
        <f t="shared" si="53"/>
        <v>0.10448373849644906</v>
      </c>
      <c r="F431" s="29">
        <f t="shared" si="49"/>
        <v>0.41333333333333483</v>
      </c>
      <c r="G431" s="44">
        <f t="shared" si="50"/>
        <v>8.2638397341350547E-2</v>
      </c>
    </row>
    <row r="432" spans="1:9" x14ac:dyDescent="0.2">
      <c r="A432" s="26">
        <f t="shared" si="46"/>
        <v>62.166666666666664</v>
      </c>
      <c r="B432" s="6">
        <v>3730</v>
      </c>
      <c r="C432" s="38">
        <f t="shared" si="47"/>
        <v>2.0113702123056677E-2</v>
      </c>
      <c r="D432" s="38">
        <f t="shared" si="53"/>
        <v>0.12462002445925408</v>
      </c>
      <c r="E432" s="38">
        <f t="shared" si="53"/>
        <v>0.10450632233619603</v>
      </c>
      <c r="F432" s="29">
        <f t="shared" si="49"/>
        <v>0.41444444444444595</v>
      </c>
      <c r="G432" s="44">
        <f t="shared" si="50"/>
        <v>8.292869268117331E-2</v>
      </c>
    </row>
    <row r="433" spans="1:7" x14ac:dyDescent="0.2">
      <c r="A433" s="26">
        <f t="shared" si="46"/>
        <v>62.333333333333336</v>
      </c>
      <c r="B433" s="6">
        <v>3740</v>
      </c>
      <c r="C433" s="38">
        <f t="shared" si="47"/>
        <v>1.9904154555137426E-2</v>
      </c>
      <c r="D433" s="38">
        <f t="shared" si="53"/>
        <v>0.12443282544924932</v>
      </c>
      <c r="E433" s="38">
        <f t="shared" si="53"/>
        <v>0.10452867089411054</v>
      </c>
      <c r="F433" s="29">
        <f t="shared" si="49"/>
        <v>0.41555555555555707</v>
      </c>
      <c r="G433" s="44">
        <f t="shared" si="50"/>
        <v>8.3219050100323613E-2</v>
      </c>
    </row>
    <row r="434" spans="1:7" x14ac:dyDescent="0.2">
      <c r="A434" s="26">
        <f t="shared" si="46"/>
        <v>62.5</v>
      </c>
      <c r="B434" s="6">
        <v>3750</v>
      </c>
      <c r="C434" s="38">
        <f t="shared" si="47"/>
        <v>1.9696790085235252E-2</v>
      </c>
      <c r="D434" s="38">
        <f t="shared" si="53"/>
        <v>0.12424757670663061</v>
      </c>
      <c r="E434" s="38">
        <f t="shared" si="53"/>
        <v>0.10455078662139403</v>
      </c>
      <c r="F434" s="29">
        <f t="shared" si="49"/>
        <v>0.41666666666666818</v>
      </c>
      <c r="G434" s="44">
        <f t="shared" si="50"/>
        <v>8.3509468952049706E-2</v>
      </c>
    </row>
    <row r="435" spans="1:7" x14ac:dyDescent="0.2">
      <c r="A435" s="26">
        <f t="shared" si="46"/>
        <v>62.666666666666664</v>
      </c>
      <c r="B435" s="6">
        <v>3760</v>
      </c>
      <c r="C435" s="38">
        <f t="shared" si="47"/>
        <v>1.9491585969507307E-2</v>
      </c>
      <c r="D435" s="38">
        <f t="shared" si="53"/>
        <v>0.12406425791321958</v>
      </c>
      <c r="E435" s="38">
        <f t="shared" si="53"/>
        <v>0.10457267194371095</v>
      </c>
      <c r="F435" s="29">
        <f t="shared" si="49"/>
        <v>0.4177777777777793</v>
      </c>
      <c r="G435" s="44">
        <f t="shared" si="50"/>
        <v>8.3799948596337798E-2</v>
      </c>
    </row>
    <row r="436" spans="1:7" x14ac:dyDescent="0.2">
      <c r="A436" s="26">
        <f t="shared" si="46"/>
        <v>62.833333333333336</v>
      </c>
      <c r="B436" s="6">
        <v>3770</v>
      </c>
      <c r="C436" s="38">
        <f t="shared" si="47"/>
        <v>1.928851970105953E-2</v>
      </c>
      <c r="D436" s="38">
        <f t="shared" si="53"/>
        <v>0.12388284896251568</v>
      </c>
      <c r="E436" s="38">
        <f t="shared" si="53"/>
        <v>0.10459432926145484</v>
      </c>
      <c r="F436" s="29">
        <f t="shared" si="49"/>
        <v>0.41888888888889042</v>
      </c>
      <c r="G436" s="44">
        <f t="shared" si="50"/>
        <v>8.4090488399841845E-2</v>
      </c>
    </row>
    <row r="437" spans="1:7" x14ac:dyDescent="0.2">
      <c r="A437" s="26">
        <f t="shared" si="46"/>
        <v>63</v>
      </c>
      <c r="B437" s="6">
        <v>3780</v>
      </c>
      <c r="C437" s="38">
        <f t="shared" si="47"/>
        <v>1.9087569007478048E-2</v>
      </c>
      <c r="D437" s="38">
        <f t="shared" si="53"/>
        <v>0.12370332995749092</v>
      </c>
      <c r="E437" s="38">
        <f t="shared" si="53"/>
        <v>0.10461576095001157</v>
      </c>
      <c r="F437" s="29">
        <f t="shared" si="49"/>
        <v>0.42000000000000154</v>
      </c>
      <c r="G437" s="44">
        <f t="shared" si="50"/>
        <v>8.4381087735814098E-2</v>
      </c>
    </row>
    <row r="438" spans="1:7" x14ac:dyDescent="0.2">
      <c r="A438" s="26">
        <f t="shared" si="46"/>
        <v>63.166666666666664</v>
      </c>
      <c r="B438" s="6">
        <v>3790</v>
      </c>
      <c r="C438" s="38">
        <f t="shared" si="47"/>
        <v>1.8888711848386336E-2</v>
      </c>
      <c r="D438" s="38">
        <f t="shared" si="53"/>
        <v>0.12352568120840751</v>
      </c>
      <c r="E438" s="38">
        <f t="shared" si="53"/>
        <v>0.10463696936001989</v>
      </c>
      <c r="F438" s="29">
        <f t="shared" si="49"/>
        <v>0.42111111111111266</v>
      </c>
      <c r="G438" s="44">
        <f t="shared" si="50"/>
        <v>8.4671745984036373E-2</v>
      </c>
    </row>
    <row r="439" spans="1:7" x14ac:dyDescent="0.2">
      <c r="A439" s="26">
        <f t="shared" si="46"/>
        <v>63.333333333333336</v>
      </c>
      <c r="B439" s="6">
        <v>3800</v>
      </c>
      <c r="C439" s="38">
        <f t="shared" si="47"/>
        <v>1.8691926413027839E-2</v>
      </c>
      <c r="D439" s="38">
        <f t="shared" si="53"/>
        <v>0.12334988323065832</v>
      </c>
      <c r="E439" s="38">
        <f t="shared" si="53"/>
        <v>0.1046579568176292</v>
      </c>
      <c r="F439" s="29">
        <f t="shared" si="49"/>
        <v>0.42222222222222378</v>
      </c>
      <c r="G439" s="44">
        <f t="shared" si="50"/>
        <v>8.4962462530752014E-2</v>
      </c>
    </row>
    <row r="440" spans="1:7" x14ac:dyDescent="0.2">
      <c r="A440" s="26">
        <f t="shared" si="46"/>
        <v>63.5</v>
      </c>
      <c r="B440" s="6">
        <v>3810</v>
      </c>
      <c r="C440" s="38">
        <f t="shared" si="47"/>
        <v>1.8497191117873714E-2</v>
      </c>
      <c r="D440" s="38">
        <f t="shared" si="53"/>
        <v>0.12317591674262977</v>
      </c>
      <c r="E440" s="38">
        <f t="shared" si="53"/>
        <v>0.10467872562475479</v>
      </c>
      <c r="F440" s="29">
        <f t="shared" si="49"/>
        <v>0.42333333333333489</v>
      </c>
      <c r="G440" s="44">
        <f t="shared" si="50"/>
        <v>8.5253236768598556E-2</v>
      </c>
    </row>
    <row r="441" spans="1:7" x14ac:dyDescent="0.2">
      <c r="A441" s="26">
        <f t="shared" si="46"/>
        <v>63.666666666666664</v>
      </c>
      <c r="B441" s="6">
        <v>3820</v>
      </c>
      <c r="C441" s="38">
        <f t="shared" si="47"/>
        <v>1.8304484604255586E-2</v>
      </c>
      <c r="D441" s="38">
        <f t="shared" si="53"/>
        <v>0.12300376266358704</v>
      </c>
      <c r="E441" s="38">
        <f t="shared" si="53"/>
        <v>0.1046992780593302</v>
      </c>
      <c r="F441" s="29">
        <f t="shared" si="49"/>
        <v>0.42444444444444601</v>
      </c>
      <c r="G441" s="44">
        <f t="shared" si="50"/>
        <v>8.5544068096541137E-2</v>
      </c>
    </row>
    <row r="442" spans="1:7" x14ac:dyDescent="0.2">
      <c r="A442" s="26">
        <f t="shared" si="46"/>
        <v>63.833333333333336</v>
      </c>
      <c r="B442" s="6">
        <v>3830</v>
      </c>
      <c r="C442" s="38">
        <f t="shared" si="47"/>
        <v>1.8113785736022844E-2</v>
      </c>
      <c r="D442" s="38">
        <f t="shared" si="53"/>
        <v>0.12283340211158125</v>
      </c>
      <c r="E442" s="38">
        <f t="shared" si="53"/>
        <v>0.10471961637555716</v>
      </c>
      <c r="F442" s="29">
        <f t="shared" si="49"/>
        <v>0.42555555555555713</v>
      </c>
      <c r="G442" s="44">
        <f t="shared" si="50"/>
        <v>8.5834955919806569E-2</v>
      </c>
    </row>
    <row r="443" spans="1:7" x14ac:dyDescent="0.2">
      <c r="A443" s="26">
        <f t="shared" si="46"/>
        <v>64</v>
      </c>
      <c r="B443" s="6">
        <v>3840</v>
      </c>
      <c r="C443" s="38">
        <f t="shared" si="47"/>
        <v>1.7925073597224544E-2</v>
      </c>
      <c r="D443" s="38">
        <f t="shared" si="53"/>
        <v>0.12266481640137852</v>
      </c>
      <c r="E443" s="38">
        <f t="shared" si="53"/>
        <v>0.10473974280415274</v>
      </c>
      <c r="F443" s="29">
        <f t="shared" si="49"/>
        <v>0.42666666666666825</v>
      </c>
      <c r="G443" s="44">
        <f t="shared" si="50"/>
        <v>8.6125899649818108E-2</v>
      </c>
    </row>
    <row r="444" spans="1:7" x14ac:dyDescent="0.2">
      <c r="A444" s="26">
        <f t="shared" si="46"/>
        <v>64.166666666666671</v>
      </c>
      <c r="B444" s="6">
        <v>3850</v>
      </c>
      <c r="C444" s="38">
        <f t="shared" si="47"/>
        <v>1.7738327489815197E-2</v>
      </c>
      <c r="D444" s="38">
        <f t="shared" si="53"/>
        <v>0.12249798704241052</v>
      </c>
      <c r="E444" s="38">
        <f t="shared" si="53"/>
        <v>0.1047596595525941</v>
      </c>
      <c r="F444" s="29">
        <f t="shared" si="49"/>
        <v>0.42777777777777937</v>
      </c>
      <c r="G444" s="44">
        <f t="shared" si="50"/>
        <v>8.6416898704130871E-2</v>
      </c>
    </row>
    <row r="445" spans="1:7" x14ac:dyDescent="0.2">
      <c r="A445" s="26">
        <f t="shared" ref="A445:A508" si="54">B445/60</f>
        <v>64.333333333333329</v>
      </c>
      <c r="B445" s="6">
        <v>3860</v>
      </c>
      <c r="C445" s="38">
        <f t="shared" ref="C445:C508" si="55">$C$59*EXP(-$C$29*B445/3600)</f>
        <v>1.7553526931384681E-2</v>
      </c>
      <c r="D445" s="38">
        <f t="shared" ref="D445:E460" si="56">D444*EXP(-$C$29*10/3600)+$B$56</f>
        <v>0.12233289573674645</v>
      </c>
      <c r="E445" s="38">
        <f t="shared" si="56"/>
        <v>0.10477936880536057</v>
      </c>
      <c r="F445" s="29">
        <f t="shared" ref="F445:F508" si="57">F444+$B$56</f>
        <v>0.42888888888889048</v>
      </c>
      <c r="G445" s="44">
        <f t="shared" ref="G445:G508" si="58">G444+E445*10/3600</f>
        <v>8.670795250636798E-2</v>
      </c>
    </row>
    <row r="446" spans="1:7" x14ac:dyDescent="0.2">
      <c r="A446" s="26">
        <f t="shared" si="54"/>
        <v>64.5</v>
      </c>
      <c r="B446" s="6">
        <v>3870</v>
      </c>
      <c r="C446" s="38">
        <f t="shared" si="55"/>
        <v>1.7370651652911694E-2</v>
      </c>
      <c r="D446" s="38">
        <f t="shared" si="56"/>
        <v>0.1221695243770861</v>
      </c>
      <c r="E446" s="38">
        <f t="shared" si="56"/>
        <v>0.10479887272417322</v>
      </c>
      <c r="F446" s="29">
        <f t="shared" si="57"/>
        <v>0.4300000000000016</v>
      </c>
      <c r="G446" s="44">
        <f t="shared" si="58"/>
        <v>8.6999060486157354E-2</v>
      </c>
    </row>
    <row r="447" spans="1:7" x14ac:dyDescent="0.2">
      <c r="A447" s="26">
        <f t="shared" si="54"/>
        <v>64.666666666666671</v>
      </c>
      <c r="B447" s="6">
        <v>3880</v>
      </c>
      <c r="C447" s="38">
        <f t="shared" si="55"/>
        <v>1.7189681596540642E-2</v>
      </c>
      <c r="D447" s="38">
        <f t="shared" si="56"/>
        <v>0.12200785504477382</v>
      </c>
      <c r="E447" s="38">
        <f t="shared" si="56"/>
        <v>0.10481817344823201</v>
      </c>
      <c r="F447" s="29">
        <f t="shared" si="57"/>
        <v>0.43111111111111272</v>
      </c>
      <c r="G447" s="44">
        <f t="shared" si="58"/>
        <v>8.7290222079069113E-2</v>
      </c>
    </row>
    <row r="448" spans="1:7" x14ac:dyDescent="0.2">
      <c r="A448" s="26">
        <f t="shared" si="54"/>
        <v>64.833333333333329</v>
      </c>
      <c r="B448" s="6">
        <v>3890</v>
      </c>
      <c r="C448" s="38">
        <f t="shared" si="55"/>
        <v>1.7010596913381679E-2</v>
      </c>
      <c r="D448" s="38">
        <f t="shared" si="56"/>
        <v>0.12184787000783323</v>
      </c>
      <c r="E448" s="38">
        <f t="shared" si="56"/>
        <v>0.10483727309445039</v>
      </c>
      <c r="F448" s="29">
        <f t="shared" si="57"/>
        <v>0.43222222222222384</v>
      </c>
      <c r="G448" s="44">
        <f t="shared" si="58"/>
        <v>8.7581436726553691E-2</v>
      </c>
    </row>
    <row r="449" spans="1:7" x14ac:dyDescent="0.2">
      <c r="A449" s="26">
        <f t="shared" si="54"/>
        <v>65</v>
      </c>
      <c r="B449" s="6">
        <v>3900</v>
      </c>
      <c r="C449" s="38">
        <f t="shared" si="55"/>
        <v>1.6833377961333676E-2</v>
      </c>
      <c r="D449" s="38">
        <f t="shared" si="56"/>
        <v>0.12168955171902231</v>
      </c>
      <c r="E449" s="38">
        <f t="shared" si="56"/>
        <v>0.10485617375768748</v>
      </c>
      <c r="F449" s="29">
        <f t="shared" si="57"/>
        <v>0.43333333333333496</v>
      </c>
      <c r="G449" s="44">
        <f t="shared" si="58"/>
        <v>8.7872703875880601E-2</v>
      </c>
    </row>
    <row r="450" spans="1:7" x14ac:dyDescent="0.2">
      <c r="A450" s="26">
        <f t="shared" si="54"/>
        <v>65.166666666666671</v>
      </c>
      <c r="B450" s="6">
        <v>3910</v>
      </c>
      <c r="C450" s="38">
        <f t="shared" si="55"/>
        <v>1.6658005302929858E-2</v>
      </c>
      <c r="D450" s="38">
        <f t="shared" si="56"/>
        <v>0.12153288281390885</v>
      </c>
      <c r="E450" s="38">
        <f t="shared" si="56"/>
        <v>0.10487487751097785</v>
      </c>
      <c r="F450" s="29">
        <f t="shared" si="57"/>
        <v>0.43444444444444608</v>
      </c>
      <c r="G450" s="44">
        <f t="shared" si="58"/>
        <v>8.8164022980077764E-2</v>
      </c>
    </row>
    <row r="451" spans="1:7" x14ac:dyDescent="0.2">
      <c r="A451" s="26">
        <f t="shared" si="54"/>
        <v>65.333333333333329</v>
      </c>
      <c r="B451" s="6">
        <v>3920</v>
      </c>
      <c r="C451" s="38">
        <f t="shared" si="55"/>
        <v>1.6484459703205903E-2</v>
      </c>
      <c r="D451" s="38">
        <f t="shared" si="56"/>
        <v>0.12137784610896592</v>
      </c>
      <c r="E451" s="38">
        <f t="shared" si="56"/>
        <v>0.10489338640575888</v>
      </c>
      <c r="F451" s="29">
        <f t="shared" si="57"/>
        <v>0.43555555555555719</v>
      </c>
      <c r="G451" s="44">
        <f t="shared" si="58"/>
        <v>8.8455393497871543E-2</v>
      </c>
    </row>
    <row r="452" spans="1:7" x14ac:dyDescent="0.2">
      <c r="A452" s="26">
        <f t="shared" si="54"/>
        <v>65.5</v>
      </c>
      <c r="B452" s="6">
        <v>3930</v>
      </c>
      <c r="C452" s="38">
        <f t="shared" si="55"/>
        <v>1.6312722127590225E-2</v>
      </c>
      <c r="D452" s="38">
        <f t="shared" si="56"/>
        <v>0.12122442459968712</v>
      </c>
      <c r="E452" s="38">
        <f t="shared" si="56"/>
        <v>0.10491170247209577</v>
      </c>
      <c r="F452" s="29">
        <f t="shared" si="57"/>
        <v>0.43666666666666831</v>
      </c>
      <c r="G452" s="44">
        <f t="shared" si="58"/>
        <v>8.874681489362736E-2</v>
      </c>
    </row>
    <row r="453" spans="1:7" x14ac:dyDescent="0.2">
      <c r="A453" s="26">
        <f t="shared" si="54"/>
        <v>65.666666666666671</v>
      </c>
      <c r="B453" s="6">
        <v>3940</v>
      </c>
      <c r="C453" s="38">
        <f t="shared" si="55"/>
        <v>1.6142773739816256E-2</v>
      </c>
      <c r="D453" s="38">
        <f t="shared" si="56"/>
        <v>0.12107260145872158</v>
      </c>
      <c r="E453" s="38">
        <f t="shared" si="56"/>
        <v>0.1049298277189042</v>
      </c>
      <c r="F453" s="29">
        <f t="shared" si="57"/>
        <v>0.43777777777777943</v>
      </c>
      <c r="G453" s="44">
        <f t="shared" si="58"/>
        <v>8.9038286637290978E-2</v>
      </c>
    </row>
    <row r="454" spans="1:7" x14ac:dyDescent="0.2">
      <c r="A454" s="26">
        <f t="shared" si="54"/>
        <v>65.833333333333329</v>
      </c>
      <c r="B454" s="6">
        <v>3950</v>
      </c>
      <c r="C454" s="38">
        <f t="shared" si="55"/>
        <v>1.597459589985652E-2</v>
      </c>
      <c r="D454" s="38">
        <f t="shared" si="56"/>
        <v>0.12092236003402829</v>
      </c>
      <c r="E454" s="38">
        <f t="shared" si="56"/>
        <v>0.10494776413417066</v>
      </c>
      <c r="F454" s="29">
        <f t="shared" si="57"/>
        <v>0.43888888888889055</v>
      </c>
      <c r="G454" s="44">
        <f t="shared" si="58"/>
        <v>8.9329808204330341E-2</v>
      </c>
    </row>
    <row r="455" spans="1:7" x14ac:dyDescent="0.2">
      <c r="A455" s="26">
        <f t="shared" si="54"/>
        <v>66</v>
      </c>
      <c r="B455" s="6">
        <v>3960</v>
      </c>
      <c r="C455" s="38">
        <f t="shared" si="55"/>
        <v>1.5808170161878105E-2</v>
      </c>
      <c r="D455" s="38">
        <f t="shared" si="56"/>
        <v>0.1207736838470497</v>
      </c>
      <c r="E455" s="38">
        <f t="shared" si="56"/>
        <v>0.1049655136851705</v>
      </c>
      <c r="F455" s="29">
        <f t="shared" si="57"/>
        <v>0.44000000000000167</v>
      </c>
      <c r="G455" s="44">
        <f t="shared" si="58"/>
        <v>8.9621379075678034E-2</v>
      </c>
    </row>
    <row r="456" spans="1:7" x14ac:dyDescent="0.2">
      <c r="A456" s="26">
        <f t="shared" si="54"/>
        <v>66.166666666666671</v>
      </c>
      <c r="B456" s="6">
        <v>3970</v>
      </c>
      <c r="C456" s="38">
        <f t="shared" si="55"/>
        <v>1.5643478272219565E-2</v>
      </c>
      <c r="D456" s="38">
        <f t="shared" si="56"/>
        <v>0.12062655659090435</v>
      </c>
      <c r="E456" s="38">
        <f t="shared" si="56"/>
        <v>0.1049830783186837</v>
      </c>
      <c r="F456" s="29">
        <f t="shared" si="57"/>
        <v>0.44111111111111279</v>
      </c>
      <c r="G456" s="44">
        <f t="shared" si="58"/>
        <v>8.9912998737674374E-2</v>
      </c>
    </row>
    <row r="457" spans="1:7" x14ac:dyDescent="0.2">
      <c r="A457" s="26">
        <f t="shared" si="54"/>
        <v>66.333333333333329</v>
      </c>
      <c r="B457" s="6">
        <v>3980</v>
      </c>
      <c r="C457" s="38">
        <f t="shared" si="55"/>
        <v>1.5480502167388843E-2</v>
      </c>
      <c r="D457" s="38">
        <f t="shared" si="56"/>
        <v>0.1204809621285983</v>
      </c>
      <c r="E457" s="38">
        <f t="shared" si="56"/>
        <v>0.10500045996120838</v>
      </c>
      <c r="F457" s="29">
        <f t="shared" si="57"/>
        <v>0.4422222222222239</v>
      </c>
      <c r="G457" s="44">
        <f t="shared" si="58"/>
        <v>9.0204666682011062E-2</v>
      </c>
    </row>
    <row r="458" spans="1:7" x14ac:dyDescent="0.2">
      <c r="A458" s="26">
        <f t="shared" si="54"/>
        <v>66.5</v>
      </c>
      <c r="B458" s="6">
        <v>3990</v>
      </c>
      <c r="C458" s="38">
        <f t="shared" si="55"/>
        <v>1.531922397208205E-2</v>
      </c>
      <c r="D458" s="38">
        <f t="shared" si="56"/>
        <v>0.12033688449125525</v>
      </c>
      <c r="E458" s="38">
        <f t="shared" si="56"/>
        <v>0.10501766051917215</v>
      </c>
      <c r="F458" s="29">
        <f t="shared" si="57"/>
        <v>0.44333333333333502</v>
      </c>
      <c r="G458" s="44">
        <f t="shared" si="58"/>
        <v>9.0496382405675424E-2</v>
      </c>
    </row>
    <row r="459" spans="1:7" x14ac:dyDescent="0.2">
      <c r="A459" s="26">
        <f t="shared" si="54"/>
        <v>66.666666666666671</v>
      </c>
      <c r="B459" s="6">
        <v>4000</v>
      </c>
      <c r="C459" s="38">
        <f t="shared" si="55"/>
        <v>1.5159625997222899E-2</v>
      </c>
      <c r="D459" s="38">
        <f t="shared" si="56"/>
        <v>0.12019430787636506</v>
      </c>
      <c r="E459" s="38">
        <f t="shared" si="56"/>
        <v>0.10503468187914113</v>
      </c>
      <c r="F459" s="29">
        <f t="shared" si="57"/>
        <v>0.44444444444444614</v>
      </c>
      <c r="G459" s="44">
        <f t="shared" si="58"/>
        <v>9.0788145410895263E-2</v>
      </c>
    </row>
    <row r="460" spans="1:7" x14ac:dyDescent="0.2">
      <c r="A460" s="26">
        <f t="shared" si="54"/>
        <v>66.833333333333329</v>
      </c>
      <c r="B460" s="6">
        <v>4010</v>
      </c>
      <c r="C460" s="38">
        <f t="shared" si="55"/>
        <v>1.5001690738022554E-2</v>
      </c>
      <c r="D460" s="38">
        <f t="shared" si="56"/>
        <v>0.12005321664605051</v>
      </c>
      <c r="E460" s="38">
        <f t="shared" si="56"/>
        <v>0.10505152590802692</v>
      </c>
      <c r="F460" s="29">
        <f t="shared" si="57"/>
        <v>0.44555555555555726</v>
      </c>
      <c r="G460" s="44">
        <f t="shared" si="58"/>
        <v>9.1079955205084231E-2</v>
      </c>
    </row>
    <row r="461" spans="1:7" x14ac:dyDescent="0.2">
      <c r="A461" s="26">
        <f t="shared" si="54"/>
        <v>67</v>
      </c>
      <c r="B461" s="6">
        <v>4020</v>
      </c>
      <c r="C461" s="38">
        <f t="shared" si="55"/>
        <v>1.4845400872059699E-2</v>
      </c>
      <c r="D461" s="38">
        <f t="shared" ref="D461:E476" si="59">D460*EXP(-$C$29*10/3600)+$B$56</f>
        <v>0.1199135953253521</v>
      </c>
      <c r="E461" s="38">
        <f t="shared" si="59"/>
        <v>0.10506819445329139</v>
      </c>
      <c r="F461" s="29">
        <f t="shared" si="57"/>
        <v>0.44666666666666838</v>
      </c>
      <c r="G461" s="44">
        <f t="shared" si="58"/>
        <v>9.1371811300787822E-2</v>
      </c>
    </row>
    <row r="462" spans="1:7" x14ac:dyDescent="0.2">
      <c r="A462" s="26">
        <f t="shared" si="54"/>
        <v>67.166666666666671</v>
      </c>
      <c r="B462" s="6">
        <v>4030</v>
      </c>
      <c r="C462" s="38">
        <f t="shared" si="55"/>
        <v>1.4690739257380597E-2</v>
      </c>
      <c r="D462" s="38">
        <f t="shared" si="59"/>
        <v>0.11977542860053084</v>
      </c>
      <c r="E462" s="38">
        <f t="shared" si="59"/>
        <v>0.10508468934314924</v>
      </c>
      <c r="F462" s="29">
        <f t="shared" si="57"/>
        <v>0.4477777777777795</v>
      </c>
      <c r="G462" s="44">
        <f t="shared" si="58"/>
        <v>9.1663713215629897E-2</v>
      </c>
    </row>
    <row r="463" spans="1:7" x14ac:dyDescent="0.2">
      <c r="A463" s="26">
        <f t="shared" si="54"/>
        <v>67.333333333333329</v>
      </c>
      <c r="B463" s="6">
        <v>4040</v>
      </c>
      <c r="C463" s="38">
        <f t="shared" si="55"/>
        <v>1.4537688930618967E-2</v>
      </c>
      <c r="D463" s="38">
        <f t="shared" si="59"/>
        <v>0.1196387013173885</v>
      </c>
      <c r="E463" s="38">
        <f t="shared" si="59"/>
        <v>0.10510101238676856</v>
      </c>
      <c r="F463" s="29">
        <f t="shared" si="57"/>
        <v>0.44888888888889061</v>
      </c>
      <c r="G463" s="44">
        <f t="shared" si="58"/>
        <v>9.1955660472259809E-2</v>
      </c>
    </row>
    <row r="464" spans="1:7" x14ac:dyDescent="0.2">
      <c r="A464" s="26">
        <f t="shared" si="54"/>
        <v>67.5</v>
      </c>
      <c r="B464" s="6">
        <v>4050</v>
      </c>
      <c r="C464" s="38">
        <f t="shared" si="55"/>
        <v>1.4386233105135404E-2</v>
      </c>
      <c r="D464" s="38">
        <f t="shared" si="59"/>
        <v>0.11950339847960563</v>
      </c>
      <c r="E464" s="38">
        <f t="shared" si="59"/>
        <v>0.10511716537446925</v>
      </c>
      <c r="F464" s="29">
        <f t="shared" si="57"/>
        <v>0.45000000000000173</v>
      </c>
      <c r="G464" s="44">
        <f t="shared" si="58"/>
        <v>9.2247652598300006E-2</v>
      </c>
    </row>
    <row r="465" spans="1:7" x14ac:dyDescent="0.2">
      <c r="A465" s="26">
        <f t="shared" si="54"/>
        <v>67.666666666666671</v>
      </c>
      <c r="B465" s="6">
        <v>4060</v>
      </c>
      <c r="C465" s="38">
        <f t="shared" si="55"/>
        <v>1.4236355169176273E-2</v>
      </c>
      <c r="D465" s="38">
        <f t="shared" si="59"/>
        <v>0.11936950524709664</v>
      </c>
      <c r="E465" s="38">
        <f t="shared" si="59"/>
        <v>0.1051331500779194</v>
      </c>
      <c r="F465" s="29">
        <f t="shared" si="57"/>
        <v>0.45111111111111285</v>
      </c>
      <c r="G465" s="44">
        <f t="shared" si="58"/>
        <v>9.2539689126294233E-2</v>
      </c>
    </row>
    <row r="466" spans="1:7" x14ac:dyDescent="0.2">
      <c r="A466" s="26">
        <f t="shared" si="54"/>
        <v>67.833333333333329</v>
      </c>
      <c r="B466" s="6">
        <v>4070</v>
      </c>
      <c r="C466" s="38">
        <f t="shared" si="55"/>
        <v>1.4088038684051648E-2</v>
      </c>
      <c r="D466" s="38">
        <f t="shared" si="59"/>
        <v>0.11923700693438219</v>
      </c>
      <c r="E466" s="38">
        <f t="shared" si="59"/>
        <v>0.1051489682503296</v>
      </c>
      <c r="F466" s="29">
        <f t="shared" si="57"/>
        <v>0.45222222222222397</v>
      </c>
      <c r="G466" s="44">
        <f t="shared" si="58"/>
        <v>9.2831769593656258E-2</v>
      </c>
    </row>
    <row r="467" spans="1:7" x14ac:dyDescent="0.2">
      <c r="A467" s="26">
        <f t="shared" si="54"/>
        <v>68</v>
      </c>
      <c r="B467" s="6">
        <v>4080</v>
      </c>
      <c r="C467" s="38">
        <f t="shared" si="55"/>
        <v>1.3941267382332345E-2</v>
      </c>
      <c r="D467" s="38">
        <f t="shared" si="59"/>
        <v>0.11910588900897849</v>
      </c>
      <c r="E467" s="38">
        <f t="shared" si="59"/>
        <v>0.10516462162664521</v>
      </c>
      <c r="F467" s="29">
        <f t="shared" si="57"/>
        <v>0.45333333333333509</v>
      </c>
      <c r="G467" s="44">
        <f t="shared" si="58"/>
        <v>9.3123893542619157E-2</v>
      </c>
    </row>
    <row r="468" spans="1:7" x14ac:dyDescent="0.2">
      <c r="A468" s="26">
        <f t="shared" si="54"/>
        <v>68.166666666666671</v>
      </c>
      <c r="B468" s="6">
        <v>4090</v>
      </c>
      <c r="C468" s="38">
        <f t="shared" si="55"/>
        <v>1.379602516606571E-2</v>
      </c>
      <c r="D468" s="38">
        <f t="shared" si="59"/>
        <v>0.11897613708980333</v>
      </c>
      <c r="E468" s="38">
        <f t="shared" si="59"/>
        <v>0.10518011192373669</v>
      </c>
      <c r="F468" s="29">
        <f t="shared" si="57"/>
        <v>0.45444444444444621</v>
      </c>
      <c r="G468" s="44">
        <f t="shared" si="58"/>
        <v>9.3416060520185099E-2</v>
      </c>
    </row>
    <row r="469" spans="1:7" x14ac:dyDescent="0.2">
      <c r="A469" s="26">
        <f t="shared" si="54"/>
        <v>68.333333333333329</v>
      </c>
      <c r="B469" s="6">
        <v>4100</v>
      </c>
      <c r="C469" s="38">
        <f t="shared" si="55"/>
        <v>1.3652296105009967E-2</v>
      </c>
      <c r="D469" s="38">
        <f t="shared" si="59"/>
        <v>0.11884773694559876</v>
      </c>
      <c r="E469" s="38">
        <f t="shared" si="59"/>
        <v>0.10519544084058788</v>
      </c>
      <c r="F469" s="29">
        <f t="shared" si="57"/>
        <v>0.45555555555555732</v>
      </c>
      <c r="G469" s="44">
        <f t="shared" si="58"/>
        <v>9.3708270078075626E-2</v>
      </c>
    </row>
    <row r="470" spans="1:7" x14ac:dyDescent="0.2">
      <c r="A470" s="26">
        <f t="shared" si="54"/>
        <v>68.5</v>
      </c>
      <c r="B470" s="6">
        <v>4110</v>
      </c>
      <c r="C470" s="38">
        <f t="shared" si="55"/>
        <v>1.3510064434886998E-2</v>
      </c>
      <c r="D470" s="38">
        <f t="shared" si="59"/>
        <v>0.11872067449337023</v>
      </c>
      <c r="E470" s="38">
        <f t="shared" si="59"/>
        <v>0.10521061005848234</v>
      </c>
      <c r="F470" s="29">
        <f t="shared" si="57"/>
        <v>0.45666666666666844</v>
      </c>
      <c r="G470" s="44">
        <f t="shared" si="58"/>
        <v>9.4000521772682519E-2</v>
      </c>
    </row>
    <row r="471" spans="1:7" x14ac:dyDescent="0.2">
      <c r="A471" s="26">
        <f t="shared" si="54"/>
        <v>68.666666666666671</v>
      </c>
      <c r="B471" s="6">
        <v>4120</v>
      </c>
      <c r="C471" s="38">
        <f t="shared" si="55"/>
        <v>1.3369314555653294E-2</v>
      </c>
      <c r="D471" s="38">
        <f t="shared" si="59"/>
        <v>0.11859493579684195</v>
      </c>
      <c r="E471" s="38">
        <f t="shared" si="59"/>
        <v>0.10522562124118777</v>
      </c>
      <c r="F471" s="29">
        <f t="shared" si="57"/>
        <v>0.45777777777777956</v>
      </c>
      <c r="G471" s="44">
        <f t="shared" si="58"/>
        <v>9.4292815165019153E-2</v>
      </c>
    </row>
    <row r="472" spans="1:7" x14ac:dyDescent="0.2">
      <c r="A472" s="26">
        <f t="shared" si="54"/>
        <v>68.833333333333329</v>
      </c>
      <c r="B472" s="6">
        <v>4130</v>
      </c>
      <c r="C472" s="38">
        <f t="shared" si="55"/>
        <v>1.3230031029788945E-2</v>
      </c>
      <c r="D472" s="38">
        <f t="shared" si="59"/>
        <v>0.11847050706492832</v>
      </c>
      <c r="E472" s="38">
        <f t="shared" si="59"/>
        <v>0.10524047603513849</v>
      </c>
      <c r="F472" s="29">
        <f t="shared" si="57"/>
        <v>0.45888888888889068</v>
      </c>
      <c r="G472" s="44">
        <f t="shared" si="58"/>
        <v>9.4585149820672315E-2</v>
      </c>
    </row>
    <row r="473" spans="1:7" x14ac:dyDescent="0.2">
      <c r="A473" s="26">
        <f t="shared" si="54"/>
        <v>69</v>
      </c>
      <c r="B473" s="6">
        <v>4140</v>
      </c>
      <c r="C473" s="38">
        <f t="shared" si="55"/>
        <v>1.3092198580604442E-2</v>
      </c>
      <c r="D473" s="38">
        <f t="shared" si="59"/>
        <v>0.11834737465022134</v>
      </c>
      <c r="E473" s="38">
        <f t="shared" si="59"/>
        <v>0.10525517606961603</v>
      </c>
      <c r="F473" s="29">
        <f t="shared" si="57"/>
        <v>0.4600000000000018</v>
      </c>
      <c r="G473" s="44">
        <f t="shared" si="58"/>
        <v>9.4877525309754587E-2</v>
      </c>
    </row>
    <row r="474" spans="1:7" x14ac:dyDescent="0.2">
      <c r="A474" s="26">
        <f t="shared" si="54"/>
        <v>69.166666666666671</v>
      </c>
      <c r="B474" s="6">
        <v>4150</v>
      </c>
      <c r="C474" s="38">
        <f t="shared" si="55"/>
        <v>1.2955802090565115E-2</v>
      </c>
      <c r="D474" s="38">
        <f t="shared" si="59"/>
        <v>0.11822552504749378</v>
      </c>
      <c r="E474" s="38">
        <f t="shared" si="59"/>
        <v>0.10526972295692781</v>
      </c>
      <c r="F474" s="29">
        <f t="shared" si="57"/>
        <v>0.46111111111111291</v>
      </c>
      <c r="G474" s="44">
        <f t="shared" si="58"/>
        <v>9.5169941206857164E-2</v>
      </c>
    </row>
    <row r="475" spans="1:7" x14ac:dyDescent="0.2">
      <c r="A475" s="26">
        <f t="shared" si="54"/>
        <v>69.333333333333329</v>
      </c>
      <c r="B475" s="6">
        <v>4160</v>
      </c>
      <c r="C475" s="38">
        <f t="shared" si="55"/>
        <v>1.2820826599633031E-2</v>
      </c>
      <c r="D475" s="38">
        <f t="shared" si="59"/>
        <v>0.11810494489221789</v>
      </c>
      <c r="E475" s="38">
        <f t="shared" si="59"/>
        <v>0.10528411829258399</v>
      </c>
      <c r="F475" s="29">
        <f t="shared" si="57"/>
        <v>0.46222222222222403</v>
      </c>
      <c r="G475" s="44">
        <f t="shared" si="58"/>
        <v>9.5462397091003237E-2</v>
      </c>
    </row>
    <row r="476" spans="1:7" x14ac:dyDescent="0.2">
      <c r="A476" s="26">
        <f t="shared" si="54"/>
        <v>69.5</v>
      </c>
      <c r="B476" s="6">
        <v>4170</v>
      </c>
      <c r="C476" s="38">
        <f t="shared" si="55"/>
        <v>1.2687257303626213E-2</v>
      </c>
      <c r="D476" s="38">
        <f t="shared" si="59"/>
        <v>0.11798562095909954</v>
      </c>
      <c r="E476" s="38">
        <f t="shared" si="59"/>
        <v>0.10529836365547247</v>
      </c>
      <c r="F476" s="29">
        <f t="shared" si="57"/>
        <v>0.46333333333333515</v>
      </c>
      <c r="G476" s="44">
        <f t="shared" si="58"/>
        <v>9.5754892545601766E-2</v>
      </c>
    </row>
    <row r="477" spans="1:7" x14ac:dyDescent="0.2">
      <c r="A477" s="26">
        <f t="shared" si="54"/>
        <v>69.666666666666671</v>
      </c>
      <c r="B477" s="6">
        <v>4180</v>
      </c>
      <c r="C477" s="38">
        <f t="shared" si="55"/>
        <v>1.255507955259484E-2</v>
      </c>
      <c r="D477" s="38">
        <f t="shared" ref="D477:E492" si="60">D476*EXP(-$C$29*10/3600)+$B$56</f>
        <v>0.11786754016062774</v>
      </c>
      <c r="E477" s="38">
        <f t="shared" si="60"/>
        <v>0.10531246060803205</v>
      </c>
      <c r="F477" s="29">
        <f t="shared" si="57"/>
        <v>0.46444444444444627</v>
      </c>
      <c r="G477" s="44">
        <f t="shared" si="58"/>
        <v>9.6047427158401852E-2</v>
      </c>
    </row>
    <row r="478" spans="1:7" x14ac:dyDescent="0.2">
      <c r="A478" s="26">
        <f t="shared" si="54"/>
        <v>69.833333333333329</v>
      </c>
      <c r="B478" s="6">
        <v>4190</v>
      </c>
      <c r="C478" s="38">
        <f t="shared" si="55"/>
        <v>1.2424278849214475E-2</v>
      </c>
      <c r="D478" s="38">
        <f t="shared" si="60"/>
        <v>0.11775068954563914</v>
      </c>
      <c r="E478" s="38">
        <f t="shared" si="60"/>
        <v>0.10532641069642382</v>
      </c>
      <c r="F478" s="29">
        <f t="shared" si="57"/>
        <v>0.46555555555555739</v>
      </c>
      <c r="G478" s="44">
        <f t="shared" si="58"/>
        <v>9.6340000521447477E-2</v>
      </c>
    </row>
    <row r="479" spans="1:7" x14ac:dyDescent="0.2">
      <c r="A479" s="26">
        <f t="shared" si="54"/>
        <v>70</v>
      </c>
      <c r="B479" s="6">
        <v>4200</v>
      </c>
      <c r="C479" s="38">
        <f t="shared" si="55"/>
        <v>1.2294840847195988E-2</v>
      </c>
      <c r="D479" s="38">
        <f t="shared" si="60"/>
        <v>0.11763505629789754</v>
      </c>
      <c r="E479" s="38">
        <f t="shared" si="60"/>
        <v>0.10534021545070073</v>
      </c>
      <c r="F479" s="29">
        <f t="shared" si="57"/>
        <v>0.46666666666666851</v>
      </c>
      <c r="G479" s="44">
        <f t="shared" si="58"/>
        <v>9.6632612231032755E-2</v>
      </c>
    </row>
    <row r="480" spans="1:7" x14ac:dyDescent="0.2">
      <c r="A480" s="26">
        <f t="shared" si="54"/>
        <v>70.166666666666671</v>
      </c>
      <c r="B480" s="6">
        <v>4210</v>
      </c>
      <c r="C480" s="38">
        <f t="shared" si="55"/>
        <v>1.2166751349712041E-2</v>
      </c>
      <c r="D480" s="38">
        <f t="shared" si="60"/>
        <v>0.11752062773468824</v>
      </c>
      <c r="E480" s="38">
        <f t="shared" si="60"/>
        <v>0.10535387638497538</v>
      </c>
      <c r="F480" s="29">
        <f t="shared" si="57"/>
        <v>0.46777777777777962</v>
      </c>
      <c r="G480" s="44">
        <f t="shared" si="58"/>
        <v>9.6925261887657682E-2</v>
      </c>
    </row>
    <row r="481" spans="1:7" x14ac:dyDescent="0.2">
      <c r="A481" s="26">
        <f t="shared" si="54"/>
        <v>70.333333333333329</v>
      </c>
      <c r="B481" s="6">
        <v>4220</v>
      </c>
      <c r="C481" s="38">
        <f t="shared" si="55"/>
        <v>1.203999630783997E-2</v>
      </c>
      <c r="D481" s="38">
        <f t="shared" si="60"/>
        <v>0.11740739130542696</v>
      </c>
      <c r="E481" s="38">
        <f t="shared" si="60"/>
        <v>0.10536739499758617</v>
      </c>
      <c r="F481" s="29">
        <f t="shared" si="57"/>
        <v>0.46888888888889074</v>
      </c>
      <c r="G481" s="44">
        <f t="shared" si="58"/>
        <v>9.7217949095984316E-2</v>
      </c>
    </row>
    <row r="482" spans="1:7" x14ac:dyDescent="0.2">
      <c r="A482" s="26">
        <f t="shared" si="54"/>
        <v>70.5</v>
      </c>
      <c r="B482" s="6">
        <v>4230</v>
      </c>
      <c r="C482" s="38">
        <f t="shared" si="55"/>
        <v>1.1914561819020904E-2</v>
      </c>
      <c r="D482" s="38">
        <f t="shared" si="60"/>
        <v>0.11729533459028327</v>
      </c>
      <c r="E482" s="38">
        <f t="shared" si="60"/>
        <v>0.10538077277126155</v>
      </c>
      <c r="F482" s="29">
        <f t="shared" si="57"/>
        <v>0.47000000000000186</v>
      </c>
      <c r="G482" s="44">
        <f t="shared" si="58"/>
        <v>9.7510673464793376E-2</v>
      </c>
    </row>
    <row r="483" spans="1:7" x14ac:dyDescent="0.2">
      <c r="A483" s="26">
        <f t="shared" si="54"/>
        <v>70.666666666666671</v>
      </c>
      <c r="B483" s="6">
        <v>4240</v>
      </c>
      <c r="C483" s="38">
        <f t="shared" si="55"/>
        <v>1.179043412553491E-2</v>
      </c>
      <c r="D483" s="38">
        <f t="shared" si="60"/>
        <v>0.1171844452988184</v>
      </c>
      <c r="E483" s="38">
        <f t="shared" si="60"/>
        <v>0.10539401117328269</v>
      </c>
      <c r="F483" s="29">
        <f t="shared" si="57"/>
        <v>0.47111111111111298</v>
      </c>
      <c r="G483" s="44">
        <f t="shared" si="58"/>
        <v>9.7803434606941381E-2</v>
      </c>
    </row>
    <row r="484" spans="1:7" x14ac:dyDescent="0.2">
      <c r="A484" s="26">
        <f t="shared" si="54"/>
        <v>70.833333333333329</v>
      </c>
      <c r="B484" s="6">
        <v>4250</v>
      </c>
      <c r="C484" s="38">
        <f t="shared" si="55"/>
        <v>1.1667599612992048E-2</v>
      </c>
      <c r="D484" s="38">
        <f t="shared" si="60"/>
        <v>0.11707471126863724</v>
      </c>
      <c r="E484" s="38">
        <f t="shared" si="60"/>
        <v>0.1054071116556444</v>
      </c>
      <c r="F484" s="29">
        <f t="shared" si="57"/>
        <v>0.4722222222222241</v>
      </c>
      <c r="G484" s="44">
        <f t="shared" si="58"/>
        <v>9.8096232139318174E-2</v>
      </c>
    </row>
    <row r="485" spans="1:7" x14ac:dyDescent="0.2">
      <c r="A485" s="26">
        <f t="shared" si="54"/>
        <v>71</v>
      </c>
      <c r="B485" s="6">
        <v>4260</v>
      </c>
      <c r="C485" s="38">
        <f t="shared" si="55"/>
        <v>1.1546044808839133E-2</v>
      </c>
      <c r="D485" s="38">
        <f t="shared" si="60"/>
        <v>0.11696612046405432</v>
      </c>
      <c r="E485" s="38">
        <f t="shared" si="60"/>
        <v>0.10542007565521438</v>
      </c>
      <c r="F485" s="29">
        <f t="shared" si="57"/>
        <v>0.47333333333333522</v>
      </c>
      <c r="G485" s="44">
        <f t="shared" si="58"/>
        <v>9.838906568280488E-2</v>
      </c>
    </row>
    <row r="486" spans="1:7" x14ac:dyDescent="0.2">
      <c r="A486" s="26">
        <f t="shared" si="54"/>
        <v>71.166666666666671</v>
      </c>
      <c r="B486" s="6">
        <v>4270</v>
      </c>
      <c r="C486" s="38">
        <f t="shared" si="55"/>
        <v>1.142575638088208E-2</v>
      </c>
      <c r="D486" s="38">
        <f t="shared" si="60"/>
        <v>0.11685866097477374</v>
      </c>
      <c r="E486" s="38">
        <f t="shared" si="60"/>
        <v>0.10543290459389087</v>
      </c>
      <c r="F486" s="29">
        <f t="shared" si="57"/>
        <v>0.47444444444444633</v>
      </c>
      <c r="G486" s="44">
        <f t="shared" si="58"/>
        <v>9.8681934862232354E-2</v>
      </c>
    </row>
    <row r="487" spans="1:7" x14ac:dyDescent="0.2">
      <c r="A487" s="26">
        <f t="shared" si="54"/>
        <v>71.333333333333329</v>
      </c>
      <c r="B487" s="6">
        <v>4280</v>
      </c>
      <c r="C487" s="38">
        <f t="shared" si="55"/>
        <v>1.1306721135823584E-2</v>
      </c>
      <c r="D487" s="38">
        <f t="shared" si="60"/>
        <v>0.11675232101458288</v>
      </c>
      <c r="E487" s="38">
        <f t="shared" si="60"/>
        <v>0.10544559987875853</v>
      </c>
      <c r="F487" s="29">
        <f t="shared" si="57"/>
        <v>0.47555555555555745</v>
      </c>
      <c r="G487" s="44">
        <f t="shared" si="58"/>
        <v>9.8974839306340018E-2</v>
      </c>
    </row>
    <row r="488" spans="1:7" x14ac:dyDescent="0.2">
      <c r="A488" s="26">
        <f t="shared" si="54"/>
        <v>71.5</v>
      </c>
      <c r="B488" s="6">
        <v>4290</v>
      </c>
      <c r="C488" s="38">
        <f t="shared" si="55"/>
        <v>1.1188926017816091E-2</v>
      </c>
      <c r="D488" s="38">
        <f t="shared" si="60"/>
        <v>0.11664708892005964</v>
      </c>
      <c r="E488" s="38">
        <f t="shared" si="60"/>
        <v>0.10545816290224277</v>
      </c>
      <c r="F488" s="29">
        <f t="shared" si="57"/>
        <v>0.47666666666666857</v>
      </c>
      <c r="G488" s="44">
        <f t="shared" si="58"/>
        <v>9.926777864773513E-2</v>
      </c>
    </row>
    <row r="489" spans="1:7" x14ac:dyDescent="0.2">
      <c r="A489" s="26">
        <f t="shared" si="54"/>
        <v>71.666666666666671</v>
      </c>
      <c r="B489" s="6">
        <v>4300</v>
      </c>
      <c r="C489" s="38">
        <f t="shared" si="55"/>
        <v>1.1072358107029837E-2</v>
      </c>
      <c r="D489" s="38">
        <f t="shared" si="60"/>
        <v>0.11654295314929317</v>
      </c>
      <c r="E489" s="38">
        <f t="shared" si="60"/>
        <v>0.10547059504226257</v>
      </c>
      <c r="F489" s="29">
        <f t="shared" si="57"/>
        <v>0.47777777777777969</v>
      </c>
      <c r="G489" s="44">
        <f t="shared" si="58"/>
        <v>9.9560752522852528E-2</v>
      </c>
    </row>
    <row r="490" spans="1:7" x14ac:dyDescent="0.2">
      <c r="A490" s="26">
        <f t="shared" si="54"/>
        <v>71.833333333333329</v>
      </c>
      <c r="B490" s="6">
        <v>4310</v>
      </c>
      <c r="C490" s="38">
        <f t="shared" si="55"/>
        <v>1.0957004618235778E-2</v>
      </c>
      <c r="D490" s="38">
        <f t="shared" si="60"/>
        <v>0.11643990228061801</v>
      </c>
      <c r="E490" s="38">
        <f t="shared" si="60"/>
        <v>0.10548289766238149</v>
      </c>
      <c r="F490" s="29">
        <f t="shared" si="57"/>
        <v>0.47888888888889081</v>
      </c>
      <c r="G490" s="44">
        <f t="shared" si="58"/>
        <v>9.9853760571914696E-2</v>
      </c>
    </row>
    <row r="491" spans="1:7" x14ac:dyDescent="0.2">
      <c r="A491" s="26">
        <f t="shared" si="54"/>
        <v>72</v>
      </c>
      <c r="B491" s="6">
        <v>4320</v>
      </c>
      <c r="C491" s="38">
        <f t="shared" si="55"/>
        <v>1.0842852899403304E-2</v>
      </c>
      <c r="D491" s="38">
        <f t="shared" si="60"/>
        <v>0.11633792501136135</v>
      </c>
      <c r="E491" s="38">
        <f t="shared" si="60"/>
        <v>0.1054950721119573</v>
      </c>
      <c r="F491" s="29">
        <f t="shared" si="57"/>
        <v>0.48000000000000193</v>
      </c>
      <c r="G491" s="44">
        <f t="shared" si="58"/>
        <v>0.10014680243889236</v>
      </c>
    </row>
    <row r="492" spans="1:7" x14ac:dyDescent="0.2">
      <c r="A492" s="26">
        <f t="shared" si="54"/>
        <v>72.166666666666671</v>
      </c>
      <c r="B492" s="6">
        <v>4330</v>
      </c>
      <c r="C492" s="38">
        <f t="shared" si="55"/>
        <v>1.0729890430312564E-2</v>
      </c>
      <c r="D492" s="38">
        <f t="shared" si="60"/>
        <v>0.11623701015660327</v>
      </c>
      <c r="E492" s="38">
        <f t="shared" si="60"/>
        <v>0.10550711972628997</v>
      </c>
      <c r="F492" s="29">
        <f t="shared" si="57"/>
        <v>0.48111111111111304</v>
      </c>
      <c r="G492" s="44">
        <f t="shared" si="58"/>
        <v>0.10043987777146539</v>
      </c>
    </row>
    <row r="493" spans="1:7" x14ac:dyDescent="0.2">
      <c r="A493" s="26">
        <f t="shared" si="54"/>
        <v>72.333333333333329</v>
      </c>
      <c r="B493" s="6">
        <v>4340</v>
      </c>
      <c r="C493" s="38">
        <f t="shared" si="55"/>
        <v>1.0618104821181234E-2</v>
      </c>
      <c r="D493" s="38">
        <f t="shared" ref="D493:E508" si="61">D492*EXP(-$C$29*10/3600)+$B$56</f>
        <v>0.11613714664795007</v>
      </c>
      <c r="E493" s="38">
        <f t="shared" si="61"/>
        <v>0.10551904182676809</v>
      </c>
      <c r="F493" s="29">
        <f t="shared" si="57"/>
        <v>0.48222222222222416</v>
      </c>
      <c r="G493" s="44">
        <f t="shared" si="58"/>
        <v>0.10073298622098419</v>
      </c>
    </row>
    <row r="494" spans="1:7" x14ac:dyDescent="0.2">
      <c r="A494" s="26">
        <f t="shared" si="54"/>
        <v>72.5</v>
      </c>
      <c r="B494" s="6">
        <v>4350</v>
      </c>
      <c r="C494" s="38">
        <f t="shared" si="55"/>
        <v>1.0507483811305592E-2</v>
      </c>
      <c r="D494" s="38">
        <f t="shared" si="61"/>
        <v>0.11603832353232019</v>
      </c>
      <c r="E494" s="38">
        <f t="shared" si="61"/>
        <v>0.10553083972101385</v>
      </c>
      <c r="F494" s="29">
        <f t="shared" si="57"/>
        <v>0.48333333333333528</v>
      </c>
      <c r="G494" s="44">
        <f t="shared" si="58"/>
        <v>0.10102612744243145</v>
      </c>
    </row>
    <row r="495" spans="1:7" x14ac:dyDescent="0.2">
      <c r="A495" s="26">
        <f t="shared" si="54"/>
        <v>72.666666666666671</v>
      </c>
      <c r="B495" s="6">
        <v>4360</v>
      </c>
      <c r="C495" s="38">
        <f t="shared" si="55"/>
        <v>1.0398015267715808E-2</v>
      </c>
      <c r="D495" s="38">
        <f t="shared" si="61"/>
        <v>0.11594052997074294</v>
      </c>
      <c r="E495" s="38">
        <f t="shared" si="61"/>
        <v>0.1055425147030264</v>
      </c>
      <c r="F495" s="29">
        <f t="shared" si="57"/>
        <v>0.4844444444444464</v>
      </c>
      <c r="G495" s="44">
        <f t="shared" si="58"/>
        <v>0.10131930109438429</v>
      </c>
    </row>
    <row r="496" spans="1:7" x14ac:dyDescent="0.2">
      <c r="A496" s="26">
        <f t="shared" si="54"/>
        <v>72.833333333333329</v>
      </c>
      <c r="B496" s="6">
        <v>4370</v>
      </c>
      <c r="C496" s="38">
        <f t="shared" si="55"/>
        <v>1.0289687183845084E-2</v>
      </c>
      <c r="D496" s="38">
        <f t="shared" si="61"/>
        <v>0.11584375523716968</v>
      </c>
      <c r="E496" s="38">
        <f t="shared" si="61"/>
        <v>0.10555406805332386</v>
      </c>
      <c r="F496" s="29">
        <f t="shared" si="57"/>
        <v>0.48555555555555752</v>
      </c>
      <c r="G496" s="44">
        <f t="shared" si="58"/>
        <v>0.10161250683897687</v>
      </c>
    </row>
    <row r="497" spans="1:7" x14ac:dyDescent="0.2">
      <c r="A497" s="26">
        <f t="shared" si="54"/>
        <v>73</v>
      </c>
      <c r="B497" s="6">
        <v>4380</v>
      </c>
      <c r="C497" s="38">
        <f t="shared" si="55"/>
        <v>1.0182487678212913E-2</v>
      </c>
      <c r="D497" s="38">
        <f t="shared" si="61"/>
        <v>0.11574798871729731</v>
      </c>
      <c r="E497" s="38">
        <f t="shared" si="61"/>
        <v>0.10556550103908369</v>
      </c>
      <c r="F497" s="29">
        <f t="shared" si="57"/>
        <v>0.48666666666666863</v>
      </c>
      <c r="G497" s="44">
        <f t="shared" si="58"/>
        <v>0.10190574434186321</v>
      </c>
    </row>
    <row r="498" spans="1:7" x14ac:dyDescent="0.2">
      <c r="A498" s="26">
        <f t="shared" si="54"/>
        <v>73.166666666666671</v>
      </c>
      <c r="B498" s="6">
        <v>4390</v>
      </c>
      <c r="C498" s="38">
        <f t="shared" si="55"/>
        <v>1.0076404993121763E-2</v>
      </c>
      <c r="D498" s="38">
        <f t="shared" si="61"/>
        <v>0.11565321990740418</v>
      </c>
      <c r="E498" s="38">
        <f t="shared" si="61"/>
        <v>0.1055768149142817</v>
      </c>
      <c r="F498" s="29">
        <f t="shared" si="57"/>
        <v>0.48777777777777975</v>
      </c>
      <c r="G498" s="44">
        <f t="shared" si="58"/>
        <v>0.10219901327218066</v>
      </c>
    </row>
    <row r="499" spans="1:7" x14ac:dyDescent="0.2">
      <c r="A499" s="26">
        <f t="shared" si="54"/>
        <v>73.333333333333329</v>
      </c>
      <c r="B499" s="6">
        <v>4400</v>
      </c>
      <c r="C499" s="38">
        <f t="shared" si="55"/>
        <v>9.9714274933676225E-3</v>
      </c>
      <c r="D499" s="38">
        <f t="shared" si="61"/>
        <v>0.11555943841319795</v>
      </c>
      <c r="E499" s="38">
        <f t="shared" si="61"/>
        <v>0.10558801091982961</v>
      </c>
      <c r="F499" s="29">
        <f t="shared" si="57"/>
        <v>0.48888888888889087</v>
      </c>
      <c r="G499" s="44">
        <f t="shared" si="58"/>
        <v>0.10249231330251352</v>
      </c>
    </row>
    <row r="500" spans="1:7" x14ac:dyDescent="0.2">
      <c r="A500" s="26">
        <f t="shared" si="54"/>
        <v>73.5</v>
      </c>
      <c r="B500" s="6">
        <v>4410</v>
      </c>
      <c r="C500" s="38">
        <f t="shared" si="55"/>
        <v>9.8675436649637537E-3</v>
      </c>
      <c r="D500" s="38">
        <f t="shared" si="61"/>
        <v>0.11546663394867558</v>
      </c>
      <c r="E500" s="38">
        <f t="shared" si="61"/>
        <v>0.10559909028371113</v>
      </c>
      <c r="F500" s="29">
        <f t="shared" si="57"/>
        <v>0.49000000000000199</v>
      </c>
      <c r="G500" s="44">
        <f t="shared" si="58"/>
        <v>0.10278564410885715</v>
      </c>
    </row>
    <row r="501" spans="1:7" x14ac:dyDescent="0.2">
      <c r="A501" s="26">
        <f t="shared" si="54"/>
        <v>73.666666666666671</v>
      </c>
      <c r="B501" s="6">
        <v>4420</v>
      </c>
      <c r="C501" s="38">
        <f t="shared" si="55"/>
        <v>9.7647421138778376E-3</v>
      </c>
      <c r="D501" s="38">
        <f t="shared" si="61"/>
        <v>0.11537479633499519</v>
      </c>
      <c r="E501" s="38">
        <f t="shared" si="61"/>
        <v>0.10561005422111665</v>
      </c>
      <c r="F501" s="29">
        <f t="shared" si="57"/>
        <v>0.49111111111111311</v>
      </c>
      <c r="G501" s="44">
        <f t="shared" si="58"/>
        <v>0.10307900537058248</v>
      </c>
    </row>
    <row r="502" spans="1:7" x14ac:dyDescent="0.2">
      <c r="A502" s="26">
        <f t="shared" si="54"/>
        <v>73.833333333333329</v>
      </c>
      <c r="B502" s="6">
        <v>4430</v>
      </c>
      <c r="C502" s="38">
        <f t="shared" si="55"/>
        <v>9.6630115647823433E-3</v>
      </c>
      <c r="D502" s="38">
        <f t="shared" si="61"/>
        <v>0.11528391549935955</v>
      </c>
      <c r="E502" s="38">
        <f t="shared" si="61"/>
        <v>0.10562090393457652</v>
      </c>
      <c r="F502" s="29">
        <f t="shared" si="57"/>
        <v>0.49222222222222423</v>
      </c>
      <c r="G502" s="44">
        <f t="shared" si="58"/>
        <v>0.10337239677040075</v>
      </c>
    </row>
    <row r="503" spans="1:7" x14ac:dyDescent="0.2">
      <c r="A503" s="26">
        <f t="shared" si="54"/>
        <v>74</v>
      </c>
      <c r="B503" s="6">
        <v>4440</v>
      </c>
      <c r="C503" s="38">
        <f t="shared" si="55"/>
        <v>9.5623408598177629E-3</v>
      </c>
      <c r="D503" s="38">
        <f t="shared" si="61"/>
        <v>0.11519398147391138</v>
      </c>
      <c r="E503" s="38">
        <f t="shared" si="61"/>
        <v>0.10563164061409294</v>
      </c>
      <c r="F503" s="29">
        <f t="shared" si="57"/>
        <v>0.49333333333333534</v>
      </c>
      <c r="G503" s="44">
        <f t="shared" si="58"/>
        <v>0.10366581799432878</v>
      </c>
    </row>
    <row r="504" spans="1:7" x14ac:dyDescent="0.2">
      <c r="A504" s="26">
        <f t="shared" si="54"/>
        <v>74.166666666666671</v>
      </c>
      <c r="B504" s="6">
        <v>4450</v>
      </c>
      <c r="C504" s="38">
        <f t="shared" si="55"/>
        <v>9.4627189573688476E-3</v>
      </c>
      <c r="D504" s="38">
        <f t="shared" si="61"/>
        <v>0.11510498439464004</v>
      </c>
      <c r="E504" s="38">
        <f t="shared" si="61"/>
        <v>0.10564226543727051</v>
      </c>
      <c r="F504" s="29">
        <f t="shared" si="57"/>
        <v>0.49444444444444646</v>
      </c>
      <c r="G504" s="44">
        <f t="shared" si="58"/>
        <v>0.10395926873165454</v>
      </c>
    </row>
    <row r="505" spans="1:7" x14ac:dyDescent="0.2">
      <c r="A505" s="26">
        <f t="shared" si="54"/>
        <v>74.333333333333329</v>
      </c>
      <c r="B505" s="6">
        <v>4460</v>
      </c>
      <c r="C505" s="38">
        <f t="shared" si="55"/>
        <v>9.3641349308535519E-3</v>
      </c>
      <c r="D505" s="38">
        <f t="shared" si="61"/>
        <v>0.11501691450029959</v>
      </c>
      <c r="E505" s="38">
        <f t="shared" si="61"/>
        <v>0.10565277956944537</v>
      </c>
      <c r="F505" s="29">
        <f t="shared" si="57"/>
        <v>0.49555555555555758</v>
      </c>
      <c r="G505" s="44">
        <f t="shared" si="58"/>
        <v>0.104252748674903</v>
      </c>
    </row>
    <row r="506" spans="1:7" x14ac:dyDescent="0.2">
      <c r="A506" s="26">
        <f t="shared" si="54"/>
        <v>74.5</v>
      </c>
      <c r="B506" s="6">
        <v>4470</v>
      </c>
      <c r="C506" s="38">
        <f t="shared" si="55"/>
        <v>9.2665779675246314E-3</v>
      </c>
      <c r="D506" s="38">
        <f t="shared" si="61"/>
        <v>0.11492976213133826</v>
      </c>
      <c r="E506" s="38">
        <f t="shared" si="61"/>
        <v>0.10566318416381298</v>
      </c>
      <c r="F506" s="29">
        <f t="shared" si="57"/>
        <v>0.4966666666666687</v>
      </c>
      <c r="G506" s="44">
        <f t="shared" si="58"/>
        <v>0.10454625751980248</v>
      </c>
    </row>
    <row r="507" spans="1:7" x14ac:dyDescent="0.2">
      <c r="A507" s="26">
        <f t="shared" si="54"/>
        <v>74.666666666666671</v>
      </c>
      <c r="B507" s="6">
        <v>4480</v>
      </c>
      <c r="C507" s="38">
        <f t="shared" si="55"/>
        <v>9.1700373672836087E-3</v>
      </c>
      <c r="D507" s="38">
        <f t="shared" si="61"/>
        <v>0.11484351772883894</v>
      </c>
      <c r="E507" s="38">
        <f t="shared" si="61"/>
        <v>0.10567348036155468</v>
      </c>
      <c r="F507" s="29">
        <f t="shared" si="57"/>
        <v>0.49777777777777982</v>
      </c>
      <c r="G507" s="44">
        <f t="shared" si="58"/>
        <v>0.10483979496525124</v>
      </c>
    </row>
    <row r="508" spans="1:7" x14ac:dyDescent="0.2">
      <c r="A508" s="26">
        <f t="shared" si="54"/>
        <v>74.833333333333329</v>
      </c>
      <c r="B508" s="6">
        <v>4490</v>
      </c>
      <c r="C508" s="38">
        <f t="shared" si="55"/>
        <v>9.0745025415073007E-3</v>
      </c>
      <c r="D508" s="38">
        <f t="shared" si="61"/>
        <v>0.11475817183347072</v>
      </c>
      <c r="E508" s="38">
        <f t="shared" si="61"/>
        <v>0.10568366929196277</v>
      </c>
      <c r="F508" s="29">
        <f t="shared" si="57"/>
        <v>0.49888888888889094</v>
      </c>
      <c r="G508" s="44">
        <f t="shared" si="58"/>
        <v>0.10513336071328447</v>
      </c>
    </row>
    <row r="509" spans="1:7" x14ac:dyDescent="0.2">
      <c r="A509" s="26">
        <f t="shared" ref="A509:A572" si="62">B509/60</f>
        <v>75</v>
      </c>
      <c r="B509" s="6">
        <v>4500</v>
      </c>
      <c r="C509" s="38">
        <f t="shared" ref="C509:C572" si="63">$C$59*EXP(-$C$29*B509/3600)</f>
        <v>8.9799630118863327E-3</v>
      </c>
      <c r="D509" s="38">
        <f t="shared" ref="D509:E524" si="64">D508*EXP(-$C$29*10/3600)+$B$56</f>
        <v>0.11467371508445143</v>
      </c>
      <c r="E509" s="38">
        <f t="shared" si="64"/>
        <v>0.10569375207256444</v>
      </c>
      <c r="F509" s="29">
        <f t="shared" ref="F509:F572" si="65">F508+$B$56</f>
        <v>0.500000000000002</v>
      </c>
      <c r="G509" s="44">
        <f t="shared" ref="G509:G572" si="66">G508+E509*10/3600</f>
        <v>0.10542695446904159</v>
      </c>
    </row>
    <row r="510" spans="1:7" x14ac:dyDescent="0.2">
      <c r="A510" s="26">
        <f t="shared" si="62"/>
        <v>75.166666666666671</v>
      </c>
      <c r="B510" s="6">
        <v>4510</v>
      </c>
      <c r="C510" s="38">
        <f t="shared" si="63"/>
        <v>8.8864084092759796E-3</v>
      </c>
      <c r="D510" s="38">
        <f t="shared" si="64"/>
        <v>0.11459013821852095</v>
      </c>
      <c r="E510" s="38">
        <f t="shared" si="64"/>
        <v>0.10570372980924432</v>
      </c>
      <c r="F510" s="29">
        <f t="shared" si="65"/>
        <v>0.50111111111111306</v>
      </c>
      <c r="G510" s="44">
        <f t="shared" si="66"/>
        <v>0.10572057594073393</v>
      </c>
    </row>
    <row r="511" spans="1:7" x14ac:dyDescent="0.2">
      <c r="A511" s="26">
        <f t="shared" si="62"/>
        <v>75.333333333333329</v>
      </c>
      <c r="B511" s="6">
        <v>4520</v>
      </c>
      <c r="C511" s="38">
        <f t="shared" si="63"/>
        <v>8.7938284725587994E-3</v>
      </c>
      <c r="D511" s="38">
        <f t="shared" si="64"/>
        <v>0.11450743206892516</v>
      </c>
      <c r="E511" s="38">
        <f t="shared" si="64"/>
        <v>0.10571360359636574</v>
      </c>
      <c r="F511" s="29">
        <f t="shared" si="65"/>
        <v>0.50222222222222412</v>
      </c>
      <c r="G511" s="44">
        <f t="shared" si="66"/>
        <v>0.10601422483961273</v>
      </c>
    </row>
    <row r="512" spans="1:7" x14ac:dyDescent="0.2">
      <c r="A512" s="26">
        <f t="shared" si="62"/>
        <v>75.5</v>
      </c>
      <c r="B512" s="6">
        <v>4530</v>
      </c>
      <c r="C512" s="38">
        <f t="shared" si="63"/>
        <v>8.702213047519192E-3</v>
      </c>
      <c r="D512" s="38">
        <f t="shared" si="64"/>
        <v>0.11442558756441062</v>
      </c>
      <c r="E512" s="38">
        <f t="shared" si="64"/>
        <v>0.1057233745168908</v>
      </c>
      <c r="F512" s="29">
        <f t="shared" si="65"/>
        <v>0.50333333333333519</v>
      </c>
      <c r="G512" s="44">
        <f t="shared" si="66"/>
        <v>0.10630790087993743</v>
      </c>
    </row>
    <row r="513" spans="1:7" x14ac:dyDescent="0.2">
      <c r="A513" s="26">
        <f t="shared" si="62"/>
        <v>75.666666666666671</v>
      </c>
      <c r="B513" s="6">
        <v>4540</v>
      </c>
      <c r="C513" s="38">
        <f t="shared" si="63"/>
        <v>8.6115520857297442E-3</v>
      </c>
      <c r="D513" s="38">
        <f t="shared" si="64"/>
        <v>0.11434459572822953</v>
      </c>
      <c r="E513" s="38">
        <f t="shared" si="64"/>
        <v>0.10573304364249916</v>
      </c>
      <c r="F513" s="29">
        <f t="shared" si="65"/>
        <v>0.50444444444444625</v>
      </c>
      <c r="G513" s="44">
        <f t="shared" si="66"/>
        <v>0.10660160377894437</v>
      </c>
    </row>
    <row r="514" spans="1:7" x14ac:dyDescent="0.2">
      <c r="A514" s="26">
        <f t="shared" si="62"/>
        <v>75.833333333333329</v>
      </c>
      <c r="B514" s="6">
        <v>4550</v>
      </c>
      <c r="C514" s="38">
        <f t="shared" si="63"/>
        <v>8.5218356434490338E-3</v>
      </c>
      <c r="D514" s="38">
        <f t="shared" si="64"/>
        <v>0.11426444767715517</v>
      </c>
      <c r="E514" s="38">
        <f t="shared" si="64"/>
        <v>0.10574261203370552</v>
      </c>
      <c r="F514" s="29">
        <f t="shared" si="65"/>
        <v>0.50555555555555731</v>
      </c>
      <c r="G514" s="44">
        <f t="shared" si="66"/>
        <v>0.10689533325681577</v>
      </c>
    </row>
    <row r="515" spans="1:7" x14ac:dyDescent="0.2">
      <c r="A515" s="26">
        <f t="shared" si="62"/>
        <v>76</v>
      </c>
      <c r="B515" s="6">
        <v>4560</v>
      </c>
      <c r="C515" s="38">
        <f t="shared" si="63"/>
        <v>8.4330538805310433E-3</v>
      </c>
      <c r="D515" s="38">
        <f t="shared" si="64"/>
        <v>0.11418513462050767</v>
      </c>
      <c r="E515" s="38">
        <f t="shared" si="64"/>
        <v>0.10575208073997602</v>
      </c>
      <c r="F515" s="29">
        <f t="shared" si="65"/>
        <v>0.50666666666666837</v>
      </c>
      <c r="G515" s="44">
        <f t="shared" si="66"/>
        <v>0.10718908903664903</v>
      </c>
    </row>
    <row r="516" spans="1:7" x14ac:dyDescent="0.2">
      <c r="A516" s="26">
        <f t="shared" si="62"/>
        <v>76.166666666666671</v>
      </c>
      <c r="B516" s="6">
        <v>4570</v>
      </c>
      <c r="C516" s="38">
        <f t="shared" si="63"/>
        <v>8.3451970593458602E-3</v>
      </c>
      <c r="D516" s="38">
        <f t="shared" si="64"/>
        <v>0.11410664785918974</v>
      </c>
      <c r="E516" s="38">
        <f t="shared" si="64"/>
        <v>0.10576145079984328</v>
      </c>
      <c r="F516" s="29">
        <f t="shared" si="65"/>
        <v>0.50777777777777944</v>
      </c>
      <c r="G516" s="44">
        <f t="shared" si="66"/>
        <v>0.10748287084442637</v>
      </c>
    </row>
    <row r="517" spans="1:7" x14ac:dyDescent="0.2">
      <c r="A517" s="26">
        <f t="shared" si="62"/>
        <v>76.333333333333329</v>
      </c>
      <c r="B517" s="6">
        <v>4580</v>
      </c>
      <c r="C517" s="38">
        <f t="shared" si="63"/>
        <v>8.2582555437116963E-3</v>
      </c>
      <c r="D517" s="38">
        <f t="shared" si="64"/>
        <v>0.11402897878473262</v>
      </c>
      <c r="E517" s="38">
        <f t="shared" si="64"/>
        <v>0.10577072324102033</v>
      </c>
      <c r="F517" s="29">
        <f t="shared" si="65"/>
        <v>0.5088888888888905</v>
      </c>
      <c r="G517" s="44">
        <f t="shared" si="66"/>
        <v>0.10777667840898476</v>
      </c>
    </row>
    <row r="518" spans="1:7" x14ac:dyDescent="0.2">
      <c r="A518" s="26">
        <f t="shared" si="62"/>
        <v>76.5</v>
      </c>
      <c r="B518" s="6">
        <v>4590</v>
      </c>
      <c r="C518" s="38">
        <f t="shared" si="63"/>
        <v>8.1722197978378978E-3</v>
      </c>
      <c r="D518" s="38">
        <f t="shared" si="64"/>
        <v>0.11395211887835183</v>
      </c>
      <c r="E518" s="38">
        <f t="shared" si="64"/>
        <v>0.10577989908051334</v>
      </c>
      <c r="F518" s="29">
        <f t="shared" si="65"/>
        <v>0.51000000000000156</v>
      </c>
      <c r="G518" s="44">
        <f t="shared" si="66"/>
        <v>0.10807051146198619</v>
      </c>
    </row>
    <row r="519" spans="1:7" x14ac:dyDescent="0.2">
      <c r="A519" s="26">
        <f t="shared" si="62"/>
        <v>76.666666666666671</v>
      </c>
      <c r="B519" s="6">
        <v>4600</v>
      </c>
      <c r="C519" s="38">
        <f t="shared" si="63"/>
        <v>8.0870803852791696E-3</v>
      </c>
      <c r="D519" s="38">
        <f t="shared" si="64"/>
        <v>0.1138760597100129</v>
      </c>
      <c r="E519" s="38">
        <f t="shared" si="64"/>
        <v>0.10578897932473316</v>
      </c>
      <c r="F519" s="29">
        <f t="shared" si="65"/>
        <v>0.51111111111111263</v>
      </c>
      <c r="G519" s="44">
        <f t="shared" si="66"/>
        <v>0.10836436973788822</v>
      </c>
    </row>
    <row r="520" spans="1:7" x14ac:dyDescent="0.2">
      <c r="A520" s="26">
        <f t="shared" si="62"/>
        <v>76.833333333333329</v>
      </c>
      <c r="B520" s="6">
        <v>4610</v>
      </c>
      <c r="C520" s="38">
        <f t="shared" si="63"/>
        <v>8.0028279679004565E-3</v>
      </c>
      <c r="D520" s="38">
        <f t="shared" si="64"/>
        <v>0.11380079293750672</v>
      </c>
      <c r="E520" s="38">
        <f t="shared" si="64"/>
        <v>0.1057979649696057</v>
      </c>
      <c r="F520" s="29">
        <f t="shared" si="65"/>
        <v>0.51222222222222369</v>
      </c>
      <c r="G520" s="44">
        <f t="shared" si="66"/>
        <v>0.1086582529739149</v>
      </c>
    </row>
    <row r="521" spans="1:7" x14ac:dyDescent="0.2">
      <c r="A521" s="26">
        <f t="shared" si="62"/>
        <v>77</v>
      </c>
      <c r="B521" s="6">
        <v>4620</v>
      </c>
      <c r="C521" s="38">
        <f t="shared" si="63"/>
        <v>7.9194533048528547E-3</v>
      </c>
      <c r="D521" s="38">
        <f t="shared" si="64"/>
        <v>0.11372631030553455</v>
      </c>
      <c r="E521" s="38">
        <f t="shared" si="64"/>
        <v>0.10580685700068114</v>
      </c>
      <c r="F521" s="29">
        <f t="shared" si="65"/>
        <v>0.51333333333333475</v>
      </c>
      <c r="G521" s="44">
        <f t="shared" si="66"/>
        <v>0.10895216091002791</v>
      </c>
    </row>
    <row r="522" spans="1:7" x14ac:dyDescent="0.2">
      <c r="A522" s="26">
        <f t="shared" si="62"/>
        <v>77.166666666666671</v>
      </c>
      <c r="B522" s="6">
        <v>4630</v>
      </c>
      <c r="C522" s="38">
        <f t="shared" si="63"/>
        <v>7.836947251559985E-3</v>
      </c>
      <c r="D522" s="38">
        <f t="shared" si="64"/>
        <v>0.11365260364480262</v>
      </c>
      <c r="E522" s="38">
        <f t="shared" si="64"/>
        <v>0.10581565639324209</v>
      </c>
      <c r="F522" s="29">
        <f t="shared" si="65"/>
        <v>0.51444444444444581</v>
      </c>
      <c r="G522" s="44">
        <f t="shared" si="66"/>
        <v>0.10924609328889802</v>
      </c>
    </row>
    <row r="523" spans="1:7" x14ac:dyDescent="0.2">
      <c r="A523" s="26">
        <f t="shared" si="62"/>
        <v>77.333333333333329</v>
      </c>
      <c r="B523" s="6">
        <v>4640</v>
      </c>
      <c r="C523" s="38">
        <f t="shared" si="63"/>
        <v>7.7553007587150167E-3</v>
      </c>
      <c r="D523" s="38">
        <f t="shared" si="64"/>
        <v>0.11357966487112606</v>
      </c>
      <c r="E523" s="38">
        <f t="shared" si="64"/>
        <v>0.10582436411241049</v>
      </c>
      <c r="F523" s="29">
        <f t="shared" si="65"/>
        <v>0.51555555555555688</v>
      </c>
      <c r="G523" s="44">
        <f t="shared" si="66"/>
        <v>0.10954004985587694</v>
      </c>
    </row>
    <row r="524" spans="1:7" x14ac:dyDescent="0.2">
      <c r="A524" s="26">
        <f t="shared" si="62"/>
        <v>77.5</v>
      </c>
      <c r="B524" s="6">
        <v>4650</v>
      </c>
      <c r="C524" s="38">
        <f t="shared" si="63"/>
        <v>7.6745048712881982E-3</v>
      </c>
      <c r="D524" s="38">
        <f t="shared" si="64"/>
        <v>0.11350748598454224</v>
      </c>
      <c r="E524" s="38">
        <f t="shared" si="64"/>
        <v>0.10583298111325351</v>
      </c>
      <c r="F524" s="29">
        <f t="shared" si="65"/>
        <v>0.51666666666666794</v>
      </c>
      <c r="G524" s="44">
        <f t="shared" si="66"/>
        <v>0.10983403035896931</v>
      </c>
    </row>
    <row r="525" spans="1:7" x14ac:dyDescent="0.2">
      <c r="A525" s="26">
        <f t="shared" si="62"/>
        <v>77.666666666666671</v>
      </c>
      <c r="B525" s="6">
        <v>4660</v>
      </c>
      <c r="C525" s="38">
        <f t="shared" si="63"/>
        <v>7.5945507275445969E-3</v>
      </c>
      <c r="D525" s="38">
        <f t="shared" ref="D525:E540" si="67">D524*EXP(-$C$29*10/3600)+$B$56</f>
        <v>0.1134360590684334</v>
      </c>
      <c r="E525" s="38">
        <f t="shared" si="67"/>
        <v>0.10584150834088828</v>
      </c>
      <c r="F525" s="29">
        <f t="shared" si="65"/>
        <v>0.517777777777779</v>
      </c>
      <c r="G525" s="44">
        <f t="shared" si="66"/>
        <v>0.11012803454880511</v>
      </c>
    </row>
    <row r="526" spans="1:7" x14ac:dyDescent="0.2">
      <c r="A526" s="26">
        <f t="shared" si="62"/>
        <v>77.833333333333329</v>
      </c>
      <c r="B526" s="6">
        <v>4670</v>
      </c>
      <c r="C526" s="38">
        <f t="shared" si="63"/>
        <v>7.5154295580721672E-3</v>
      </c>
      <c r="D526" s="38">
        <f t="shared" si="67"/>
        <v>0.11336537628865824</v>
      </c>
      <c r="E526" s="38">
        <f t="shared" si="67"/>
        <v>0.10584994673058555</v>
      </c>
      <c r="F526" s="29">
        <f t="shared" si="65"/>
        <v>0.51888888888889007</v>
      </c>
      <c r="G526" s="44">
        <f t="shared" si="66"/>
        <v>0.11042206217861229</v>
      </c>
    </row>
    <row r="527" spans="1:7" x14ac:dyDescent="0.2">
      <c r="A527" s="26">
        <f t="shared" si="62"/>
        <v>78</v>
      </c>
      <c r="B527" s="6">
        <v>4680</v>
      </c>
      <c r="C527" s="38">
        <f t="shared" si="63"/>
        <v>7.4371326848199117E-3</v>
      </c>
      <c r="D527" s="38">
        <f t="shared" si="67"/>
        <v>0.11329542989269273</v>
      </c>
      <c r="E527" s="38">
        <f t="shared" si="67"/>
        <v>0.10585829720787229</v>
      </c>
      <c r="F527" s="29">
        <f t="shared" si="65"/>
        <v>0.52000000000000113</v>
      </c>
      <c r="G527" s="44">
        <f t="shared" si="66"/>
        <v>0.11071611300418972</v>
      </c>
    </row>
    <row r="528" spans="1:7" x14ac:dyDescent="0.2">
      <c r="A528" s="26">
        <f t="shared" si="62"/>
        <v>78.166666666666671</v>
      </c>
      <c r="B528" s="6">
        <v>4690</v>
      </c>
      <c r="C528" s="38">
        <f t="shared" si="63"/>
        <v>7.3596515201460964E-3</v>
      </c>
      <c r="D528" s="38">
        <f t="shared" si="67"/>
        <v>0.11322621220877981</v>
      </c>
      <c r="E528" s="38">
        <f t="shared" si="67"/>
        <v>0.1058665606886332</v>
      </c>
      <c r="F528" s="29">
        <f t="shared" si="65"/>
        <v>0.52111111111111219</v>
      </c>
      <c r="G528" s="44">
        <f t="shared" si="66"/>
        <v>0.11101018678388037</v>
      </c>
    </row>
    <row r="529" spans="1:7" x14ac:dyDescent="0.2">
      <c r="A529" s="26">
        <f t="shared" si="62"/>
        <v>78.333333333333329</v>
      </c>
      <c r="B529" s="6">
        <v>4700</v>
      </c>
      <c r="C529" s="38">
        <f t="shared" si="63"/>
        <v>7.2829775658762802E-3</v>
      </c>
      <c r="D529" s="38">
        <f t="shared" si="67"/>
        <v>0.11315771564508793</v>
      </c>
      <c r="E529" s="38">
        <f t="shared" si="67"/>
        <v>0.10587473807921115</v>
      </c>
      <c r="F529" s="29">
        <f t="shared" si="65"/>
        <v>0.52222222222222325</v>
      </c>
      <c r="G529" s="44">
        <f t="shared" si="66"/>
        <v>0.11130428327854484</v>
      </c>
    </row>
    <row r="530" spans="1:7" x14ac:dyDescent="0.2">
      <c r="A530" s="26">
        <f t="shared" si="62"/>
        <v>78.5</v>
      </c>
      <c r="B530" s="6">
        <v>4710</v>
      </c>
      <c r="C530" s="38">
        <f t="shared" si="63"/>
        <v>7.2071024123713332E-3</v>
      </c>
      <c r="D530" s="38">
        <f t="shared" si="67"/>
        <v>0.11308993268887839</v>
      </c>
      <c r="E530" s="38">
        <f t="shared" si="67"/>
        <v>0.10588283027650656</v>
      </c>
      <c r="F530" s="29">
        <f t="shared" si="65"/>
        <v>0.52333333333333432</v>
      </c>
      <c r="G530" s="44">
        <f t="shared" si="66"/>
        <v>0.11159840225153514</v>
      </c>
    </row>
    <row r="531" spans="1:7" x14ac:dyDescent="0.2">
      <c r="A531" s="26">
        <f t="shared" si="62"/>
        <v>78.666666666666671</v>
      </c>
      <c r="B531" s="6">
        <v>4720</v>
      </c>
      <c r="C531" s="38">
        <f t="shared" si="63"/>
        <v>7.1320177376049633E-3</v>
      </c>
      <c r="D531" s="38">
        <f t="shared" si="67"/>
        <v>0.11302285590568131</v>
      </c>
      <c r="E531" s="38">
        <f t="shared" si="67"/>
        <v>0.10589083816807586</v>
      </c>
      <c r="F531" s="29">
        <f t="shared" si="65"/>
        <v>0.52444444444444538</v>
      </c>
      <c r="G531" s="44">
        <f t="shared" si="66"/>
        <v>0.11189254346866868</v>
      </c>
    </row>
    <row r="532" spans="1:7" x14ac:dyDescent="0.2">
      <c r="A532" s="26">
        <f t="shared" si="62"/>
        <v>78.833333333333329</v>
      </c>
      <c r="B532" s="6">
        <v>4730</v>
      </c>
      <c r="C532" s="38">
        <f t="shared" si="63"/>
        <v>7.057715306251015E-3</v>
      </c>
      <c r="D532" s="38">
        <f t="shared" si="67"/>
        <v>0.11295647793848027</v>
      </c>
      <c r="E532" s="38">
        <f t="shared" si="67"/>
        <v>0.10589876263222875</v>
      </c>
      <c r="F532" s="29">
        <f t="shared" si="65"/>
        <v>0.52555555555555644</v>
      </c>
      <c r="G532" s="44">
        <f t="shared" si="66"/>
        <v>0.11218670669820266</v>
      </c>
    </row>
    <row r="533" spans="1:7" x14ac:dyDescent="0.2">
      <c r="A533" s="26">
        <f t="shared" si="62"/>
        <v>79</v>
      </c>
      <c r="B533" s="6">
        <v>4740</v>
      </c>
      <c r="C533" s="38">
        <f t="shared" si="63"/>
        <v>6.9841869687802156E-3</v>
      </c>
      <c r="D533" s="38">
        <f t="shared" si="67"/>
        <v>0.11289079150690529</v>
      </c>
      <c r="E533" s="38">
        <f t="shared" si="67"/>
        <v>0.10590660453812459</v>
      </c>
      <c r="F533" s="29">
        <f t="shared" si="65"/>
        <v>0.5266666666666675</v>
      </c>
      <c r="G533" s="44">
        <f t="shared" si="66"/>
        <v>0.11248089171080856</v>
      </c>
    </row>
    <row r="534" spans="1:7" x14ac:dyDescent="0.2">
      <c r="A534" s="26">
        <f t="shared" si="62"/>
        <v>79.166666666666671</v>
      </c>
      <c r="B534" s="6">
        <v>4750</v>
      </c>
      <c r="C534" s="38">
        <f t="shared" si="63"/>
        <v>6.9114246605662712E-3</v>
      </c>
      <c r="D534" s="38">
        <f t="shared" si="67"/>
        <v>0.11282578940643444</v>
      </c>
      <c r="E534" s="38">
        <f t="shared" si="67"/>
        <v>0.10591436474586767</v>
      </c>
      <c r="F534" s="29">
        <f t="shared" si="65"/>
        <v>0.52777777777777857</v>
      </c>
      <c r="G534" s="44">
        <f t="shared" si="66"/>
        <v>0.11277509827954708</v>
      </c>
    </row>
    <row r="535" spans="1:7" x14ac:dyDescent="0.2">
      <c r="A535" s="26">
        <f t="shared" si="62"/>
        <v>79.333333333333329</v>
      </c>
      <c r="B535" s="6">
        <v>4760</v>
      </c>
      <c r="C535" s="38">
        <f t="shared" si="63"/>
        <v>6.8394204010014149E-3</v>
      </c>
      <c r="D535" s="38">
        <f t="shared" si="67"/>
        <v>0.11276146450760353</v>
      </c>
      <c r="E535" s="38">
        <f t="shared" si="67"/>
        <v>0.10592204410660164</v>
      </c>
      <c r="F535" s="29">
        <f t="shared" si="65"/>
        <v>0.52888888888888963</v>
      </c>
      <c r="G535" s="44">
        <f t="shared" si="66"/>
        <v>0.11306932617984319</v>
      </c>
    </row>
    <row r="536" spans="1:7" x14ac:dyDescent="0.2">
      <c r="A536" s="26">
        <f t="shared" si="62"/>
        <v>79.5</v>
      </c>
      <c r="B536" s="6">
        <v>4770</v>
      </c>
      <c r="C536" s="38">
        <f t="shared" si="63"/>
        <v>6.7681662926210254E-3</v>
      </c>
      <c r="D536" s="38">
        <f t="shared" si="67"/>
        <v>0.11269780975522425</v>
      </c>
      <c r="E536" s="38">
        <f t="shared" si="67"/>
        <v>0.10592964346260275</v>
      </c>
      <c r="F536" s="29">
        <f t="shared" si="65"/>
        <v>0.53000000000000069</v>
      </c>
      <c r="G536" s="44">
        <f t="shared" si="66"/>
        <v>0.11336357518946154</v>
      </c>
    </row>
    <row r="537" spans="1:7" x14ac:dyDescent="0.2">
      <c r="A537" s="26">
        <f t="shared" si="62"/>
        <v>79.666666666666671</v>
      </c>
      <c r="B537" s="6">
        <v>4780</v>
      </c>
      <c r="C537" s="38">
        <f t="shared" si="63"/>
        <v>6.6976545202374624E-3</v>
      </c>
      <c r="D537" s="38">
        <f t="shared" si="67"/>
        <v>0.11263481816761027</v>
      </c>
      <c r="E537" s="38">
        <f t="shared" si="67"/>
        <v>0.10593716364737234</v>
      </c>
      <c r="F537" s="29">
        <f t="shared" si="65"/>
        <v>0.53111111111111176</v>
      </c>
      <c r="G537" s="44">
        <f t="shared" si="66"/>
        <v>0.11365784508848202</v>
      </c>
    </row>
    <row r="538" spans="1:7" x14ac:dyDescent="0.2">
      <c r="A538" s="26">
        <f t="shared" si="62"/>
        <v>79.833333333333329</v>
      </c>
      <c r="B538" s="6">
        <v>4790</v>
      </c>
      <c r="C538" s="38">
        <f t="shared" si="63"/>
        <v>6.6278773500828732E-3</v>
      </c>
      <c r="D538" s="38">
        <f t="shared" si="67"/>
        <v>0.1125724828358115</v>
      </c>
      <c r="E538" s="38">
        <f t="shared" si="67"/>
        <v>0.10594460548572816</v>
      </c>
      <c r="F538" s="29">
        <f t="shared" si="65"/>
        <v>0.53222222222222282</v>
      </c>
      <c r="G538" s="44">
        <f t="shared" si="66"/>
        <v>0.11395213565927571</v>
      </c>
    </row>
    <row r="539" spans="1:7" x14ac:dyDescent="0.2">
      <c r="A539" s="26">
        <f t="shared" si="62"/>
        <v>80</v>
      </c>
      <c r="B539" s="6">
        <v>4800</v>
      </c>
      <c r="C539" s="38">
        <f t="shared" si="63"/>
        <v>6.5588271289609866E-3</v>
      </c>
      <c r="D539" s="38">
        <f t="shared" si="67"/>
        <v>0.11251079692285637</v>
      </c>
      <c r="E539" s="38">
        <f t="shared" si="67"/>
        <v>0.10595196979389492</v>
      </c>
      <c r="F539" s="29">
        <f t="shared" si="65"/>
        <v>0.53333333333333388</v>
      </c>
      <c r="G539" s="44">
        <f t="shared" si="66"/>
        <v>0.11424644668648097</v>
      </c>
    </row>
    <row r="540" spans="1:7" x14ac:dyDescent="0.2">
      <c r="A540" s="26">
        <f t="shared" si="62"/>
        <v>80.166666666666671</v>
      </c>
      <c r="B540" s="6">
        <v>4810</v>
      </c>
      <c r="C540" s="38">
        <f t="shared" si="63"/>
        <v>6.490496283407636E-3</v>
      </c>
      <c r="D540" s="38">
        <f t="shared" si="67"/>
        <v>0.11244975366300186</v>
      </c>
      <c r="E540" s="38">
        <f t="shared" si="67"/>
        <v>0.10595925737959376</v>
      </c>
      <c r="F540" s="29">
        <f t="shared" si="65"/>
        <v>0.53444444444444494</v>
      </c>
      <c r="G540" s="44">
        <f t="shared" si="66"/>
        <v>0.11454077795697984</v>
      </c>
    </row>
    <row r="541" spans="1:7" x14ac:dyDescent="0.2">
      <c r="A541" s="26">
        <f t="shared" si="62"/>
        <v>80.333333333333329</v>
      </c>
      <c r="B541" s="6">
        <v>4820</v>
      </c>
      <c r="C541" s="38">
        <f t="shared" si="63"/>
        <v>6.4228773188601896E-3</v>
      </c>
      <c r="D541" s="38">
        <f t="shared" ref="D541:E556" si="68">D540*EXP(-$C$29*10/3600)+$B$56</f>
        <v>0.11238934636099153</v>
      </c>
      <c r="E541" s="38">
        <f t="shared" si="68"/>
        <v>0.10596646904213088</v>
      </c>
      <c r="F541" s="29">
        <f t="shared" si="65"/>
        <v>0.53555555555555601</v>
      </c>
      <c r="G541" s="44">
        <f t="shared" si="66"/>
        <v>0.11483512925987464</v>
      </c>
    </row>
    <row r="542" spans="1:7" x14ac:dyDescent="0.2">
      <c r="A542" s="26">
        <f t="shared" si="62"/>
        <v>80.5</v>
      </c>
      <c r="B542" s="6">
        <v>4830</v>
      </c>
      <c r="C542" s="38">
        <f t="shared" si="63"/>
        <v>6.3559628188354514E-3</v>
      </c>
      <c r="D542" s="38">
        <f t="shared" si="68"/>
        <v>0.11232956839132108</v>
      </c>
      <c r="E542" s="38">
        <f t="shared" si="68"/>
        <v>0.10597360557248517</v>
      </c>
      <c r="F542" s="29">
        <f t="shared" si="65"/>
        <v>0.53666666666666707</v>
      </c>
      <c r="G542" s="44">
        <f t="shared" si="66"/>
        <v>0.11512950038646488</v>
      </c>
    </row>
    <row r="543" spans="1:7" x14ac:dyDescent="0.2">
      <c r="A543" s="26">
        <f t="shared" si="62"/>
        <v>80.666666666666671</v>
      </c>
      <c r="B543" s="6">
        <v>4840</v>
      </c>
      <c r="C543" s="38">
        <f t="shared" si="63"/>
        <v>6.2897454441162787E-3</v>
      </c>
      <c r="D543" s="38">
        <f t="shared" si="68"/>
        <v>0.11227041319751173</v>
      </c>
      <c r="E543" s="38">
        <f t="shared" si="68"/>
        <v>0.10598066775339499</v>
      </c>
      <c r="F543" s="29">
        <f t="shared" si="65"/>
        <v>0.53777777777777813</v>
      </c>
      <c r="G543" s="44">
        <f t="shared" si="66"/>
        <v>0.11542389113022432</v>
      </c>
    </row>
    <row r="544" spans="1:7" x14ac:dyDescent="0.2">
      <c r="A544" s="26">
        <f t="shared" si="62"/>
        <v>80.833333333333329</v>
      </c>
      <c r="B544" s="6">
        <v>4850</v>
      </c>
      <c r="C544" s="38">
        <f t="shared" si="63"/>
        <v>6.2242179319466134E-3</v>
      </c>
      <c r="D544" s="38">
        <f t="shared" si="68"/>
        <v>0.11221187429139107</v>
      </c>
      <c r="E544" s="38">
        <f t="shared" si="68"/>
        <v>0.105987656359444</v>
      </c>
      <c r="F544" s="29">
        <f t="shared" si="65"/>
        <v>0.53888888888888919</v>
      </c>
      <c r="G544" s="44">
        <f t="shared" si="66"/>
        <v>0.11571830128677833</v>
      </c>
    </row>
    <row r="545" spans="1:7" x14ac:dyDescent="0.2">
      <c r="A545" s="26">
        <f t="shared" si="62"/>
        <v>81</v>
      </c>
      <c r="B545" s="6">
        <v>4860</v>
      </c>
      <c r="C545" s="38">
        <f t="shared" si="63"/>
        <v>6.1593730952348375E-3</v>
      </c>
      <c r="D545" s="38">
        <f t="shared" si="68"/>
        <v>0.11215394525238145</v>
      </c>
      <c r="E545" s="38">
        <f t="shared" si="68"/>
        <v>0.10599457215714617</v>
      </c>
      <c r="F545" s="29">
        <f t="shared" si="65"/>
        <v>0.54000000000000026</v>
      </c>
      <c r="G545" s="44">
        <f t="shared" si="66"/>
        <v>0.11601273065388151</v>
      </c>
    </row>
    <row r="546" spans="1:7" x14ac:dyDescent="0.2">
      <c r="A546" s="26">
        <f t="shared" si="62"/>
        <v>81.166666666666671</v>
      </c>
      <c r="B546" s="6">
        <v>4870</v>
      </c>
      <c r="C546" s="38">
        <f t="shared" si="63"/>
        <v>6.0952038217655753E-3</v>
      </c>
      <c r="D546" s="38">
        <f t="shared" si="68"/>
        <v>0.11209661972679578</v>
      </c>
      <c r="E546" s="38">
        <f t="shared" si="68"/>
        <v>0.10600141590502976</v>
      </c>
      <c r="F546" s="29">
        <f t="shared" si="65"/>
        <v>0.54111111111111132</v>
      </c>
      <c r="G546" s="44">
        <f t="shared" si="66"/>
        <v>0.11630717903139548</v>
      </c>
    </row>
    <row r="547" spans="1:7" x14ac:dyDescent="0.2">
      <c r="A547" s="26">
        <f t="shared" si="62"/>
        <v>81.333333333333329</v>
      </c>
      <c r="B547" s="6">
        <v>4880</v>
      </c>
      <c r="C547" s="38">
        <f t="shared" si="63"/>
        <v>6.0317030734195519E-3</v>
      </c>
      <c r="D547" s="38">
        <f t="shared" si="68"/>
        <v>0.1120398914271406</v>
      </c>
      <c r="E547" s="38">
        <f t="shared" si="68"/>
        <v>0.10600818835372061</v>
      </c>
      <c r="F547" s="29">
        <f t="shared" si="65"/>
        <v>0.54222222222222238</v>
      </c>
      <c r="G547" s="44">
        <f t="shared" si="66"/>
        <v>0.11660164622126692</v>
      </c>
    </row>
    <row r="548" spans="1:7" x14ac:dyDescent="0.2">
      <c r="A548" s="26">
        <f t="shared" si="62"/>
        <v>81.5</v>
      </c>
      <c r="B548" s="6">
        <v>4890</v>
      </c>
      <c r="C548" s="38">
        <f t="shared" si="63"/>
        <v>5.9688638854016856E-3</v>
      </c>
      <c r="D548" s="38">
        <f t="shared" si="68"/>
        <v>0.11198375413142653</v>
      </c>
      <c r="E548" s="38">
        <f t="shared" si="68"/>
        <v>0.10601489024602441</v>
      </c>
      <c r="F548" s="29">
        <f t="shared" si="65"/>
        <v>0.54333333333333345</v>
      </c>
      <c r="G548" s="44">
        <f t="shared" si="66"/>
        <v>0.11689613202750589</v>
      </c>
    </row>
    <row r="549" spans="1:7" x14ac:dyDescent="0.2">
      <c r="A549" s="26">
        <f t="shared" si="62"/>
        <v>81.666666666666671</v>
      </c>
      <c r="B549" s="6">
        <v>4900</v>
      </c>
      <c r="C549" s="38">
        <f t="shared" si="63"/>
        <v>5.9066793654771665E-3</v>
      </c>
      <c r="D549" s="38">
        <f t="shared" si="68"/>
        <v>0.11192820168248578</v>
      </c>
      <c r="E549" s="38">
        <f t="shared" si="68"/>
        <v>0.10602152231700819</v>
      </c>
      <c r="F549" s="29">
        <f t="shared" si="65"/>
        <v>0.54444444444444451</v>
      </c>
      <c r="G549" s="44">
        <f t="shared" si="66"/>
        <v>0.11719063625616424</v>
      </c>
    </row>
    <row r="550" spans="1:7" x14ac:dyDescent="0.2">
      <c r="A550" s="26">
        <f t="shared" si="62"/>
        <v>81.833333333333329</v>
      </c>
      <c r="B550" s="6">
        <v>4910</v>
      </c>
      <c r="C550" s="38">
        <f t="shared" si="63"/>
        <v>5.8451426932155433E-3</v>
      </c>
      <c r="D550" s="38">
        <f t="shared" si="68"/>
        <v>0.1118732279872969</v>
      </c>
      <c r="E550" s="38">
        <f t="shared" si="68"/>
        <v>0.10602808529408095</v>
      </c>
      <c r="F550" s="29">
        <f t="shared" si="65"/>
        <v>0.54555555555555557</v>
      </c>
      <c r="G550" s="44">
        <f t="shared" si="66"/>
        <v>0.11748515871531447</v>
      </c>
    </row>
    <row r="551" spans="1:7" x14ac:dyDescent="0.2">
      <c r="A551" s="26">
        <f t="shared" si="62"/>
        <v>82</v>
      </c>
      <c r="B551" s="6">
        <v>4920</v>
      </c>
      <c r="C551" s="38">
        <f t="shared" si="63"/>
        <v>5.7842471192425977E-3</v>
      </c>
      <c r="D551" s="38">
        <f t="shared" si="68"/>
        <v>0.11181882701631642</v>
      </c>
      <c r="E551" s="38">
        <f t="shared" si="68"/>
        <v>0.10603457989707341</v>
      </c>
      <c r="F551" s="29">
        <f t="shared" si="65"/>
        <v>0.54666666666666663</v>
      </c>
      <c r="G551" s="44">
        <f t="shared" si="66"/>
        <v>0.11777969921502857</v>
      </c>
    </row>
    <row r="552" spans="1:7" x14ac:dyDescent="0.2">
      <c r="A552" s="26">
        <f t="shared" si="62"/>
        <v>82.166666666666671</v>
      </c>
      <c r="B552" s="6">
        <v>4930</v>
      </c>
      <c r="C552" s="38">
        <f t="shared" si="63"/>
        <v>5.7239859645001404E-3</v>
      </c>
      <c r="D552" s="38">
        <f t="shared" si="68"/>
        <v>0.11176499280281756</v>
      </c>
      <c r="E552" s="38">
        <f t="shared" si="68"/>
        <v>0.10604100683831701</v>
      </c>
      <c r="F552" s="29">
        <f t="shared" si="65"/>
        <v>0.5477777777777777</v>
      </c>
      <c r="G552" s="44">
        <f t="shared" si="66"/>
        <v>0.11807425756735722</v>
      </c>
    </row>
    <row r="553" spans="1:7" x14ac:dyDescent="0.2">
      <c r="A553" s="26">
        <f t="shared" si="62"/>
        <v>82.333333333333329</v>
      </c>
      <c r="B553" s="6">
        <v>4940</v>
      </c>
      <c r="C553" s="38">
        <f t="shared" si="63"/>
        <v>5.6643526195133981E-3</v>
      </c>
      <c r="D553" s="38">
        <f t="shared" si="68"/>
        <v>0.1117117194422358</v>
      </c>
      <c r="E553" s="38">
        <f t="shared" si="68"/>
        <v>0.10604736682272201</v>
      </c>
      <c r="F553" s="29">
        <f t="shared" si="65"/>
        <v>0.54888888888888876</v>
      </c>
      <c r="G553" s="44">
        <f t="shared" si="66"/>
        <v>0.11836883358630923</v>
      </c>
    </row>
    <row r="554" spans="1:7" x14ac:dyDescent="0.2">
      <c r="A554" s="26">
        <f t="shared" si="62"/>
        <v>82.5</v>
      </c>
      <c r="B554" s="6">
        <v>4950</v>
      </c>
      <c r="C554" s="38">
        <f t="shared" si="63"/>
        <v>5.6053405436660812E-3</v>
      </c>
      <c r="D554" s="38">
        <f t="shared" si="68"/>
        <v>0.11165900109152128</v>
      </c>
      <c r="E554" s="38">
        <f t="shared" si="68"/>
        <v>0.1060536605478548</v>
      </c>
      <c r="F554" s="29">
        <f t="shared" si="65"/>
        <v>0.54999999999999982</v>
      </c>
      <c r="G554" s="44">
        <f t="shared" si="66"/>
        <v>0.11866342708783105</v>
      </c>
    </row>
    <row r="555" spans="1:7" x14ac:dyDescent="0.2">
      <c r="A555" s="26">
        <f t="shared" si="62"/>
        <v>82.666666666666671</v>
      </c>
      <c r="B555" s="6">
        <v>4960</v>
      </c>
      <c r="C555" s="38">
        <f t="shared" si="63"/>
        <v>5.5469432644830591E-3</v>
      </c>
      <c r="D555" s="38">
        <f t="shared" si="68"/>
        <v>0.11160683196849788</v>
      </c>
      <c r="E555" s="38">
        <f t="shared" si="68"/>
        <v>0.10605988870401442</v>
      </c>
      <c r="F555" s="29">
        <f t="shared" si="65"/>
        <v>0.55111111111111089</v>
      </c>
      <c r="G555" s="44">
        <f t="shared" si="66"/>
        <v>0.11895803788978665</v>
      </c>
    </row>
    <row r="556" spans="1:7" x14ac:dyDescent="0.2">
      <c r="A556" s="26">
        <f t="shared" si="62"/>
        <v>82.833333333333329</v>
      </c>
      <c r="B556" s="6">
        <v>4970</v>
      </c>
      <c r="C556" s="38">
        <f t="shared" si="63"/>
        <v>5.4891543769203782E-3</v>
      </c>
      <c r="D556" s="38">
        <f t="shared" si="68"/>
        <v>0.11155520635122908</v>
      </c>
      <c r="E556" s="38">
        <f t="shared" si="68"/>
        <v>0.1060660519743083</v>
      </c>
      <c r="F556" s="29">
        <f t="shared" si="65"/>
        <v>0.55222222222222195</v>
      </c>
      <c r="G556" s="44">
        <f t="shared" si="66"/>
        <v>0.11925266581193751</v>
      </c>
    </row>
    <row r="557" spans="1:7" x14ac:dyDescent="0.2">
      <c r="A557" s="26">
        <f t="shared" si="62"/>
        <v>83</v>
      </c>
      <c r="B557" s="6">
        <v>4980</v>
      </c>
      <c r="C557" s="38">
        <f t="shared" si="63"/>
        <v>5.431967542662829E-3</v>
      </c>
      <c r="D557" s="38">
        <f t="shared" ref="D557:E572" si="69">D556*EXP(-$C$29*10/3600)+$B$56</f>
        <v>0.11150411857739033</v>
      </c>
      <c r="E557" s="38">
        <f t="shared" si="69"/>
        <v>0.1060721510347271</v>
      </c>
      <c r="F557" s="29">
        <f t="shared" si="65"/>
        <v>0.55333333333333301</v>
      </c>
      <c r="G557" s="44">
        <f t="shared" si="66"/>
        <v>0.11954731067592286</v>
      </c>
    </row>
    <row r="558" spans="1:7" x14ac:dyDescent="0.2">
      <c r="A558" s="26">
        <f t="shared" si="62"/>
        <v>83.166666666666671</v>
      </c>
      <c r="B558" s="6">
        <v>4990</v>
      </c>
      <c r="C558" s="38">
        <f t="shared" si="63"/>
        <v>5.375376489428701E-3</v>
      </c>
      <c r="D558" s="38">
        <f t="shared" si="69"/>
        <v>0.11145356304364805</v>
      </c>
      <c r="E558" s="38">
        <f t="shared" si="69"/>
        <v>0.10607818655421895</v>
      </c>
      <c r="F558" s="29">
        <f t="shared" si="65"/>
        <v>0.55444444444444407</v>
      </c>
      <c r="G558" s="44">
        <f t="shared" si="66"/>
        <v>0.11984197230524014</v>
      </c>
    </row>
    <row r="559" spans="1:7" x14ac:dyDescent="0.2">
      <c r="A559" s="26">
        <f t="shared" si="62"/>
        <v>83.333333333333329</v>
      </c>
      <c r="B559" s="6">
        <v>5000</v>
      </c>
      <c r="C559" s="38">
        <f t="shared" si="63"/>
        <v>5.3193750102818616E-3</v>
      </c>
      <c r="D559" s="38">
        <f t="shared" si="69"/>
        <v>0.11140353420504502</v>
      </c>
      <c r="E559" s="38">
        <f t="shared" si="69"/>
        <v>0.10608415919476276</v>
      </c>
      <c r="F559" s="29">
        <f t="shared" si="65"/>
        <v>0.55555555555555514</v>
      </c>
      <c r="G559" s="44">
        <f t="shared" si="66"/>
        <v>0.1201366505252256</v>
      </c>
    </row>
    <row r="560" spans="1:7" x14ac:dyDescent="0.2">
      <c r="A560" s="26">
        <f t="shared" si="62"/>
        <v>83.5</v>
      </c>
      <c r="B560" s="6">
        <v>5010</v>
      </c>
      <c r="C560" s="38">
        <f t="shared" si="63"/>
        <v>5.2639569629509657E-3</v>
      </c>
      <c r="D560" s="38">
        <f t="shared" si="69"/>
        <v>0.11135402657439222</v>
      </c>
      <c r="E560" s="38">
        <f t="shared" si="69"/>
        <v>0.10609006961144085</v>
      </c>
      <c r="F560" s="29">
        <f t="shared" si="65"/>
        <v>0.5566666666666662</v>
      </c>
      <c r="G560" s="44">
        <f t="shared" si="66"/>
        <v>0.12043134516303515</v>
      </c>
    </row>
    <row r="561" spans="1:7" x14ac:dyDescent="0.2">
      <c r="A561" s="26">
        <f t="shared" si="62"/>
        <v>83.666666666666671</v>
      </c>
      <c r="B561" s="6">
        <v>5020</v>
      </c>
      <c r="C561" s="38">
        <f t="shared" si="63"/>
        <v>5.2091162691557929E-3</v>
      </c>
      <c r="D561" s="38">
        <f t="shared" si="69"/>
        <v>0.11130503472166699</v>
      </c>
      <c r="E561" s="38">
        <f t="shared" si="69"/>
        <v>0.10609591845251079</v>
      </c>
      <c r="F561" s="29">
        <f t="shared" si="65"/>
        <v>0.55777777777777726</v>
      </c>
      <c r="G561" s="44">
        <f t="shared" si="66"/>
        <v>0.12072605604762546</v>
      </c>
    </row>
    <row r="562" spans="1:7" x14ac:dyDescent="0.2">
      <c r="A562" s="26">
        <f t="shared" si="62"/>
        <v>83.833333333333329</v>
      </c>
      <c r="B562" s="6">
        <v>5030</v>
      </c>
      <c r="C562" s="38">
        <f t="shared" si="63"/>
        <v>5.1548469139405233E-3</v>
      </c>
      <c r="D562" s="38">
        <f t="shared" si="69"/>
        <v>0.11125655327341745</v>
      </c>
      <c r="E562" s="38">
        <f t="shared" si="69"/>
        <v>0.10610170635947652</v>
      </c>
      <c r="F562" s="29">
        <f t="shared" si="65"/>
        <v>0.55888888888888832</v>
      </c>
      <c r="G562" s="44">
        <f t="shared" si="66"/>
        <v>0.12102078300973511</v>
      </c>
    </row>
    <row r="563" spans="1:7" x14ac:dyDescent="0.2">
      <c r="A563" s="26">
        <f t="shared" si="62"/>
        <v>84</v>
      </c>
      <c r="B563" s="6">
        <v>5040</v>
      </c>
      <c r="C563" s="38">
        <f t="shared" si="63"/>
        <v>5.1011429450140847E-3</v>
      </c>
      <c r="D563" s="38">
        <f t="shared" si="69"/>
        <v>0.11120857691217316</v>
      </c>
      <c r="E563" s="38">
        <f t="shared" si="69"/>
        <v>0.10610743396715867</v>
      </c>
      <c r="F563" s="29">
        <f t="shared" si="65"/>
        <v>0.55999999999999939</v>
      </c>
      <c r="G563" s="44">
        <f t="shared" si="66"/>
        <v>0.1213155258818661</v>
      </c>
    </row>
    <row r="564" spans="1:7" x14ac:dyDescent="0.2">
      <c r="A564" s="26">
        <f t="shared" si="62"/>
        <v>84.166666666666671</v>
      </c>
      <c r="B564" s="6">
        <v>5050</v>
      </c>
      <c r="C564" s="38">
        <f t="shared" si="63"/>
        <v>5.0479984720972508E-3</v>
      </c>
      <c r="D564" s="38">
        <f t="shared" si="69"/>
        <v>0.11116110037586188</v>
      </c>
      <c r="E564" s="38">
        <f t="shared" si="69"/>
        <v>0.10611310190376425</v>
      </c>
      <c r="F564" s="29">
        <f t="shared" si="65"/>
        <v>0.56111111111111045</v>
      </c>
      <c r="G564" s="44">
        <f t="shared" si="66"/>
        <v>0.12161028449826544</v>
      </c>
    </row>
    <row r="565" spans="1:7" x14ac:dyDescent="0.2">
      <c r="A565" s="26">
        <f t="shared" si="62"/>
        <v>84.333333333333329</v>
      </c>
      <c r="B565" s="6">
        <v>5060</v>
      </c>
      <c r="C565" s="38">
        <f t="shared" si="63"/>
        <v>4.9954076662765967E-3</v>
      </c>
      <c r="D565" s="38">
        <f t="shared" si="69"/>
        <v>0.11111411845723244</v>
      </c>
      <c r="E565" s="38">
        <f t="shared" si="69"/>
        <v>0.10611871079095546</v>
      </c>
      <c r="F565" s="29">
        <f t="shared" si="65"/>
        <v>0.56222222222222151</v>
      </c>
      <c r="G565" s="44">
        <f t="shared" si="66"/>
        <v>0.12190505869490699</v>
      </c>
    </row>
    <row r="566" spans="1:7" x14ac:dyDescent="0.2">
      <c r="A566" s="26">
        <f t="shared" si="62"/>
        <v>84.5</v>
      </c>
      <c r="B566" s="6">
        <v>5070</v>
      </c>
      <c r="C566" s="38">
        <f t="shared" si="63"/>
        <v>4.9433647593652231E-3</v>
      </c>
      <c r="D566" s="38">
        <f t="shared" si="69"/>
        <v>0.11106762600328358</v>
      </c>
      <c r="E566" s="38">
        <f t="shared" si="69"/>
        <v>0.10612426124391799</v>
      </c>
      <c r="F566" s="29">
        <f t="shared" si="65"/>
        <v>0.56333333333333258</v>
      </c>
      <c r="G566" s="44">
        <f t="shared" si="66"/>
        <v>0.12219984830947343</v>
      </c>
    </row>
    <row r="567" spans="1:7" x14ac:dyDescent="0.2">
      <c r="A567" s="26">
        <f t="shared" si="62"/>
        <v>84.666666666666671</v>
      </c>
      <c r="B567" s="6">
        <v>5080</v>
      </c>
      <c r="C567" s="38">
        <f t="shared" si="63"/>
        <v>4.8918640432700318E-3</v>
      </c>
      <c r="D567" s="38">
        <f t="shared" si="69"/>
        <v>0.11102161791469881</v>
      </c>
      <c r="E567" s="38">
        <f t="shared" si="69"/>
        <v>0.1061297538714284</v>
      </c>
      <c r="F567" s="29">
        <f t="shared" si="65"/>
        <v>0.56444444444444364</v>
      </c>
      <c r="G567" s="44">
        <f t="shared" si="66"/>
        <v>0.12249465318133851</v>
      </c>
    </row>
    <row r="568" spans="1:7" x14ac:dyDescent="0.2">
      <c r="A568" s="26">
        <f t="shared" si="62"/>
        <v>84.833333333333329</v>
      </c>
      <c r="B568" s="6">
        <v>5090</v>
      </c>
      <c r="C568" s="38">
        <f t="shared" si="63"/>
        <v>4.8408998693657262E-3</v>
      </c>
      <c r="D568" s="38">
        <f t="shared" si="69"/>
        <v>0.11097608914528702</v>
      </c>
      <c r="E568" s="38">
        <f t="shared" si="69"/>
        <v>0.10613518927592092</v>
      </c>
      <c r="F568" s="29">
        <f t="shared" si="65"/>
        <v>0.5655555555555547</v>
      </c>
      <c r="G568" s="44">
        <f t="shared" si="66"/>
        <v>0.12278947315154939</v>
      </c>
    </row>
    <row r="569" spans="1:7" x14ac:dyDescent="0.2">
      <c r="A569" s="26">
        <f t="shared" si="62"/>
        <v>85</v>
      </c>
      <c r="B569" s="6">
        <v>5100</v>
      </c>
      <c r="C569" s="38">
        <f t="shared" si="63"/>
        <v>4.7904666478752198E-3</v>
      </c>
      <c r="D569" s="38">
        <f t="shared" si="69"/>
        <v>0.11093103470142913</v>
      </c>
      <c r="E569" s="38">
        <f t="shared" si="69"/>
        <v>0.10614056805355354</v>
      </c>
      <c r="F569" s="29">
        <f t="shared" si="65"/>
        <v>0.56666666666666576</v>
      </c>
      <c r="G569" s="44">
        <f t="shared" si="66"/>
        <v>0.12308430806280926</v>
      </c>
    </row>
    <row r="570" spans="1:7" x14ac:dyDescent="0.2">
      <c r="A570" s="26">
        <f t="shared" si="62"/>
        <v>85.166666666666671</v>
      </c>
      <c r="B570" s="6">
        <v>5110</v>
      </c>
      <c r="C570" s="38">
        <f t="shared" si="63"/>
        <v>4.740558847256565E-3</v>
      </c>
      <c r="D570" s="38">
        <f t="shared" si="69"/>
        <v>0.11088644964153034</v>
      </c>
      <c r="E570" s="38">
        <f t="shared" si="69"/>
        <v>0.1061458907942734</v>
      </c>
      <c r="F570" s="29">
        <f t="shared" si="65"/>
        <v>0.56777777777777683</v>
      </c>
      <c r="G570" s="44">
        <f t="shared" si="66"/>
        <v>0.12337915775946003</v>
      </c>
    </row>
    <row r="571" spans="1:7" x14ac:dyDescent="0.2">
      <c r="A571" s="26">
        <f t="shared" si="62"/>
        <v>85.333333333333329</v>
      </c>
      <c r="B571" s="6">
        <v>5120</v>
      </c>
      <c r="C571" s="38">
        <f t="shared" si="63"/>
        <v>4.6911709935962458E-3</v>
      </c>
      <c r="D571" s="38">
        <f t="shared" si="69"/>
        <v>0.11084232907547809</v>
      </c>
      <c r="E571" s="38">
        <f t="shared" si="69"/>
        <v>0.10615115808188147</v>
      </c>
      <c r="F571" s="29">
        <f t="shared" si="65"/>
        <v>0.56888888888888789</v>
      </c>
      <c r="G571" s="44">
        <f t="shared" si="66"/>
        <v>0.12367402208746525</v>
      </c>
    </row>
    <row r="572" spans="1:7" x14ac:dyDescent="0.2">
      <c r="A572" s="26">
        <f t="shared" si="62"/>
        <v>85.5</v>
      </c>
      <c r="B572" s="6">
        <v>5130</v>
      </c>
      <c r="C572" s="38">
        <f t="shared" si="63"/>
        <v>4.642297670008815E-3</v>
      </c>
      <c r="D572" s="38">
        <f t="shared" si="69"/>
        <v>0.11079866816410576</v>
      </c>
      <c r="E572" s="38">
        <f t="shared" si="69"/>
        <v>0.10615637049409658</v>
      </c>
      <c r="F572" s="29">
        <f t="shared" si="65"/>
        <v>0.56999999999999895</v>
      </c>
      <c r="G572" s="44">
        <f t="shared" si="66"/>
        <v>0.1239689008943933</v>
      </c>
    </row>
    <row r="573" spans="1:7" x14ac:dyDescent="0.2">
      <c r="A573" s="26">
        <f t="shared" ref="A573:A636" si="70">B573/60</f>
        <v>85.666666666666671</v>
      </c>
      <c r="B573" s="6">
        <v>5140</v>
      </c>
      <c r="C573" s="38">
        <f t="shared" ref="C573:C636" si="71">$C$59*EXP(-$C$29*B573/3600)</f>
        <v>4.593933516042723E-3</v>
      </c>
      <c r="D573" s="38">
        <f t="shared" ref="D573:E588" si="72">D572*EXP(-$C$29*10/3600)+$B$56</f>
        <v>0.1107554621186619</v>
      </c>
      <c r="E573" s="38">
        <f t="shared" si="72"/>
        <v>0.10616152860261882</v>
      </c>
      <c r="F573" s="29">
        <f t="shared" ref="F573:F636" si="73">F572+$B$56</f>
        <v>0.57111111111111001</v>
      </c>
      <c r="G573" s="44">
        <f t="shared" ref="G573:G636" si="74">G572+E573*10/3600</f>
        <v>0.12426379402940058</v>
      </c>
    </row>
    <row r="574" spans="1:7" x14ac:dyDescent="0.2">
      <c r="A574" s="26">
        <f t="shared" si="70"/>
        <v>85.833333333333329</v>
      </c>
      <c r="B574" s="6">
        <v>5150</v>
      </c>
      <c r="C574" s="38">
        <f t="shared" si="71"/>
        <v>4.5460732270924372E-3</v>
      </c>
      <c r="D574" s="38">
        <f t="shared" si="72"/>
        <v>0.11071270620028499</v>
      </c>
      <c r="E574" s="38">
        <f t="shared" si="72"/>
        <v>0.1061666329731922</v>
      </c>
      <c r="F574" s="29">
        <f t="shared" si="73"/>
        <v>0.57222222222222108</v>
      </c>
      <c r="G574" s="44">
        <f t="shared" si="74"/>
        <v>0.12455870134321499</v>
      </c>
    </row>
    <row r="575" spans="1:7" x14ac:dyDescent="0.2">
      <c r="A575" s="26">
        <f t="shared" si="70"/>
        <v>86</v>
      </c>
      <c r="B575" s="6">
        <v>5160</v>
      </c>
      <c r="C575" s="38">
        <f t="shared" si="71"/>
        <v>4.4987115538165888E-3</v>
      </c>
      <c r="D575" s="38">
        <f t="shared" si="72"/>
        <v>0.11067039571948369</v>
      </c>
      <c r="E575" s="38">
        <f t="shared" si="72"/>
        <v>0.10617168416566675</v>
      </c>
      <c r="F575" s="29">
        <f t="shared" si="73"/>
        <v>0.57333333333333214</v>
      </c>
      <c r="G575" s="44">
        <f t="shared" si="74"/>
        <v>0.12485362268811963</v>
      </c>
    </row>
    <row r="576" spans="1:7" x14ac:dyDescent="0.2">
      <c r="A576" s="26">
        <f t="shared" si="70"/>
        <v>86.166666666666671</v>
      </c>
      <c r="B576" s="6">
        <v>5170</v>
      </c>
      <c r="C576" s="38">
        <f t="shared" si="71"/>
        <v>4.4518433015622236E-3</v>
      </c>
      <c r="D576" s="38">
        <f t="shared" si="72"/>
        <v>0.11062852603562245</v>
      </c>
      <c r="E576" s="38">
        <f t="shared" si="72"/>
        <v>0.10617668273405988</v>
      </c>
      <c r="F576" s="29">
        <f t="shared" si="73"/>
        <v>0.5744444444444432</v>
      </c>
      <c r="G576" s="44">
        <f t="shared" si="74"/>
        <v>0.12514855791793647</v>
      </c>
    </row>
    <row r="577" spans="1:7" x14ac:dyDescent="0.2">
      <c r="A577" s="26">
        <f t="shared" si="70"/>
        <v>86.333333333333329</v>
      </c>
      <c r="B577" s="6">
        <v>5180</v>
      </c>
      <c r="C577" s="38">
        <f t="shared" si="71"/>
        <v>4.4054633297950915E-3</v>
      </c>
      <c r="D577" s="38">
        <f t="shared" si="72"/>
        <v>0.11058709255641261</v>
      </c>
      <c r="E577" s="38">
        <f t="shared" si="72"/>
        <v>0.10618162922661717</v>
      </c>
      <c r="F577" s="29">
        <f t="shared" si="73"/>
        <v>0.57555555555555427</v>
      </c>
      <c r="G577" s="44">
        <f t="shared" si="74"/>
        <v>0.1254435068880104</v>
      </c>
    </row>
    <row r="578" spans="1:7" x14ac:dyDescent="0.2">
      <c r="A578" s="26">
        <f t="shared" si="70"/>
        <v>86.5</v>
      </c>
      <c r="B578" s="6">
        <v>5190</v>
      </c>
      <c r="C578" s="38">
        <f t="shared" si="71"/>
        <v>4.3595665515357646E-3</v>
      </c>
      <c r="D578" s="38">
        <f t="shared" si="72"/>
        <v>0.11054609073740861</v>
      </c>
      <c r="E578" s="38">
        <f t="shared" si="72"/>
        <v>0.1061865241858725</v>
      </c>
      <c r="F578" s="29">
        <f t="shared" si="73"/>
        <v>0.57666666666666533</v>
      </c>
      <c r="G578" s="44">
        <f t="shared" si="74"/>
        <v>0.12573846945519337</v>
      </c>
    </row>
    <row r="579" spans="1:7" x14ac:dyDescent="0.2">
      <c r="A579" s="26">
        <f t="shared" si="70"/>
        <v>86.666666666666671</v>
      </c>
      <c r="B579" s="6">
        <v>5200</v>
      </c>
      <c r="C579" s="38">
        <f t="shared" si="71"/>
        <v>4.314147932801762E-3</v>
      </c>
      <c r="D579" s="38">
        <f t="shared" si="72"/>
        <v>0.11050551608150964</v>
      </c>
      <c r="E579" s="38">
        <f t="shared" si="72"/>
        <v>0.10619136814870754</v>
      </c>
      <c r="F579" s="29">
        <f t="shared" si="73"/>
        <v>0.57777777777777639</v>
      </c>
      <c r="G579" s="44">
        <f t="shared" si="74"/>
        <v>0.12603344547782866</v>
      </c>
    </row>
    <row r="580" spans="1:7" x14ac:dyDescent="0.2">
      <c r="A580" s="26">
        <f t="shared" si="70"/>
        <v>86.833333333333329</v>
      </c>
      <c r="B580" s="6">
        <v>5210</v>
      </c>
      <c r="C580" s="38">
        <f t="shared" si="71"/>
        <v>4.2692024920553675E-3</v>
      </c>
      <c r="D580" s="38">
        <f t="shared" si="72"/>
        <v>0.11046536413846636</v>
      </c>
      <c r="E580" s="38">
        <f t="shared" si="72"/>
        <v>0.10619616164641066</v>
      </c>
      <c r="F580" s="29">
        <f t="shared" si="73"/>
        <v>0.57888888888888745</v>
      </c>
      <c r="G580" s="44">
        <f t="shared" si="74"/>
        <v>0.12632843481573536</v>
      </c>
    </row>
    <row r="581" spans="1:7" x14ac:dyDescent="0.2">
      <c r="A581" s="26">
        <f t="shared" si="70"/>
        <v>87</v>
      </c>
      <c r="B581" s="6">
        <v>5220</v>
      </c>
      <c r="C581" s="38">
        <f t="shared" si="71"/>
        <v>4.2247252996572811E-3</v>
      </c>
      <c r="D581" s="38">
        <f t="shared" si="72"/>
        <v>0.11042563050439277</v>
      </c>
      <c r="E581" s="38">
        <f t="shared" si="72"/>
        <v>0.10620090520473516</v>
      </c>
      <c r="F581" s="29">
        <f t="shared" si="73"/>
        <v>0.57999999999999852</v>
      </c>
      <c r="G581" s="44">
        <f t="shared" si="74"/>
        <v>0.12662343733019296</v>
      </c>
    </row>
    <row r="582" spans="1:7" x14ac:dyDescent="0.2">
      <c r="A582" s="26">
        <f t="shared" si="70"/>
        <v>87.166666666666671</v>
      </c>
      <c r="B582" s="6">
        <v>5230</v>
      </c>
      <c r="C582" s="38">
        <f t="shared" si="71"/>
        <v>4.1807114773259177E-3</v>
      </c>
      <c r="D582" s="38">
        <f t="shared" si="72"/>
        <v>0.11038631082128325</v>
      </c>
      <c r="E582" s="38">
        <f t="shared" si="72"/>
        <v>0.106205599343957</v>
      </c>
      <c r="F582" s="29">
        <f t="shared" si="73"/>
        <v>0.58111111111110958</v>
      </c>
      <c r="G582" s="44">
        <f t="shared" si="74"/>
        <v>0.12691845288392617</v>
      </c>
    </row>
    <row r="583" spans="1:7" x14ac:dyDescent="0.2">
      <c r="A583" s="26">
        <f t="shared" si="70"/>
        <v>87.333333333333329</v>
      </c>
      <c r="B583" s="6">
        <v>5240</v>
      </c>
      <c r="C583" s="38">
        <f t="shared" si="71"/>
        <v>4.1371561976023792E-3</v>
      </c>
      <c r="D583" s="38">
        <f t="shared" si="72"/>
        <v>0.11034740077653452</v>
      </c>
      <c r="E583" s="38">
        <f t="shared" si="72"/>
        <v>0.1062102445789318</v>
      </c>
      <c r="F583" s="29">
        <f t="shared" si="73"/>
        <v>0.58222222222222064</v>
      </c>
      <c r="G583" s="44">
        <f t="shared" si="74"/>
        <v>0.12721348134108987</v>
      </c>
    </row>
    <row r="584" spans="1:7" x14ac:dyDescent="0.2">
      <c r="A584" s="26">
        <f t="shared" si="70"/>
        <v>87.5</v>
      </c>
      <c r="B584" s="6">
        <v>5250</v>
      </c>
      <c r="C584" s="38">
        <f t="shared" si="71"/>
        <v>4.094054683320936E-3</v>
      </c>
      <c r="D584" s="38">
        <f t="shared" si="72"/>
        <v>0.11030889610247263</v>
      </c>
      <c r="E584" s="38">
        <f t="shared" si="72"/>
        <v>0.10621484141915136</v>
      </c>
      <c r="F584" s="29">
        <f t="shared" si="73"/>
        <v>0.58333333333333171</v>
      </c>
      <c r="G584" s="44">
        <f t="shared" si="74"/>
        <v>0.12750852256725417</v>
      </c>
    </row>
    <row r="585" spans="1:7" x14ac:dyDescent="0.2">
      <c r="A585" s="26">
        <f t="shared" si="70"/>
        <v>87.666666666666671</v>
      </c>
      <c r="B585" s="6">
        <v>5260</v>
      </c>
      <c r="C585" s="38">
        <f t="shared" si="71"/>
        <v>4.051402207085099E-3</v>
      </c>
      <c r="D585" s="38">
        <f t="shared" si="72"/>
        <v>0.11027079257588493</v>
      </c>
      <c r="E585" s="38">
        <f t="shared" si="72"/>
        <v>0.10621939036879949</v>
      </c>
      <c r="F585" s="29">
        <f t="shared" si="73"/>
        <v>0.58444444444444277</v>
      </c>
      <c r="G585" s="44">
        <f t="shared" si="74"/>
        <v>0.12780357642938972</v>
      </c>
    </row>
    <row r="586" spans="1:7" x14ac:dyDescent="0.2">
      <c r="A586" s="26">
        <f t="shared" si="70"/>
        <v>87.833333333333329</v>
      </c>
      <c r="B586" s="6">
        <v>5270</v>
      </c>
      <c r="C586" s="38">
        <f t="shared" si="71"/>
        <v>4.0091940907491155E-3</v>
      </c>
      <c r="D586" s="38">
        <f t="shared" si="72"/>
        <v>0.11023308601755681</v>
      </c>
      <c r="E586" s="38">
        <f t="shared" si="72"/>
        <v>0.10622389192680735</v>
      </c>
      <c r="F586" s="29">
        <f t="shared" si="73"/>
        <v>0.58555555555555383</v>
      </c>
      <c r="G586" s="44">
        <f t="shared" si="74"/>
        <v>0.12809864279585306</v>
      </c>
    </row>
    <row r="587" spans="1:7" x14ac:dyDescent="0.2">
      <c r="A587" s="26">
        <f t="shared" si="70"/>
        <v>88</v>
      </c>
      <c r="B587" s="6">
        <v>5280</v>
      </c>
      <c r="C587" s="38">
        <f t="shared" si="71"/>
        <v>3.9674257049048343E-3</v>
      </c>
      <c r="D587" s="38">
        <f t="shared" si="72"/>
        <v>0.11019577229181336</v>
      </c>
      <c r="E587" s="38">
        <f t="shared" si="72"/>
        <v>0.10622834658690819</v>
      </c>
      <c r="F587" s="29">
        <f t="shared" si="73"/>
        <v>0.58666666666666489</v>
      </c>
      <c r="G587" s="44">
        <f t="shared" si="74"/>
        <v>0.12839372153637224</v>
      </c>
    </row>
    <row r="588" spans="1:7" x14ac:dyDescent="0.2">
      <c r="A588" s="26">
        <f t="shared" si="70"/>
        <v>88.166666666666671</v>
      </c>
      <c r="B588" s="6">
        <v>5290</v>
      </c>
      <c r="C588" s="38">
        <f t="shared" si="71"/>
        <v>3.9260924683740001E-3</v>
      </c>
      <c r="D588" s="38">
        <f t="shared" si="72"/>
        <v>0.11015884730606575</v>
      </c>
      <c r="E588" s="38">
        <f t="shared" si="72"/>
        <v>0.10623275483769141</v>
      </c>
      <c r="F588" s="29">
        <f t="shared" si="73"/>
        <v>0.58777777777777596</v>
      </c>
      <c r="G588" s="44">
        <f t="shared" si="74"/>
        <v>0.12868881252203249</v>
      </c>
    </row>
    <row r="589" spans="1:7" x14ac:dyDescent="0.2">
      <c r="A589" s="26">
        <f t="shared" si="70"/>
        <v>88.333333333333329</v>
      </c>
      <c r="B589" s="6">
        <v>5300</v>
      </c>
      <c r="C589" s="38">
        <f t="shared" si="71"/>
        <v>3.8851898477057323E-3</v>
      </c>
      <c r="D589" s="38">
        <f t="shared" ref="D589:E604" si="75">D588*EXP(-$C$29*10/3600)+$B$56</f>
        <v>0.11012230701036234</v>
      </c>
      <c r="E589" s="38">
        <f t="shared" si="75"/>
        <v>0.10623711716265627</v>
      </c>
      <c r="F589" s="29">
        <f t="shared" si="73"/>
        <v>0.58888888888888702</v>
      </c>
      <c r="G589" s="44">
        <f t="shared" si="74"/>
        <v>0.1289839156252621</v>
      </c>
    </row>
    <row r="590" spans="1:7" x14ac:dyDescent="0.2">
      <c r="A590" s="26">
        <f t="shared" si="70"/>
        <v>88.5</v>
      </c>
      <c r="B590" s="6">
        <v>5310</v>
      </c>
      <c r="C590" s="38">
        <f t="shared" si="71"/>
        <v>3.8447133566793467E-3</v>
      </c>
      <c r="D590" s="38">
        <f t="shared" si="75"/>
        <v>0.11008614739694451</v>
      </c>
      <c r="E590" s="38">
        <f t="shared" si="75"/>
        <v>0.10624143404026483</v>
      </c>
      <c r="F590" s="29">
        <f t="shared" si="73"/>
        <v>0.58999999999999808</v>
      </c>
      <c r="G590" s="44">
        <f t="shared" si="74"/>
        <v>0.12927903071981839</v>
      </c>
    </row>
    <row r="591" spans="1:7" x14ac:dyDescent="0.2">
      <c r="A591" s="26">
        <f t="shared" si="70"/>
        <v>88.666666666666671</v>
      </c>
      <c r="B591" s="6">
        <v>5320</v>
      </c>
      <c r="C591" s="38">
        <f t="shared" si="71"/>
        <v>3.8046585558122663E-3</v>
      </c>
      <c r="D591" s="38">
        <f t="shared" si="75"/>
        <v>0.11005036449980707</v>
      </c>
      <c r="E591" s="38">
        <f t="shared" si="75"/>
        <v>0.10624570594399448</v>
      </c>
      <c r="F591" s="29">
        <f t="shared" si="73"/>
        <v>0.59111111111110914</v>
      </c>
      <c r="G591" s="44">
        <f t="shared" si="74"/>
        <v>0.12957415768077393</v>
      </c>
    </row>
    <row r="592" spans="1:7" x14ac:dyDescent="0.2">
      <c r="A592" s="26">
        <f t="shared" si="70"/>
        <v>88.833333333333329</v>
      </c>
      <c r="B592" s="6">
        <v>5330</v>
      </c>
      <c r="C592" s="38">
        <f t="shared" si="71"/>
        <v>3.7650210518731129E-3</v>
      </c>
      <c r="D592" s="38">
        <f t="shared" si="75"/>
        <v>0.11001495439426326</v>
      </c>
      <c r="E592" s="38">
        <f t="shared" si="75"/>
        <v>0.10624993334238983</v>
      </c>
      <c r="F592" s="29">
        <f t="shared" si="73"/>
        <v>0.59222222222222021</v>
      </c>
      <c r="G592" s="44">
        <f t="shared" si="74"/>
        <v>0.12986929638450279</v>
      </c>
    </row>
    <row r="593" spans="1:7" x14ac:dyDescent="0.2">
      <c r="A593" s="26">
        <f t="shared" si="70"/>
        <v>89</v>
      </c>
      <c r="B593" s="6">
        <v>5340</v>
      </c>
      <c r="C593" s="38">
        <f t="shared" si="71"/>
        <v>3.7257964973998483E-3</v>
      </c>
      <c r="D593" s="38">
        <f t="shared" si="75"/>
        <v>0.1099799131965143</v>
      </c>
      <c r="E593" s="38">
        <f t="shared" si="75"/>
        <v>0.10625411669911414</v>
      </c>
      <c r="F593" s="29">
        <f t="shared" si="73"/>
        <v>0.59333333333333127</v>
      </c>
      <c r="G593" s="44">
        <f t="shared" si="74"/>
        <v>0.130164446708667</v>
      </c>
    </row>
    <row r="594" spans="1:7" x14ac:dyDescent="0.2">
      <c r="A594" s="26">
        <f t="shared" si="70"/>
        <v>89.166666666666671</v>
      </c>
      <c r="B594" s="6">
        <v>5350</v>
      </c>
      <c r="C594" s="38">
        <f t="shared" si="71"/>
        <v>3.6869805902229611E-3</v>
      </c>
      <c r="D594" s="38">
        <f t="shared" si="75"/>
        <v>0.10994523706322341</v>
      </c>
      <c r="E594" s="38">
        <f t="shared" si="75"/>
        <v>0.10625825647300013</v>
      </c>
      <c r="F594" s="29">
        <f t="shared" si="73"/>
        <v>0.59444444444444233</v>
      </c>
      <c r="G594" s="44">
        <f t="shared" si="74"/>
        <v>0.13045960853220312</v>
      </c>
    </row>
    <row r="595" spans="1:7" x14ac:dyDescent="0.2">
      <c r="A595" s="26">
        <f t="shared" si="70"/>
        <v>89.333333333333329</v>
      </c>
      <c r="B595" s="6">
        <v>5360</v>
      </c>
      <c r="C595" s="38">
        <f t="shared" si="71"/>
        <v>3.6485690729935669E-3</v>
      </c>
      <c r="D595" s="38">
        <f t="shared" si="75"/>
        <v>0.10991092219109426</v>
      </c>
      <c r="E595" s="38">
        <f t="shared" si="75"/>
        <v>0.10626235311810038</v>
      </c>
      <c r="F595" s="29">
        <f t="shared" si="73"/>
        <v>0.5955555555555534</v>
      </c>
      <c r="G595" s="44">
        <f t="shared" si="74"/>
        <v>0.13075478173530897</v>
      </c>
    </row>
    <row r="596" spans="1:7" x14ac:dyDescent="0.2">
      <c r="A596" s="26">
        <f t="shared" si="70"/>
        <v>89.5</v>
      </c>
      <c r="B596" s="6">
        <v>5370</v>
      </c>
      <c r="C596" s="38">
        <f t="shared" si="71"/>
        <v>3.6105577327164907E-3</v>
      </c>
      <c r="D596" s="38">
        <f t="shared" si="75"/>
        <v>0.10987696481645384</v>
      </c>
      <c r="E596" s="38">
        <f t="shared" si="75"/>
        <v>0.10626640708373704</v>
      </c>
      <c r="F596" s="29">
        <f t="shared" si="73"/>
        <v>0.59666666666666446</v>
      </c>
      <c r="G596" s="44">
        <f t="shared" si="74"/>
        <v>0.13104996619943046</v>
      </c>
    </row>
    <row r="597" spans="1:7" x14ac:dyDescent="0.2">
      <c r="A597" s="26">
        <f t="shared" si="70"/>
        <v>89.666666666666671</v>
      </c>
      <c r="B597" s="6">
        <v>5380</v>
      </c>
      <c r="C597" s="38">
        <f t="shared" si="71"/>
        <v>3.5729424002881841E-3</v>
      </c>
      <c r="D597" s="38">
        <f t="shared" si="75"/>
        <v>0.10984336121483966</v>
      </c>
      <c r="E597" s="38">
        <f t="shared" si="75"/>
        <v>0.10627041881455117</v>
      </c>
      <c r="F597" s="29">
        <f t="shared" si="73"/>
        <v>0.59777777777777552</v>
      </c>
      <c r="G597" s="44">
        <f t="shared" si="74"/>
        <v>0.13134516180724867</v>
      </c>
    </row>
    <row r="598" spans="1:7" x14ac:dyDescent="0.2">
      <c r="A598" s="26">
        <f t="shared" si="70"/>
        <v>89.833333333333329</v>
      </c>
      <c r="B598" s="6">
        <v>5390</v>
      </c>
      <c r="C598" s="38">
        <f t="shared" si="71"/>
        <v>3.5357189500394223E-3</v>
      </c>
      <c r="D598" s="38">
        <f t="shared" si="75"/>
        <v>0.10981010770059121</v>
      </c>
      <c r="E598" s="38">
        <f t="shared" si="75"/>
        <v>0.10627438875055149</v>
      </c>
      <c r="F598" s="29">
        <f t="shared" si="73"/>
        <v>0.59888888888888658</v>
      </c>
      <c r="G598" s="44">
        <f t="shared" si="74"/>
        <v>0.13164036844266688</v>
      </c>
    </row>
    <row r="599" spans="1:7" x14ac:dyDescent="0.2">
      <c r="A599" s="26">
        <f t="shared" si="70"/>
        <v>90</v>
      </c>
      <c r="B599" s="6">
        <v>5400</v>
      </c>
      <c r="C599" s="38">
        <f t="shared" si="71"/>
        <v>3.4988832992828471E-3</v>
      </c>
      <c r="D599" s="38">
        <f t="shared" si="75"/>
        <v>0.10977720062644579</v>
      </c>
      <c r="E599" s="38">
        <f t="shared" si="75"/>
        <v>0.10627831732716264</v>
      </c>
      <c r="F599" s="29">
        <f t="shared" si="73"/>
        <v>0.59999999999999765</v>
      </c>
      <c r="G599" s="44">
        <f t="shared" si="74"/>
        <v>0.13193558599079788</v>
      </c>
    </row>
    <row r="600" spans="1:7" x14ac:dyDescent="0.2">
      <c r="A600" s="26">
        <f t="shared" si="70"/>
        <v>90.166666666666671</v>
      </c>
      <c r="B600" s="6">
        <v>5410</v>
      </c>
      <c r="C600" s="38">
        <f t="shared" si="71"/>
        <v>3.4624314078651255E-3</v>
      </c>
      <c r="D600" s="38">
        <f t="shared" si="75"/>
        <v>0.10974463638313839</v>
      </c>
      <c r="E600" s="38">
        <f t="shared" si="75"/>
        <v>0.10628220497527295</v>
      </c>
      <c r="F600" s="29">
        <f t="shared" si="73"/>
        <v>0.60111111111110871</v>
      </c>
      <c r="G600" s="44">
        <f t="shared" si="74"/>
        <v>0.13223081433795142</v>
      </c>
    </row>
    <row r="601" spans="1:7" x14ac:dyDescent="0.2">
      <c r="A601" s="26">
        <f t="shared" si="70"/>
        <v>90.333333333333329</v>
      </c>
      <c r="B601" s="6">
        <v>5420</v>
      </c>
      <c r="C601" s="38">
        <f t="shared" si="71"/>
        <v>3.4263592777238699E-3</v>
      </c>
      <c r="D601" s="38">
        <f t="shared" si="75"/>
        <v>0.10971241139900587</v>
      </c>
      <c r="E601" s="38">
        <f t="shared" si="75"/>
        <v>0.10628605212128169</v>
      </c>
      <c r="F601" s="29">
        <f t="shared" si="73"/>
        <v>0.60222222222221977</v>
      </c>
      <c r="G601" s="44">
        <f t="shared" si="74"/>
        <v>0.13252605337162165</v>
      </c>
    </row>
    <row r="602" spans="1:7" x14ac:dyDescent="0.2">
      <c r="A602" s="26">
        <f t="shared" si="70"/>
        <v>90.5</v>
      </c>
      <c r="B602" s="6">
        <v>5430</v>
      </c>
      <c r="C602" s="38">
        <f t="shared" si="71"/>
        <v>3.3906629524490936E-3</v>
      </c>
      <c r="D602" s="38">
        <f t="shared" si="75"/>
        <v>0.10968052213959523</v>
      </c>
      <c r="E602" s="38">
        <f t="shared" si="75"/>
        <v>0.10628985918714583</v>
      </c>
      <c r="F602" s="29">
        <f t="shared" si="73"/>
        <v>0.60333333333333083</v>
      </c>
      <c r="G602" s="44">
        <f t="shared" si="74"/>
        <v>0.13282130298047484</v>
      </c>
    </row>
    <row r="603" spans="1:7" x14ac:dyDescent="0.2">
      <c r="A603" s="26">
        <f t="shared" si="70"/>
        <v>90.666666666666671</v>
      </c>
      <c r="B603" s="6">
        <v>5440</v>
      </c>
      <c r="C603" s="38">
        <f t="shared" si="71"/>
        <v>3.3553385168492871E-3</v>
      </c>
      <c r="D603" s="38">
        <f t="shared" si="75"/>
        <v>0.10964896510727591</v>
      </c>
      <c r="E603" s="38">
        <f t="shared" si="75"/>
        <v>0.10629362659042632</v>
      </c>
      <c r="F603" s="29">
        <f t="shared" si="73"/>
        <v>0.6044444444444419</v>
      </c>
      <c r="G603" s="44">
        <f t="shared" si="74"/>
        <v>0.13311656305433714</v>
      </c>
    </row>
    <row r="604" spans="1:7" x14ac:dyDescent="0.2">
      <c r="A604" s="26">
        <f t="shared" si="70"/>
        <v>90.833333333333329</v>
      </c>
      <c r="B604" s="6">
        <v>5450</v>
      </c>
      <c r="C604" s="38">
        <f t="shared" si="71"/>
        <v>3.3203820965219902E-3</v>
      </c>
      <c r="D604" s="38">
        <f t="shared" si="75"/>
        <v>0.10961773684085623</v>
      </c>
      <c r="E604" s="38">
        <f t="shared" si="75"/>
        <v>0.10629735474433394</v>
      </c>
      <c r="F604" s="29">
        <f t="shared" si="73"/>
        <v>0.60555555555555296</v>
      </c>
      <c r="G604" s="44">
        <f t="shared" si="74"/>
        <v>0.13341183348418251</v>
      </c>
    </row>
    <row r="605" spans="1:7" x14ac:dyDescent="0.2">
      <c r="A605" s="26">
        <f t="shared" si="70"/>
        <v>91</v>
      </c>
      <c r="B605" s="6">
        <v>5460</v>
      </c>
      <c r="C605" s="38">
        <f t="shared" si="71"/>
        <v>3.2857898574288622E-3</v>
      </c>
      <c r="D605" s="38">
        <f t="shared" ref="D605:E620" si="76">D604*EXP(-$C$29*10/3600)+$B$56</f>
        <v>0.10958683391520367</v>
      </c>
      <c r="E605" s="38">
        <f t="shared" si="76"/>
        <v>0.10630104405777452</v>
      </c>
      <c r="F605" s="29">
        <f t="shared" si="73"/>
        <v>0.60666666666666402</v>
      </c>
      <c r="G605" s="44">
        <f t="shared" si="74"/>
        <v>0.13370711416212078</v>
      </c>
    </row>
    <row r="606" spans="1:7" x14ac:dyDescent="0.2">
      <c r="A606" s="26">
        <f t="shared" si="70"/>
        <v>91.166666666666671</v>
      </c>
      <c r="B606" s="6">
        <v>5470</v>
      </c>
      <c r="C606" s="38">
        <f t="shared" si="71"/>
        <v>3.2515580054751293E-3</v>
      </c>
      <c r="D606" s="38">
        <f t="shared" si="76"/>
        <v>0.10955625294086931</v>
      </c>
      <c r="E606" s="38">
        <f t="shared" si="76"/>
        <v>0.10630469493539388</v>
      </c>
      <c r="F606" s="29">
        <f t="shared" si="73"/>
        <v>0.60777777777777509</v>
      </c>
      <c r="G606" s="44">
        <f t="shared" si="74"/>
        <v>0.13400240498138577</v>
      </c>
    </row>
    <row r="607" spans="1:7" x14ac:dyDescent="0.2">
      <c r="A607" s="26">
        <f t="shared" si="70"/>
        <v>91.333333333333329</v>
      </c>
      <c r="B607" s="6">
        <v>5480</v>
      </c>
      <c r="C607" s="38">
        <f t="shared" si="71"/>
        <v>3.217682786093478E-3</v>
      </c>
      <c r="D607" s="38">
        <f t="shared" si="76"/>
        <v>0.10952599056371597</v>
      </c>
      <c r="E607" s="38">
        <f t="shared" si="76"/>
        <v>0.10630830777762218</v>
      </c>
      <c r="F607" s="29">
        <f t="shared" si="73"/>
        <v>0.60888888888888615</v>
      </c>
      <c r="G607" s="44">
        <f t="shared" si="74"/>
        <v>0.13429770583632361</v>
      </c>
    </row>
    <row r="608" spans="1:7" x14ac:dyDescent="0.2">
      <c r="A608" s="26">
        <f t="shared" si="70"/>
        <v>91.5</v>
      </c>
      <c r="B608" s="6">
        <v>5490</v>
      </c>
      <c r="C608" s="38">
        <f t="shared" si="71"/>
        <v>3.1841604838322474E-3</v>
      </c>
      <c r="D608" s="38">
        <f t="shared" si="76"/>
        <v>0.10949604346455039</v>
      </c>
      <c r="E608" s="38">
        <f t="shared" si="76"/>
        <v>0.10631188298071784</v>
      </c>
      <c r="F608" s="29">
        <f t="shared" si="73"/>
        <v>0.60999999999999721</v>
      </c>
      <c r="G608" s="44">
        <f t="shared" si="74"/>
        <v>0.13459301662238116</v>
      </c>
    </row>
    <row r="609" spans="1:7" x14ac:dyDescent="0.2">
      <c r="A609" s="26">
        <f t="shared" si="70"/>
        <v>91.666666666666671</v>
      </c>
      <c r="B609" s="6">
        <v>5500</v>
      </c>
      <c r="C609" s="38">
        <f t="shared" si="71"/>
        <v>3.1509874219478903E-3</v>
      </c>
      <c r="D609" s="38">
        <f t="shared" si="76"/>
        <v>0.10946640835875918</v>
      </c>
      <c r="E609" s="38">
        <f t="shared" si="76"/>
        <v>0.10631542093681098</v>
      </c>
      <c r="F609" s="29">
        <f t="shared" si="73"/>
        <v>0.61111111111110827</v>
      </c>
      <c r="G609" s="44">
        <f t="shared" si="74"/>
        <v>0.13488833723609453</v>
      </c>
    </row>
    <row r="610" spans="1:7" x14ac:dyDescent="0.2">
      <c r="A610" s="26">
        <f t="shared" si="70"/>
        <v>91.833333333333329</v>
      </c>
      <c r="B610" s="6">
        <v>5510</v>
      </c>
      <c r="C610" s="38">
        <f t="shared" si="71"/>
        <v>3.1181599620017457E-3</v>
      </c>
      <c r="D610" s="38">
        <f t="shared" si="76"/>
        <v>0.10943708199594852</v>
      </c>
      <c r="E610" s="38">
        <f t="shared" si="76"/>
        <v>0.10631892203394648</v>
      </c>
      <c r="F610" s="29">
        <f t="shared" si="73"/>
        <v>0.61222222222221934</v>
      </c>
      <c r="G610" s="44">
        <f t="shared" si="74"/>
        <v>0.13518366757507772</v>
      </c>
    </row>
    <row r="611" spans="1:7" x14ac:dyDescent="0.2">
      <c r="A611" s="26">
        <f t="shared" si="70"/>
        <v>92</v>
      </c>
      <c r="B611" s="6">
        <v>5520</v>
      </c>
      <c r="C611" s="38">
        <f t="shared" si="71"/>
        <v>3.0856745034609418E-3</v>
      </c>
      <c r="D611" s="38">
        <f t="shared" si="76"/>
        <v>0.10940806115958772</v>
      </c>
      <c r="E611" s="38">
        <f t="shared" si="76"/>
        <v>0.10632238665612648</v>
      </c>
      <c r="F611" s="29">
        <f t="shared" si="73"/>
        <v>0.6133333333333304</v>
      </c>
      <c r="G611" s="44">
        <f t="shared" si="74"/>
        <v>0.1354790075380114</v>
      </c>
    </row>
    <row r="612" spans="1:7" x14ac:dyDescent="0.2">
      <c r="A612" s="26">
        <f t="shared" si="70"/>
        <v>92.166666666666671</v>
      </c>
      <c r="B612" s="6">
        <v>5530</v>
      </c>
      <c r="C612" s="38">
        <f t="shared" si="71"/>
        <v>3.0535274833035004E-3</v>
      </c>
      <c r="D612" s="38">
        <f t="shared" si="76"/>
        <v>0.10937934266665635</v>
      </c>
      <c r="E612" s="38">
        <f t="shared" si="76"/>
        <v>0.10632581518335255</v>
      </c>
      <c r="F612" s="29">
        <f t="shared" si="73"/>
        <v>0.61444444444444146</v>
      </c>
      <c r="G612" s="44">
        <f t="shared" si="74"/>
        <v>0.13577435702463181</v>
      </c>
    </row>
    <row r="613" spans="1:7" x14ac:dyDescent="0.2">
      <c r="A613" s="26">
        <f t="shared" si="70"/>
        <v>92.333333333333329</v>
      </c>
      <c r="B613" s="6">
        <v>5540</v>
      </c>
      <c r="C613" s="38">
        <f t="shared" si="71"/>
        <v>3.021715375627542E-3</v>
      </c>
      <c r="D613" s="38">
        <f t="shared" si="76"/>
        <v>0.10935092336729517</v>
      </c>
      <c r="E613" s="38">
        <f t="shared" si="76"/>
        <v>0.10632920799166733</v>
      </c>
      <c r="F613" s="29">
        <f t="shared" si="73"/>
        <v>0.61555555555555252</v>
      </c>
      <c r="G613" s="44">
        <f t="shared" si="74"/>
        <v>0.13606971593571979</v>
      </c>
    </row>
    <row r="614" spans="1:7" x14ac:dyDescent="0.2">
      <c r="A614" s="26">
        <f t="shared" si="70"/>
        <v>92.5</v>
      </c>
      <c r="B614" s="6">
        <v>5550</v>
      </c>
      <c r="C614" s="38">
        <f t="shared" si="71"/>
        <v>2.9902346912645617E-3</v>
      </c>
      <c r="D614" s="38">
        <f t="shared" si="76"/>
        <v>0.10932280014446066</v>
      </c>
      <c r="E614" s="38">
        <f t="shared" si="76"/>
        <v>0.1063325654531958</v>
      </c>
      <c r="F614" s="29">
        <f t="shared" si="73"/>
        <v>0.61666666666666359</v>
      </c>
      <c r="G614" s="44">
        <f t="shared" si="74"/>
        <v>0.13636508417308976</v>
      </c>
    </row>
    <row r="615" spans="1:7" x14ac:dyDescent="0.2">
      <c r="A615" s="26">
        <f t="shared" si="70"/>
        <v>92.666666666666671</v>
      </c>
      <c r="B615" s="6">
        <v>5560</v>
      </c>
      <c r="C615" s="38">
        <f t="shared" si="71"/>
        <v>2.959081977396734E-3</v>
      </c>
      <c r="D615" s="38">
        <f t="shared" si="76"/>
        <v>0.10929496991358313</v>
      </c>
      <c r="E615" s="38">
        <f t="shared" si="76"/>
        <v>0.1063358879361861</v>
      </c>
      <c r="F615" s="29">
        <f t="shared" si="73"/>
        <v>0.61777777777777465</v>
      </c>
      <c r="G615" s="44">
        <f t="shared" si="74"/>
        <v>0.13666046163957918</v>
      </c>
    </row>
    <row r="616" spans="1:7" x14ac:dyDescent="0.2">
      <c r="A616" s="26">
        <f t="shared" si="70"/>
        <v>92.833333333333329</v>
      </c>
      <c r="B616" s="6">
        <v>5570</v>
      </c>
      <c r="C616" s="38">
        <f t="shared" si="71"/>
        <v>2.928253817178217E-3</v>
      </c>
      <c r="D616" s="38">
        <f t="shared" si="76"/>
        <v>0.10926742962222838</v>
      </c>
      <c r="E616" s="38">
        <f t="shared" si="76"/>
        <v>0.10633917580504988</v>
      </c>
      <c r="F616" s="29">
        <f t="shared" si="73"/>
        <v>0.61888888888888571</v>
      </c>
      <c r="G616" s="44">
        <f t="shared" si="74"/>
        <v>0.13695584823903764</v>
      </c>
    </row>
    <row r="617" spans="1:7" x14ac:dyDescent="0.2">
      <c r="A617" s="26">
        <f t="shared" si="70"/>
        <v>93</v>
      </c>
      <c r="B617" s="6">
        <v>5580</v>
      </c>
      <c r="C617" s="38">
        <f t="shared" si="71"/>
        <v>2.8977468293603669E-3</v>
      </c>
      <c r="D617" s="38">
        <f t="shared" si="76"/>
        <v>0.10924017624976294</v>
      </c>
      <c r="E617" s="38">
        <f t="shared" si="76"/>
        <v>0.1063424294204023</v>
      </c>
      <c r="F617" s="29">
        <f t="shared" si="73"/>
        <v>0.61999999999999678</v>
      </c>
      <c r="G617" s="44">
        <f t="shared" si="74"/>
        <v>0.13725124387631654</v>
      </c>
    </row>
    <row r="618" spans="1:7" x14ac:dyDescent="0.2">
      <c r="A618" s="26">
        <f t="shared" si="70"/>
        <v>93.166666666666671</v>
      </c>
      <c r="B618" s="6">
        <v>5590</v>
      </c>
      <c r="C618" s="38">
        <f t="shared" si="71"/>
        <v>2.8675576679209041E-3</v>
      </c>
      <c r="D618" s="38">
        <f t="shared" si="76"/>
        <v>0.10921320680702276</v>
      </c>
      <c r="E618" s="38">
        <f t="shared" si="76"/>
        <v>0.10634564913910159</v>
      </c>
      <c r="F618" s="29">
        <f t="shared" si="73"/>
        <v>0.62111111111110784</v>
      </c>
      <c r="G618" s="44">
        <f t="shared" si="74"/>
        <v>0.1375466484572585</v>
      </c>
    </row>
    <row r="619" spans="1:7" x14ac:dyDescent="0.2">
      <c r="A619" s="26">
        <f t="shared" si="70"/>
        <v>93.333333333333329</v>
      </c>
      <c r="B619" s="6">
        <v>5600</v>
      </c>
      <c r="C619" s="38">
        <f t="shared" si="71"/>
        <v>2.8376830216969174E-3</v>
      </c>
      <c r="D619" s="38">
        <f t="shared" si="76"/>
        <v>0.10918651833598535</v>
      </c>
      <c r="E619" s="38">
        <f t="shared" si="76"/>
        <v>0.10634883531428817</v>
      </c>
      <c r="F619" s="29">
        <f t="shared" si="73"/>
        <v>0.6222222222222189</v>
      </c>
      <c r="G619" s="44">
        <f t="shared" si="74"/>
        <v>0.13784206188868708</v>
      </c>
    </row>
    <row r="620" spans="1:7" x14ac:dyDescent="0.2">
      <c r="A620" s="26">
        <f t="shared" si="70"/>
        <v>93.5</v>
      </c>
      <c r="B620" s="6">
        <v>5610</v>
      </c>
      <c r="C620" s="38">
        <f t="shared" si="71"/>
        <v>2.8081196140216716E-3</v>
      </c>
      <c r="D620" s="38">
        <f t="shared" si="76"/>
        <v>0.10916010790944532</v>
      </c>
      <c r="E620" s="38">
        <f t="shared" si="76"/>
        <v>0.10635198829542339</v>
      </c>
      <c r="F620" s="29">
        <f t="shared" si="73"/>
        <v>0.62333333333332996</v>
      </c>
      <c r="G620" s="44">
        <f t="shared" si="74"/>
        <v>0.1381374840783966</v>
      </c>
    </row>
    <row r="621" spans="1:7" x14ac:dyDescent="0.2">
      <c r="A621" s="26">
        <f t="shared" si="70"/>
        <v>93.666666666666671</v>
      </c>
      <c r="B621" s="6">
        <v>5620</v>
      </c>
      <c r="C621" s="38">
        <f t="shared" si="71"/>
        <v>2.7788642023652541E-3</v>
      </c>
      <c r="D621" s="38">
        <f t="shared" ref="D621:E636" si="77">D620*EXP(-$C$29*10/3600)+$B$56</f>
        <v>0.10913397263069337</v>
      </c>
      <c r="E621" s="38">
        <f t="shared" si="77"/>
        <v>0.10635510842832786</v>
      </c>
      <c r="F621" s="29">
        <f t="shared" si="73"/>
        <v>0.62444444444444103</v>
      </c>
      <c r="G621" s="44">
        <f t="shared" si="74"/>
        <v>0.13843291493514195</v>
      </c>
    </row>
    <row r="622" spans="1:7" x14ac:dyDescent="0.2">
      <c r="A622" s="26">
        <f t="shared" si="70"/>
        <v>93.833333333333329</v>
      </c>
      <c r="B622" s="6">
        <v>5630</v>
      </c>
      <c r="C622" s="38">
        <f t="shared" si="71"/>
        <v>2.7499135779789062E-3</v>
      </c>
      <c r="D622" s="38">
        <f t="shared" si="77"/>
        <v>0.10910810963319853</v>
      </c>
      <c r="E622" s="38">
        <f t="shared" si="77"/>
        <v>0.10635819605521939</v>
      </c>
      <c r="F622" s="29">
        <f t="shared" si="73"/>
        <v>0.62555555555555209</v>
      </c>
      <c r="G622" s="44">
        <f t="shared" si="74"/>
        <v>0.13872835436862868</v>
      </c>
    </row>
    <row r="623" spans="1:7" x14ac:dyDescent="0.2">
      <c r="A623" s="26">
        <f t="shared" si="70"/>
        <v>94</v>
      </c>
      <c r="B623" s="6">
        <v>5640</v>
      </c>
      <c r="C623" s="38">
        <f t="shared" si="71"/>
        <v>2.7212645655430977E-3</v>
      </c>
      <c r="D623" s="38">
        <f t="shared" si="77"/>
        <v>0.1090825160802938</v>
      </c>
      <c r="E623" s="38">
        <f t="shared" si="77"/>
        <v>0.10636125151475047</v>
      </c>
      <c r="F623" s="29">
        <f t="shared" si="73"/>
        <v>0.62666666666666315</v>
      </c>
      <c r="G623" s="44">
        <f t="shared" si="74"/>
        <v>0.13902380228950298</v>
      </c>
    </row>
    <row r="624" spans="1:7" x14ac:dyDescent="0.2">
      <c r="A624" s="26">
        <f t="shared" si="70"/>
        <v>94.166666666666671</v>
      </c>
      <c r="B624" s="6">
        <v>5650</v>
      </c>
      <c r="C624" s="38">
        <f t="shared" si="71"/>
        <v>2.6929140228192537E-3</v>
      </c>
      <c r="D624" s="38">
        <f t="shared" si="77"/>
        <v>0.10905718916486501</v>
      </c>
      <c r="E624" s="38">
        <f t="shared" si="77"/>
        <v>0.10636427514204552</v>
      </c>
      <c r="F624" s="29">
        <f t="shared" si="73"/>
        <v>0.62777777777777422</v>
      </c>
      <c r="G624" s="44">
        <f t="shared" si="74"/>
        <v>0.13931925860934199</v>
      </c>
    </row>
    <row r="625" spans="1:7" x14ac:dyDescent="0.2">
      <c r="A625" s="26">
        <f t="shared" si="70"/>
        <v>94.333333333333329</v>
      </c>
      <c r="B625" s="6">
        <v>5660</v>
      </c>
      <c r="C625" s="38">
        <f t="shared" si="71"/>
        <v>2.6648588403051132E-3</v>
      </c>
      <c r="D625" s="38">
        <f t="shared" si="77"/>
        <v>0.10903212610904289</v>
      </c>
      <c r="E625" s="38">
        <f t="shared" si="77"/>
        <v>0.10636726726873755</v>
      </c>
      <c r="F625" s="29">
        <f t="shared" si="73"/>
        <v>0.62888888888888528</v>
      </c>
      <c r="G625" s="44">
        <f t="shared" si="74"/>
        <v>0.13961472324064406</v>
      </c>
    </row>
    <row r="626" spans="1:7" x14ac:dyDescent="0.2">
      <c r="A626" s="26">
        <f t="shared" si="70"/>
        <v>94.5</v>
      </c>
      <c r="B626" s="6">
        <v>5670</v>
      </c>
      <c r="C626" s="38">
        <f t="shared" si="71"/>
        <v>2.6370959408936728E-3</v>
      </c>
      <c r="D626" s="38">
        <f t="shared" si="77"/>
        <v>0.10900732416389845</v>
      </c>
      <c r="E626" s="38">
        <f t="shared" si="77"/>
        <v>0.10637022822300456</v>
      </c>
      <c r="F626" s="29">
        <f t="shared" si="73"/>
        <v>0.62999999999999634</v>
      </c>
      <c r="G626" s="44">
        <f t="shared" si="74"/>
        <v>0.13991019609681907</v>
      </c>
    </row>
    <row r="627" spans="1:7" x14ac:dyDescent="0.2">
      <c r="A627" s="26">
        <f t="shared" si="70"/>
        <v>94.666666666666671</v>
      </c>
      <c r="B627" s="6">
        <v>5680</v>
      </c>
      <c r="C627" s="38">
        <f t="shared" si="71"/>
        <v>2.6096222795357026E-3</v>
      </c>
      <c r="D627" s="38">
        <f t="shared" si="77"/>
        <v>0.10898278060914147</v>
      </c>
      <c r="E627" s="38">
        <f t="shared" si="77"/>
        <v>0.10637315832960555</v>
      </c>
      <c r="F627" s="29">
        <f t="shared" si="73"/>
        <v>0.6311111111111074</v>
      </c>
      <c r="G627" s="44">
        <f t="shared" si="74"/>
        <v>0.14020567709217907</v>
      </c>
    </row>
    <row r="628" spans="1:7" x14ac:dyDescent="0.2">
      <c r="A628" s="26">
        <f t="shared" si="70"/>
        <v>94.833333333333329</v>
      </c>
      <c r="B628" s="6">
        <v>5690</v>
      </c>
      <c r="C628" s="38">
        <f t="shared" si="71"/>
        <v>2.582434842905738E-3</v>
      </c>
      <c r="D628" s="38">
        <f t="shared" si="77"/>
        <v>0.1089584927528221</v>
      </c>
      <c r="E628" s="38">
        <f t="shared" si="77"/>
        <v>0.10637605790991614</v>
      </c>
      <c r="F628" s="29">
        <f t="shared" si="73"/>
        <v>0.63222222222221847</v>
      </c>
      <c r="G628" s="44">
        <f t="shared" si="74"/>
        <v>0.14050116614192884</v>
      </c>
    </row>
    <row r="629" spans="1:7" x14ac:dyDescent="0.2">
      <c r="A629" s="26">
        <f t="shared" si="70"/>
        <v>95</v>
      </c>
      <c r="B629" s="6">
        <v>5700</v>
      </c>
      <c r="C629" s="38">
        <f t="shared" si="71"/>
        <v>2.555530649071598E-3</v>
      </c>
      <c r="D629" s="38">
        <f t="shared" si="77"/>
        <v>0.10893445793103564</v>
      </c>
      <c r="E629" s="38">
        <f t="shared" si="77"/>
        <v>0.10637892728196381</v>
      </c>
      <c r="F629" s="29">
        <f t="shared" si="73"/>
        <v>0.63333333333332953</v>
      </c>
      <c r="G629" s="44">
        <f t="shared" si="74"/>
        <v>0.14079666316215653</v>
      </c>
    </row>
    <row r="630" spans="1:7" x14ac:dyDescent="0.2">
      <c r="A630" s="26">
        <f t="shared" si="70"/>
        <v>95.166666666666671</v>
      </c>
      <c r="B630" s="6">
        <v>5710</v>
      </c>
      <c r="C630" s="38">
        <f t="shared" si="71"/>
        <v>2.5289067471673259E-3</v>
      </c>
      <c r="D630" s="38">
        <f t="shared" si="77"/>
        <v>0.10891067350763033</v>
      </c>
      <c r="E630" s="38">
        <f t="shared" si="77"/>
        <v>0.10638176676046278</v>
      </c>
      <c r="F630" s="29">
        <f t="shared" si="73"/>
        <v>0.63444444444444059</v>
      </c>
      <c r="G630" s="44">
        <f t="shared" si="74"/>
        <v>0.14109216806982447</v>
      </c>
    </row>
    <row r="631" spans="1:7" x14ac:dyDescent="0.2">
      <c r="A631" s="26">
        <f t="shared" si="70"/>
        <v>95.333333333333329</v>
      </c>
      <c r="B631" s="6">
        <v>5720</v>
      </c>
      <c r="C631" s="38">
        <f t="shared" si="71"/>
        <v>2.5025602170695139E-3</v>
      </c>
      <c r="D631" s="38">
        <f t="shared" si="77"/>
        <v>0.10888713687391825</v>
      </c>
      <c r="E631" s="38">
        <f t="shared" si="77"/>
        <v>0.10638457665684851</v>
      </c>
      <c r="F631" s="29">
        <f t="shared" si="73"/>
        <v>0.63555555555555165</v>
      </c>
      <c r="G631" s="44">
        <f t="shared" si="74"/>
        <v>0.14138768078276015</v>
      </c>
    </row>
    <row r="632" spans="1:7" x14ac:dyDescent="0.2">
      <c r="A632" s="26">
        <f t="shared" si="70"/>
        <v>95.5</v>
      </c>
      <c r="B632" s="6">
        <v>5730</v>
      </c>
      <c r="C632" s="38">
        <f t="shared" si="71"/>
        <v>2.4764881690770538E-3</v>
      </c>
      <c r="D632" s="38">
        <f t="shared" si="77"/>
        <v>0.1088638454483892</v>
      </c>
      <c r="E632" s="38">
        <f t="shared" si="77"/>
        <v>0.10638735727931192</v>
      </c>
      <c r="F632" s="29">
        <f t="shared" si="73"/>
        <v>0.63666666666666272</v>
      </c>
      <c r="G632" s="44">
        <f t="shared" si="74"/>
        <v>0.14168320121964711</v>
      </c>
    </row>
    <row r="633" spans="1:7" x14ac:dyDescent="0.2">
      <c r="A633" s="26">
        <f t="shared" si="70"/>
        <v>95.666666666666671</v>
      </c>
      <c r="B633" s="6">
        <v>5740</v>
      </c>
      <c r="C633" s="38">
        <f t="shared" si="71"/>
        <v>2.4506877435941676E-3</v>
      </c>
      <c r="D633" s="38">
        <f t="shared" si="77"/>
        <v>0.10884079667642751</v>
      </c>
      <c r="E633" s="38">
        <f t="shared" si="77"/>
        <v>0.10639010893283311</v>
      </c>
      <c r="F633" s="29">
        <f t="shared" si="73"/>
        <v>0.63777777777777378</v>
      </c>
      <c r="G633" s="44">
        <f t="shared" si="74"/>
        <v>0.14197872930001609</v>
      </c>
    </row>
    <row r="634" spans="1:7" x14ac:dyDescent="0.2">
      <c r="A634" s="26">
        <f t="shared" si="70"/>
        <v>95.833333333333329</v>
      </c>
      <c r="B634" s="6">
        <v>5750</v>
      </c>
      <c r="C634" s="38">
        <f t="shared" si="71"/>
        <v>2.4251561108167789E-3</v>
      </c>
      <c r="D634" s="38">
        <f t="shared" si="77"/>
        <v>0.1088179880300319</v>
      </c>
      <c r="E634" s="38">
        <f t="shared" si="77"/>
        <v>0.10639283191921488</v>
      </c>
      <c r="F634" s="29">
        <f t="shared" si="73"/>
        <v>0.63888888888888484</v>
      </c>
      <c r="G634" s="44">
        <f t="shared" si="74"/>
        <v>0.14227426494423615</v>
      </c>
    </row>
    <row r="635" spans="1:7" x14ac:dyDescent="0.2">
      <c r="A635" s="26">
        <f t="shared" si="70"/>
        <v>96</v>
      </c>
      <c r="B635" s="6">
        <v>5760</v>
      </c>
      <c r="C635" s="38">
        <f t="shared" si="71"/>
        <v>2.3998904704221362E-3</v>
      </c>
      <c r="D635" s="38">
        <f t="shared" si="77"/>
        <v>0.10879541700753816</v>
      </c>
      <c r="E635" s="38">
        <f t="shared" si="77"/>
        <v>0.10639552653711579</v>
      </c>
      <c r="F635" s="29">
        <f t="shared" si="73"/>
        <v>0.63999999999999591</v>
      </c>
      <c r="G635" s="44">
        <f t="shared" si="74"/>
        <v>0.14256980807350592</v>
      </c>
    </row>
    <row r="636" spans="1:7" x14ac:dyDescent="0.2">
      <c r="A636" s="26">
        <f t="shared" si="70"/>
        <v>96.166666666666671</v>
      </c>
      <c r="B636" s="6">
        <v>5770</v>
      </c>
      <c r="C636" s="38">
        <f t="shared" si="71"/>
        <v>2.3748880512616619E-3</v>
      </c>
      <c r="D636" s="38">
        <f t="shared" si="77"/>
        <v>0.10877308113334481</v>
      </c>
      <c r="E636" s="38">
        <f t="shared" si="77"/>
        <v>0.10639819308208293</v>
      </c>
      <c r="F636" s="29">
        <f t="shared" si="73"/>
        <v>0.64111111111110697</v>
      </c>
      <c r="G636" s="44">
        <f t="shared" si="74"/>
        <v>0.14286535860984503</v>
      </c>
    </row>
    <row r="637" spans="1:7" x14ac:dyDescent="0.2">
      <c r="A637" s="26">
        <f t="shared" ref="A637:A700" si="78">B637/60</f>
        <v>96.333333333333329</v>
      </c>
      <c r="B637" s="6">
        <v>5780</v>
      </c>
      <c r="C637" s="38">
        <f t="shared" ref="C637:C700" si="79">$C$59*EXP(-$C$29*B637/3600)</f>
        <v>2.3501461110570338E-3</v>
      </c>
      <c r="D637" s="38">
        <f t="shared" ref="D637:E652" si="80">D636*EXP(-$C$29*10/3600)+$B$56</f>
        <v>0.10875097795764159</v>
      </c>
      <c r="E637" s="38">
        <f t="shared" si="80"/>
        <v>0.10640083184658433</v>
      </c>
      <c r="F637" s="29">
        <f t="shared" ref="F637:F700" si="81">F636+$B$56</f>
        <v>0.64222222222221803</v>
      </c>
      <c r="G637" s="44">
        <f t="shared" ref="G637:G700" si="82">G636+E637*10/3600</f>
        <v>0.14316091647608556</v>
      </c>
    </row>
    <row r="638" spans="1:7" x14ac:dyDescent="0.2">
      <c r="A638" s="26">
        <f t="shared" si="78"/>
        <v>96.5</v>
      </c>
      <c r="B638" s="6">
        <v>5790</v>
      </c>
      <c r="C638" s="38">
        <f t="shared" si="79"/>
        <v>2.3256619360993887E-3</v>
      </c>
      <c r="D638" s="38">
        <f t="shared" si="80"/>
        <v>0.10872910505614067</v>
      </c>
      <c r="E638" s="38">
        <f t="shared" si="80"/>
        <v>0.10640344312004106</v>
      </c>
      <c r="F638" s="29">
        <f t="shared" si="81"/>
        <v>0.64333333333332909</v>
      </c>
      <c r="G638" s="44">
        <f t="shared" si="82"/>
        <v>0.14345648159586344</v>
      </c>
    </row>
    <row r="639" spans="1:7" x14ac:dyDescent="0.2">
      <c r="A639" s="26">
        <f t="shared" si="78"/>
        <v>96.666666666666671</v>
      </c>
      <c r="B639" s="6">
        <v>5800</v>
      </c>
      <c r="C639" s="38">
        <f t="shared" si="79"/>
        <v>2.3014328409516906E-3</v>
      </c>
      <c r="D639" s="38">
        <f t="shared" si="80"/>
        <v>0.10870746002981085</v>
      </c>
      <c r="E639" s="38">
        <f t="shared" si="80"/>
        <v>0.10640602718885894</v>
      </c>
      <c r="F639" s="29">
        <f t="shared" si="81"/>
        <v>0.64444444444444016</v>
      </c>
      <c r="G639" s="44">
        <f t="shared" si="82"/>
        <v>0.14375205389361026</v>
      </c>
    </row>
    <row r="640" spans="1:7" x14ac:dyDescent="0.2">
      <c r="A640" s="26">
        <f t="shared" si="78"/>
        <v>96.833333333333329</v>
      </c>
      <c r="B640" s="6">
        <v>5810</v>
      </c>
      <c r="C640" s="38">
        <f t="shared" si="79"/>
        <v>2.2774561681541882E-3</v>
      </c>
      <c r="D640" s="38">
        <f t="shared" si="80"/>
        <v>0.1086860405046144</v>
      </c>
      <c r="E640" s="38">
        <f t="shared" si="80"/>
        <v>0.10640858433646</v>
      </c>
      <c r="F640" s="29">
        <f t="shared" si="81"/>
        <v>0.64555555555555122</v>
      </c>
      <c r="G640" s="44">
        <f t="shared" si="82"/>
        <v>0.14404763329454487</v>
      </c>
    </row>
    <row r="641" spans="1:7" x14ac:dyDescent="0.2">
      <c r="A641" s="26">
        <f t="shared" si="78"/>
        <v>97</v>
      </c>
      <c r="B641" s="6">
        <v>5820</v>
      </c>
      <c r="C641" s="38">
        <f t="shared" si="79"/>
        <v>2.2537292879329534E-3</v>
      </c>
      <c r="D641" s="38">
        <f t="shared" si="80"/>
        <v>0.10866484413124666</v>
      </c>
      <c r="E641" s="38">
        <f t="shared" si="80"/>
        <v>0.1064111148433135</v>
      </c>
      <c r="F641" s="29">
        <f t="shared" si="81"/>
        <v>0.64666666666666228</v>
      </c>
      <c r="G641" s="44">
        <f t="shared" si="82"/>
        <v>0.14434321972466518</v>
      </c>
    </row>
    <row r="642" spans="1:7" x14ac:dyDescent="0.2">
      <c r="A642" s="26">
        <f t="shared" si="78"/>
        <v>97.166666666666671</v>
      </c>
      <c r="B642" s="6">
        <v>5830</v>
      </c>
      <c r="C642" s="38">
        <f t="shared" si="79"/>
        <v>2.2302495979114232E-3</v>
      </c>
      <c r="D642" s="38">
        <f t="shared" si="80"/>
        <v>0.10864386858487839</v>
      </c>
      <c r="E642" s="38">
        <f t="shared" si="80"/>
        <v>0.10641361898696676</v>
      </c>
      <c r="F642" s="29">
        <f t="shared" si="81"/>
        <v>0.64777777777777334</v>
      </c>
      <c r="G642" s="44">
        <f t="shared" si="82"/>
        <v>0.14463881311074009</v>
      </c>
    </row>
    <row r="643" spans="1:7" x14ac:dyDescent="0.2">
      <c r="A643" s="26">
        <f t="shared" si="78"/>
        <v>97.333333333333329</v>
      </c>
      <c r="B643" s="6">
        <v>5840</v>
      </c>
      <c r="C643" s="38">
        <f t="shared" si="79"/>
        <v>2.2070145228249975E-3</v>
      </c>
      <c r="D643" s="38">
        <f t="shared" si="80"/>
        <v>0.10862311156490075</v>
      </c>
      <c r="E643" s="38">
        <f t="shared" si="80"/>
        <v>0.10641609704207555</v>
      </c>
      <c r="F643" s="29">
        <f t="shared" si="81"/>
        <v>0.64888888888888441</v>
      </c>
      <c r="G643" s="44">
        <f t="shared" si="82"/>
        <v>0.14493441338030141</v>
      </c>
    </row>
    <row r="644" spans="1:7" x14ac:dyDescent="0.2">
      <c r="A644" s="26">
        <f t="shared" si="78"/>
        <v>97.5</v>
      </c>
      <c r="B644" s="6">
        <v>5850</v>
      </c>
      <c r="C644" s="38">
        <f t="shared" si="79"/>
        <v>2.1840215142385623E-3</v>
      </c>
      <c r="D644" s="38">
        <f t="shared" si="80"/>
        <v>0.108602570794673</v>
      </c>
      <c r="E644" s="38">
        <f t="shared" si="80"/>
        <v>0.10641854928043425</v>
      </c>
      <c r="F644" s="29">
        <f t="shared" si="81"/>
        <v>0.64999999999999547</v>
      </c>
      <c r="G644" s="44">
        <f t="shared" si="82"/>
        <v>0.14523002046163594</v>
      </c>
    </row>
    <row r="645" spans="1:7" x14ac:dyDescent="0.2">
      <c r="A645" s="26">
        <f t="shared" si="78"/>
        <v>97.666666666666671</v>
      </c>
      <c r="B645" s="6">
        <v>5860</v>
      </c>
      <c r="C645" s="38">
        <f t="shared" si="79"/>
        <v>2.1612680502669851E-3</v>
      </c>
      <c r="D645" s="38">
        <f t="shared" si="80"/>
        <v>0.1085822440212728</v>
      </c>
      <c r="E645" s="38">
        <f t="shared" si="80"/>
        <v>0.10642097597100562</v>
      </c>
      <c r="F645" s="29">
        <f t="shared" si="81"/>
        <v>0.65111111111110653</v>
      </c>
      <c r="G645" s="44">
        <f t="shared" si="82"/>
        <v>0.14552563428377763</v>
      </c>
    </row>
    <row r="646" spans="1:7" x14ac:dyDescent="0.2">
      <c r="A646" s="26">
        <f t="shared" si="78"/>
        <v>97.833333333333329</v>
      </c>
      <c r="B646" s="6">
        <v>5870</v>
      </c>
      <c r="C646" s="38">
        <f t="shared" si="79"/>
        <v>2.1387516352985129E-3</v>
      </c>
      <c r="D646" s="38">
        <f t="shared" si="80"/>
        <v>0.10856212901524906</v>
      </c>
      <c r="E646" s="38">
        <f t="shared" si="80"/>
        <v>0.10642337737995036</v>
      </c>
      <c r="F646" s="29">
        <f t="shared" si="81"/>
        <v>0.6522222222222176</v>
      </c>
      <c r="G646" s="44">
        <f t="shared" si="82"/>
        <v>0.14582125477649971</v>
      </c>
    </row>
    <row r="647" spans="1:7" x14ac:dyDescent="0.2">
      <c r="A647" s="26">
        <f t="shared" si="78"/>
        <v>98</v>
      </c>
      <c r="B647" s="6">
        <v>5880</v>
      </c>
      <c r="C647" s="38">
        <f t="shared" si="79"/>
        <v>2.116469799721043E-3</v>
      </c>
      <c r="D647" s="38">
        <f t="shared" si="80"/>
        <v>0.10854222357037747</v>
      </c>
      <c r="E647" s="38">
        <f t="shared" si="80"/>
        <v>0.10642575377065625</v>
      </c>
      <c r="F647" s="29">
        <f t="shared" si="81"/>
        <v>0.65333333333332866</v>
      </c>
      <c r="G647" s="44">
        <f t="shared" si="82"/>
        <v>0.14611688187030708</v>
      </c>
    </row>
    <row r="648" spans="1:7" x14ac:dyDescent="0.2">
      <c r="A648" s="26">
        <f t="shared" si="78"/>
        <v>98.166666666666671</v>
      </c>
      <c r="B648" s="6">
        <v>5890</v>
      </c>
      <c r="C648" s="38">
        <f t="shared" si="79"/>
        <v>2.0944200996512738E-3</v>
      </c>
      <c r="D648" s="38">
        <f t="shared" si="80"/>
        <v>0.10852252550341851</v>
      </c>
      <c r="E648" s="38">
        <f t="shared" si="80"/>
        <v>0.10642810540376704</v>
      </c>
      <c r="F648" s="29">
        <f t="shared" si="81"/>
        <v>0.65444444444443972</v>
      </c>
      <c r="G648" s="44">
        <f t="shared" si="82"/>
        <v>0.14641251549642867</v>
      </c>
    </row>
    <row r="649" spans="1:7" x14ac:dyDescent="0.2">
      <c r="A649" s="26">
        <f t="shared" si="78"/>
        <v>98.333333333333329</v>
      </c>
      <c r="B649" s="6">
        <v>5900</v>
      </c>
      <c r="C649" s="38">
        <f t="shared" si="79"/>
        <v>2.0726001166666386E-3</v>
      </c>
      <c r="D649" s="38">
        <f t="shared" si="80"/>
        <v>0.10850303265387792</v>
      </c>
      <c r="E649" s="38">
        <f t="shared" si="80"/>
        <v>0.1064304325372111</v>
      </c>
      <c r="F649" s="29">
        <f t="shared" si="81"/>
        <v>0.65555555555555078</v>
      </c>
      <c r="G649" s="44">
        <f t="shared" si="82"/>
        <v>0.1467081555868098</v>
      </c>
    </row>
    <row r="650" spans="1:7" x14ac:dyDescent="0.2">
      <c r="A650" s="26">
        <f t="shared" si="78"/>
        <v>98.5</v>
      </c>
      <c r="B650" s="6">
        <v>5910</v>
      </c>
      <c r="C650" s="38">
        <f t="shared" si="79"/>
        <v>2.0510074575400628E-3</v>
      </c>
      <c r="D650" s="38">
        <f t="shared" si="80"/>
        <v>0.10848374288376987</v>
      </c>
      <c r="E650" s="38">
        <f t="shared" si="80"/>
        <v>0.10643273542622962</v>
      </c>
      <c r="F650" s="29">
        <f t="shared" si="81"/>
        <v>0.65666666666666185</v>
      </c>
      <c r="G650" s="44">
        <f t="shared" si="82"/>
        <v>0.14700380207410488</v>
      </c>
    </row>
    <row r="651" spans="1:7" x14ac:dyDescent="0.2">
      <c r="A651" s="26">
        <f t="shared" si="78"/>
        <v>98.666666666666671</v>
      </c>
      <c r="B651" s="6">
        <v>5920</v>
      </c>
      <c r="C651" s="38">
        <f t="shared" si="79"/>
        <v>2.0296397539774687E-3</v>
      </c>
      <c r="D651" s="38">
        <f t="shared" si="80"/>
        <v>0.10846465407738232</v>
      </c>
      <c r="E651" s="38">
        <f t="shared" si="80"/>
        <v>0.10643501432340467</v>
      </c>
      <c r="F651" s="29">
        <f t="shared" si="81"/>
        <v>0.65777777777777291</v>
      </c>
      <c r="G651" s="44">
        <f t="shared" si="82"/>
        <v>0.1472994548916699</v>
      </c>
    </row>
    <row r="652" spans="1:7" x14ac:dyDescent="0.2">
      <c r="A652" s="26">
        <f t="shared" si="78"/>
        <v>98.833333333333329</v>
      </c>
      <c r="B652" s="6">
        <v>5930</v>
      </c>
      <c r="C652" s="38">
        <f t="shared" si="79"/>
        <v>2.0084946623580282E-3</v>
      </c>
      <c r="D652" s="38">
        <f t="shared" si="80"/>
        <v>0.10844576414104506</v>
      </c>
      <c r="E652" s="38">
        <f t="shared" si="80"/>
        <v>0.10643726947868687</v>
      </c>
      <c r="F652" s="29">
        <f t="shared" si="81"/>
        <v>0.65888888888888397</v>
      </c>
      <c r="G652" s="44">
        <f t="shared" si="82"/>
        <v>0.14759511397355515</v>
      </c>
    </row>
    <row r="653" spans="1:7" x14ac:dyDescent="0.2">
      <c r="A653" s="26">
        <f t="shared" si="78"/>
        <v>99</v>
      </c>
      <c r="B653" s="6">
        <v>5940</v>
      </c>
      <c r="C653" s="38">
        <f t="shared" si="79"/>
        <v>1.9875698634770956E-3</v>
      </c>
      <c r="D653" s="38">
        <f t="shared" ref="D653:E668" si="83">D652*EXP(-$C$29*10/3600)+$B$56</f>
        <v>0.10842707100290008</v>
      </c>
      <c r="E653" s="38">
        <f t="shared" si="83"/>
        <v>0.10643950113942283</v>
      </c>
      <c r="F653" s="29">
        <f t="shared" si="81"/>
        <v>0.65999999999999504</v>
      </c>
      <c r="G653" s="44">
        <f t="shared" si="82"/>
        <v>0.14789077925449801</v>
      </c>
    </row>
    <row r="654" spans="1:7" x14ac:dyDescent="0.2">
      <c r="A654" s="26">
        <f t="shared" si="78"/>
        <v>99.166666666666671</v>
      </c>
      <c r="B654" s="6">
        <v>5950</v>
      </c>
      <c r="C654" s="38">
        <f t="shared" si="79"/>
        <v>1.9668630622918584E-3</v>
      </c>
      <c r="D654" s="38">
        <f t="shared" si="83"/>
        <v>0.10840857261267427</v>
      </c>
      <c r="E654" s="38">
        <f t="shared" si="83"/>
        <v>0.10644170955038225</v>
      </c>
      <c r="F654" s="29">
        <f t="shared" si="81"/>
        <v>0.6611111111111061</v>
      </c>
      <c r="G654" s="44">
        <f t="shared" si="82"/>
        <v>0.14818645066991573</v>
      </c>
    </row>
    <row r="655" spans="1:7" x14ac:dyDescent="0.2">
      <c r="A655" s="26">
        <f t="shared" si="78"/>
        <v>99.333333333333329</v>
      </c>
      <c r="B655" s="6">
        <v>5960</v>
      </c>
      <c r="C655" s="38">
        <f t="shared" si="79"/>
        <v>1.9463719876695981E-3</v>
      </c>
      <c r="D655" s="38">
        <f t="shared" si="83"/>
        <v>0.10839026694145455</v>
      </c>
      <c r="E655" s="38">
        <f t="shared" si="83"/>
        <v>0.1064438949537848</v>
      </c>
      <c r="F655" s="29">
        <f t="shared" si="81"/>
        <v>0.66222222222221716</v>
      </c>
      <c r="G655" s="44">
        <f t="shared" si="82"/>
        <v>0.14848212815589848</v>
      </c>
    </row>
    <row r="656" spans="1:7" x14ac:dyDescent="0.2">
      <c r="A656" s="26">
        <f t="shared" si="78"/>
        <v>99.5</v>
      </c>
      <c r="B656" s="6">
        <v>5970</v>
      </c>
      <c r="C656" s="38">
        <f t="shared" si="79"/>
        <v>1.9260943921386002E-3</v>
      </c>
      <c r="D656" s="38">
        <f t="shared" si="83"/>
        <v>0.10837215198146541</v>
      </c>
      <c r="E656" s="38">
        <f t="shared" si="83"/>
        <v>0.10644605758932665</v>
      </c>
      <c r="F656" s="29">
        <f t="shared" si="81"/>
        <v>0.66333333333332822</v>
      </c>
      <c r="G656" s="44">
        <f t="shared" si="82"/>
        <v>0.14877781164920217</v>
      </c>
    </row>
    <row r="657" spans="1:7" x14ac:dyDescent="0.2">
      <c r="A657" s="26">
        <f t="shared" si="78"/>
        <v>99.666666666666671</v>
      </c>
      <c r="B657" s="6">
        <v>5980</v>
      </c>
      <c r="C657" s="38">
        <f t="shared" si="79"/>
        <v>1.9060280516416486E-3</v>
      </c>
      <c r="D657" s="38">
        <f t="shared" si="83"/>
        <v>0.1083542257458486</v>
      </c>
      <c r="E657" s="38">
        <f t="shared" si="83"/>
        <v>0.10644819769420681</v>
      </c>
      <c r="F657" s="29">
        <f t="shared" si="81"/>
        <v>0.66444444444443929</v>
      </c>
      <c r="G657" s="44">
        <f t="shared" si="82"/>
        <v>0.14907350108724163</v>
      </c>
    </row>
    <row r="658" spans="1:7" x14ac:dyDescent="0.2">
      <c r="A658" s="26">
        <f t="shared" si="78"/>
        <v>99.833333333333329</v>
      </c>
      <c r="B658" s="6">
        <v>5990</v>
      </c>
      <c r="C658" s="38">
        <f t="shared" si="79"/>
        <v>1.8861707652920829E-3</v>
      </c>
      <c r="D658" s="38">
        <f t="shared" si="83"/>
        <v>0.1083364862684453</v>
      </c>
      <c r="E658" s="38">
        <f t="shared" si="83"/>
        <v>0.10645031550315308</v>
      </c>
      <c r="F658" s="29">
        <f t="shared" si="81"/>
        <v>0.66555555555555035</v>
      </c>
      <c r="G658" s="44">
        <f t="shared" si="82"/>
        <v>0.14936919640808372</v>
      </c>
    </row>
    <row r="659" spans="1:7" x14ac:dyDescent="0.2">
      <c r="A659" s="26">
        <f t="shared" si="78"/>
        <v>100</v>
      </c>
      <c r="B659" s="6">
        <v>6000</v>
      </c>
      <c r="C659" s="38">
        <f t="shared" si="79"/>
        <v>1.8665203551324202E-3</v>
      </c>
      <c r="D659" s="38">
        <f t="shared" si="83"/>
        <v>0.10831893160358042</v>
      </c>
      <c r="E659" s="38">
        <f t="shared" si="83"/>
        <v>0.10645241124844784</v>
      </c>
      <c r="F659" s="29">
        <f t="shared" si="81"/>
        <v>0.66666666666666141</v>
      </c>
      <c r="G659" s="44">
        <f t="shared" si="82"/>
        <v>0.14966489755044052</v>
      </c>
    </row>
    <row r="660" spans="1:7" x14ac:dyDescent="0.2">
      <c r="A660" s="26">
        <f t="shared" si="78"/>
        <v>100.16666666666667</v>
      </c>
      <c r="B660" s="6">
        <v>6010</v>
      </c>
      <c r="C660" s="38">
        <f t="shared" si="79"/>
        <v>1.8470746658954588E-3</v>
      </c>
      <c r="D660" s="38">
        <f t="shared" si="83"/>
        <v>0.10830155982584916</v>
      </c>
      <c r="E660" s="38">
        <f t="shared" si="83"/>
        <v>0.10645448515995355</v>
      </c>
      <c r="F660" s="29">
        <f t="shared" si="81"/>
        <v>0.66777777777777247</v>
      </c>
      <c r="G660" s="44">
        <f t="shared" si="82"/>
        <v>0.1499606044536626</v>
      </c>
    </row>
    <row r="661" spans="1:7" x14ac:dyDescent="0.2">
      <c r="A661" s="26">
        <f t="shared" si="78"/>
        <v>100.33333333333333</v>
      </c>
      <c r="B661" s="6">
        <v>6020</v>
      </c>
      <c r="C661" s="38">
        <f t="shared" si="79"/>
        <v>1.8278315647678961E-3</v>
      </c>
      <c r="D661" s="38">
        <f t="shared" si="83"/>
        <v>0.10828436902990592</v>
      </c>
      <c r="E661" s="38">
        <f t="shared" si="83"/>
        <v>0.10645653746513788</v>
      </c>
      <c r="F661" s="29">
        <f t="shared" si="81"/>
        <v>0.66888888888888354</v>
      </c>
      <c r="G661" s="44">
        <f t="shared" si="82"/>
        <v>0.15025631705773243</v>
      </c>
    </row>
    <row r="662" spans="1:7" x14ac:dyDescent="0.2">
      <c r="A662" s="26">
        <f t="shared" si="78"/>
        <v>100.5</v>
      </c>
      <c r="B662" s="6">
        <v>6030</v>
      </c>
      <c r="C662" s="38">
        <f t="shared" si="79"/>
        <v>1.8087889411563969E-3</v>
      </c>
      <c r="D662" s="38">
        <f t="shared" si="83"/>
        <v>0.10826735733025528</v>
      </c>
      <c r="E662" s="38">
        <f t="shared" si="83"/>
        <v>0.10645856838909873</v>
      </c>
      <c r="F662" s="29">
        <f t="shared" si="81"/>
        <v>0.6699999999999946</v>
      </c>
      <c r="G662" s="44">
        <f t="shared" si="82"/>
        <v>0.1505520353032577</v>
      </c>
    </row>
    <row r="663" spans="1:7" x14ac:dyDescent="0.2">
      <c r="A663" s="26">
        <f t="shared" si="78"/>
        <v>100.66666666666667</v>
      </c>
      <c r="B663" s="6">
        <v>6040</v>
      </c>
      <c r="C663" s="38">
        <f t="shared" si="79"/>
        <v>1.7899447064561108E-3</v>
      </c>
      <c r="D663" s="38">
        <f t="shared" si="83"/>
        <v>0.10825052286104517</v>
      </c>
      <c r="E663" s="38">
        <f t="shared" si="83"/>
        <v>0.1064605781545889</v>
      </c>
      <c r="F663" s="29">
        <f t="shared" si="81"/>
        <v>0.67111111111110566</v>
      </c>
      <c r="G663" s="44">
        <f t="shared" si="82"/>
        <v>0.15084775913146489</v>
      </c>
    </row>
    <row r="664" spans="1:7" x14ac:dyDescent="0.2">
      <c r="A664" s="26">
        <f t="shared" si="78"/>
        <v>100.83333333333333</v>
      </c>
      <c r="B664" s="6">
        <v>6050</v>
      </c>
      <c r="C664" s="38">
        <f t="shared" si="79"/>
        <v>1.7712967938215748E-3</v>
      </c>
      <c r="D664" s="38">
        <f t="shared" si="83"/>
        <v>0.10823386377586225</v>
      </c>
      <c r="E664" s="38">
        <f t="shared" si="83"/>
        <v>0.10646256698204051</v>
      </c>
      <c r="F664" s="29">
        <f t="shared" si="81"/>
        <v>0.67222222222221673</v>
      </c>
      <c r="G664" s="44">
        <f t="shared" si="82"/>
        <v>0.15114348848419279</v>
      </c>
    </row>
    <row r="665" spans="1:7" x14ac:dyDescent="0.2">
      <c r="A665" s="26">
        <f t="shared" si="78"/>
        <v>101</v>
      </c>
      <c r="B665" s="6">
        <v>6060</v>
      </c>
      <c r="C665" s="38">
        <f t="shared" si="79"/>
        <v>1.7528431579400432E-3</v>
      </c>
      <c r="D665" s="38">
        <f t="shared" si="83"/>
        <v>0.1082173782475294</v>
      </c>
      <c r="E665" s="38">
        <f t="shared" si="83"/>
        <v>0.10646453508958921</v>
      </c>
      <c r="F665" s="29">
        <f t="shared" si="81"/>
        <v>0.67333333333332779</v>
      </c>
      <c r="G665" s="44">
        <f t="shared" si="82"/>
        <v>0.15143922330388609</v>
      </c>
    </row>
    <row r="666" spans="1:7" x14ac:dyDescent="0.2">
      <c r="A666" s="26">
        <f t="shared" si="78"/>
        <v>101.16666666666667</v>
      </c>
      <c r="B666" s="6">
        <v>6070</v>
      </c>
      <c r="C666" s="38">
        <f t="shared" si="79"/>
        <v>1.7345817748071399E-3</v>
      </c>
      <c r="D666" s="38">
        <f t="shared" si="83"/>
        <v>0.10820106446790533</v>
      </c>
      <c r="E666" s="38">
        <f t="shared" si="83"/>
        <v>0.10646648269309804</v>
      </c>
      <c r="F666" s="29">
        <f t="shared" si="81"/>
        <v>0.67444444444443885</v>
      </c>
      <c r="G666" s="44">
        <f t="shared" si="82"/>
        <v>0.15173496353358915</v>
      </c>
    </row>
    <row r="667" spans="1:7" x14ac:dyDescent="0.2">
      <c r="A667" s="26">
        <f t="shared" si="78"/>
        <v>101.33333333333333</v>
      </c>
      <c r="B667" s="6">
        <v>6080</v>
      </c>
      <c r="C667" s="38">
        <f t="shared" si="79"/>
        <v>1.7165106415048708E-3</v>
      </c>
      <c r="D667" s="38">
        <f t="shared" si="83"/>
        <v>0.10818492064768617</v>
      </c>
      <c r="E667" s="38">
        <f t="shared" si="83"/>
        <v>0.10646841000618115</v>
      </c>
      <c r="F667" s="29">
        <f t="shared" si="81"/>
        <v>0.67555555555554991</v>
      </c>
      <c r="G667" s="44">
        <f t="shared" si="82"/>
        <v>0.15203070911693964</v>
      </c>
    </row>
    <row r="668" spans="1:7" x14ac:dyDescent="0.2">
      <c r="A668" s="26">
        <f t="shared" si="78"/>
        <v>101.5</v>
      </c>
      <c r="B668" s="6">
        <v>6090</v>
      </c>
      <c r="C668" s="38">
        <f t="shared" si="79"/>
        <v>1.6986277759819411E-3</v>
      </c>
      <c r="D668" s="38">
        <f t="shared" si="83"/>
        <v>0.10816894501620936</v>
      </c>
      <c r="E668" s="38">
        <f t="shared" si="83"/>
        <v>0.10647031724022726</v>
      </c>
      <c r="F668" s="29">
        <f t="shared" si="81"/>
        <v>0.67666666666666098</v>
      </c>
      <c r="G668" s="44">
        <f t="shared" si="82"/>
        <v>0.15232645999816249</v>
      </c>
    </row>
    <row r="669" spans="1:7" x14ac:dyDescent="0.2">
      <c r="A669" s="26">
        <f t="shared" si="78"/>
        <v>101.66666666666667</v>
      </c>
      <c r="B669" s="6">
        <v>6100</v>
      </c>
      <c r="C669" s="38">
        <f t="shared" si="79"/>
        <v>1.6809312168363701E-3</v>
      </c>
      <c r="D669" s="38">
        <f t="shared" ref="D669:E684" si="84">D668*EXP(-$C$29*10/3600)+$B$56</f>
        <v>0.10815313582125932</v>
      </c>
      <c r="E669" s="38">
        <f t="shared" si="84"/>
        <v>0.1064722046044228</v>
      </c>
      <c r="F669" s="29">
        <f t="shared" si="81"/>
        <v>0.67777777777777204</v>
      </c>
      <c r="G669" s="44">
        <f t="shared" si="82"/>
        <v>0.15262221612206367</v>
      </c>
    </row>
    <row r="670" spans="1:7" x14ac:dyDescent="0.2">
      <c r="A670" s="26">
        <f t="shared" si="78"/>
        <v>101.83333333333333</v>
      </c>
      <c r="B670" s="6">
        <v>6110</v>
      </c>
      <c r="C670" s="38">
        <f t="shared" si="79"/>
        <v>1.6634190231003482E-3</v>
      </c>
      <c r="D670" s="38">
        <f t="shared" si="84"/>
        <v>0.10813749132887533</v>
      </c>
      <c r="E670" s="38">
        <f t="shared" si="84"/>
        <v>0.10647407230577484</v>
      </c>
      <c r="F670" s="29">
        <f t="shared" si="81"/>
        <v>0.6788888888888831</v>
      </c>
      <c r="G670" s="44">
        <f t="shared" si="82"/>
        <v>0.15291797743402416</v>
      </c>
    </row>
    <row r="671" spans="1:7" x14ac:dyDescent="0.2">
      <c r="A671" s="26">
        <f t="shared" si="78"/>
        <v>102</v>
      </c>
      <c r="B671" s="6">
        <v>6120</v>
      </c>
      <c r="C671" s="38">
        <f t="shared" si="79"/>
        <v>1.6460892740273656E-3</v>
      </c>
      <c r="D671" s="38">
        <f t="shared" si="84"/>
        <v>0.10812200982316135</v>
      </c>
      <c r="E671" s="38">
        <f t="shared" si="84"/>
        <v>0.10647592054913384</v>
      </c>
      <c r="F671" s="29">
        <f t="shared" si="81"/>
        <v>0.67999999999999416</v>
      </c>
      <c r="G671" s="44">
        <f t="shared" si="82"/>
        <v>0.15321374387999398</v>
      </c>
    </row>
    <row r="672" spans="1:7" x14ac:dyDescent="0.2">
      <c r="A672" s="26">
        <f t="shared" si="78"/>
        <v>102.16666666666667</v>
      </c>
      <c r="B672" s="6">
        <v>6130</v>
      </c>
      <c r="C672" s="38">
        <f t="shared" si="79"/>
        <v>1.6289400688815367E-3</v>
      </c>
      <c r="D672" s="38">
        <f t="shared" si="84"/>
        <v>0.10810668960609778</v>
      </c>
      <c r="E672" s="38">
        <f t="shared" si="84"/>
        <v>0.10647774953721609</v>
      </c>
      <c r="F672" s="29">
        <f t="shared" si="81"/>
        <v>0.68111111111110523</v>
      </c>
      <c r="G672" s="44">
        <f t="shared" si="82"/>
        <v>0.15350951540648625</v>
      </c>
    </row>
    <row r="673" spans="1:7" x14ac:dyDescent="0.2">
      <c r="A673" s="26">
        <f t="shared" si="78"/>
        <v>102.33333333333333</v>
      </c>
      <c r="B673" s="6">
        <v>6140</v>
      </c>
      <c r="C673" s="38">
        <f t="shared" si="79"/>
        <v>1.6119695267291258E-3</v>
      </c>
      <c r="D673" s="38">
        <f t="shared" si="84"/>
        <v>0.10809152899735523</v>
      </c>
      <c r="E673" s="38">
        <f t="shared" si="84"/>
        <v>0.10647955947062596</v>
      </c>
      <c r="F673" s="29">
        <f t="shared" si="81"/>
        <v>0.68222222222221629</v>
      </c>
      <c r="G673" s="44">
        <f t="shared" si="82"/>
        <v>0.15380529196057133</v>
      </c>
    </row>
    <row r="674" spans="1:7" x14ac:dyDescent="0.2">
      <c r="A674" s="26">
        <f t="shared" si="78"/>
        <v>102.5</v>
      </c>
      <c r="B674" s="6">
        <v>6150</v>
      </c>
      <c r="C674" s="38">
        <f t="shared" si="79"/>
        <v>1.5951757862322535E-3</v>
      </c>
      <c r="D674" s="38">
        <f t="shared" si="84"/>
        <v>0.10807652633411027</v>
      </c>
      <c r="E674" s="38">
        <f t="shared" si="84"/>
        <v>0.10648135054787788</v>
      </c>
      <c r="F674" s="29">
        <f t="shared" si="81"/>
        <v>0.68333333333332735</v>
      </c>
      <c r="G674" s="44">
        <f t="shared" si="82"/>
        <v>0.15410107348987098</v>
      </c>
    </row>
    <row r="675" spans="1:7" x14ac:dyDescent="0.2">
      <c r="A675" s="26">
        <f t="shared" si="78"/>
        <v>102.66666666666667</v>
      </c>
      <c r="B675" s="6">
        <v>6160</v>
      </c>
      <c r="C675" s="38">
        <f t="shared" si="79"/>
        <v>1.5785570054447277E-3</v>
      </c>
      <c r="D675" s="38">
        <f t="shared" si="84"/>
        <v>0.10806167997086301</v>
      </c>
      <c r="E675" s="38">
        <f t="shared" si="84"/>
        <v>0.10648312296541815</v>
      </c>
      <c r="F675" s="29">
        <f t="shared" si="81"/>
        <v>0.68444444444443842</v>
      </c>
      <c r="G675" s="44">
        <f t="shared" si="82"/>
        <v>0.1543968599425527</v>
      </c>
    </row>
    <row r="676" spans="1:7" x14ac:dyDescent="0.2">
      <c r="A676" s="26">
        <f t="shared" si="78"/>
        <v>102.83333333333333</v>
      </c>
      <c r="B676" s="6">
        <v>6170</v>
      </c>
      <c r="C676" s="38">
        <f t="shared" si="79"/>
        <v>1.5621113616100378E-3</v>
      </c>
      <c r="D676" s="38">
        <f t="shared" si="84"/>
        <v>0.10804698827925659</v>
      </c>
      <c r="E676" s="38">
        <f t="shared" si="84"/>
        <v>0.10648487691764642</v>
      </c>
      <c r="F676" s="29">
        <f t="shared" si="81"/>
        <v>0.68555555555554948</v>
      </c>
      <c r="G676" s="44">
        <f t="shared" si="82"/>
        <v>0.15469265126732393</v>
      </c>
    </row>
    <row r="677" spans="1:7" x14ac:dyDescent="0.2">
      <c r="A677" s="26">
        <f t="shared" si="78"/>
        <v>103</v>
      </c>
      <c r="B677" s="6">
        <v>6180</v>
      </c>
      <c r="C677" s="38">
        <f t="shared" si="79"/>
        <v>1.5458370509614191E-3</v>
      </c>
      <c r="D677" s="38">
        <f t="shared" si="84"/>
        <v>0.10803244964789864</v>
      </c>
      <c r="E677" s="38">
        <f t="shared" si="84"/>
        <v>0.10648661259693711</v>
      </c>
      <c r="F677" s="29">
        <f t="shared" si="81"/>
        <v>0.68666666666666054</v>
      </c>
      <c r="G677" s="44">
        <f t="shared" si="82"/>
        <v>0.15498844741342652</v>
      </c>
    </row>
    <row r="678" spans="1:7" x14ac:dyDescent="0.2">
      <c r="A678" s="26">
        <f t="shared" si="78"/>
        <v>103.16666666666667</v>
      </c>
      <c r="B678" s="6">
        <v>6190</v>
      </c>
      <c r="C678" s="38">
        <f t="shared" si="79"/>
        <v>1.5297322885240204E-3</v>
      </c>
      <c r="D678" s="38">
        <f t="shared" si="84"/>
        <v>0.10801806248218453</v>
      </c>
      <c r="E678" s="38">
        <f t="shared" si="84"/>
        <v>0.1064883301936604</v>
      </c>
      <c r="F678" s="29">
        <f t="shared" si="81"/>
        <v>0.6877777777777716</v>
      </c>
      <c r="G678" s="44">
        <f t="shared" si="82"/>
        <v>0.15528424833063112</v>
      </c>
    </row>
    <row r="679" spans="1:7" x14ac:dyDescent="0.2">
      <c r="A679" s="26">
        <f t="shared" si="78"/>
        <v>103.33333333333333</v>
      </c>
      <c r="B679" s="6">
        <v>6200</v>
      </c>
      <c r="C679" s="38">
        <f t="shared" si="79"/>
        <v>1.5137953079191258E-3</v>
      </c>
      <c r="D679" s="38">
        <f t="shared" si="84"/>
        <v>0.10800382520412244</v>
      </c>
      <c r="E679" s="38">
        <f t="shared" si="84"/>
        <v>0.10649002989620321</v>
      </c>
      <c r="F679" s="29">
        <f t="shared" si="81"/>
        <v>0.68888888888888267</v>
      </c>
      <c r="G679" s="44">
        <f t="shared" si="82"/>
        <v>0.15558005396923169</v>
      </c>
    </row>
    <row r="680" spans="1:7" x14ac:dyDescent="0.2">
      <c r="A680" s="26">
        <f t="shared" si="78"/>
        <v>103.5</v>
      </c>
      <c r="B680" s="6">
        <v>6210</v>
      </c>
      <c r="C680" s="38">
        <f t="shared" si="79"/>
        <v>1.4980243611704229E-3</v>
      </c>
      <c r="D680" s="38">
        <f t="shared" si="84"/>
        <v>0.10798973625216031</v>
      </c>
      <c r="E680" s="38">
        <f t="shared" si="84"/>
        <v>0.10649171189098978</v>
      </c>
      <c r="F680" s="29">
        <f t="shared" si="81"/>
        <v>0.68999999999999373</v>
      </c>
      <c r="G680" s="44">
        <f t="shared" si="82"/>
        <v>0.15587586428003999</v>
      </c>
    </row>
    <row r="681" spans="1:7" x14ac:dyDescent="0.2">
      <c r="A681" s="26">
        <f t="shared" si="78"/>
        <v>103.66666666666667</v>
      </c>
      <c r="B681" s="6">
        <v>6220</v>
      </c>
      <c r="C681" s="38">
        <f t="shared" si="79"/>
        <v>1.4824177185122716E-3</v>
      </c>
      <c r="D681" s="38">
        <f t="shared" si="84"/>
        <v>0.10797579408101457</v>
      </c>
      <c r="E681" s="38">
        <f t="shared" si="84"/>
        <v>0.1064933763625022</v>
      </c>
      <c r="F681" s="29">
        <f t="shared" si="81"/>
        <v>0.69111111111110479</v>
      </c>
      <c r="G681" s="44">
        <f t="shared" si="82"/>
        <v>0.15617167921438027</v>
      </c>
    </row>
    <row r="682" spans="1:7" x14ac:dyDescent="0.2">
      <c r="A682" s="26">
        <f t="shared" si="78"/>
        <v>103.83333333333333</v>
      </c>
      <c r="B682" s="6">
        <v>6230</v>
      </c>
      <c r="C682" s="38">
        <f t="shared" si="79"/>
        <v>1.4669736681999941E-3</v>
      </c>
      <c r="D682" s="38">
        <f t="shared" si="84"/>
        <v>0.10796199716150064</v>
      </c>
      <c r="E682" s="38">
        <f t="shared" si="84"/>
        <v>0.10649502349330055</v>
      </c>
      <c r="F682" s="29">
        <f t="shared" si="81"/>
        <v>0.69222222222221585</v>
      </c>
      <c r="G682" s="44">
        <f t="shared" si="82"/>
        <v>0.15646749872408389</v>
      </c>
    </row>
    <row r="683" spans="1:7" x14ac:dyDescent="0.2">
      <c r="A683" s="26">
        <f t="shared" si="78"/>
        <v>104</v>
      </c>
      <c r="B683" s="6">
        <v>6240</v>
      </c>
      <c r="C683" s="38">
        <f t="shared" si="79"/>
        <v>1.4516905163221253E-3</v>
      </c>
      <c r="D683" s="38">
        <f t="shared" si="84"/>
        <v>0.10794834398036521</v>
      </c>
      <c r="E683" s="38">
        <f t="shared" si="84"/>
        <v>0.106496653464043</v>
      </c>
      <c r="F683" s="29">
        <f t="shared" si="81"/>
        <v>0.69333333333332692</v>
      </c>
      <c r="G683" s="44">
        <f t="shared" si="82"/>
        <v>0.156763322761484</v>
      </c>
    </row>
    <row r="684" spans="1:7" x14ac:dyDescent="0.2">
      <c r="A684" s="26">
        <f t="shared" si="78"/>
        <v>104.16666666666667</v>
      </c>
      <c r="B684" s="6">
        <v>6250</v>
      </c>
      <c r="C684" s="38">
        <f t="shared" si="79"/>
        <v>1.4365665866146221E-3</v>
      </c>
      <c r="D684" s="38">
        <f t="shared" si="84"/>
        <v>0.10793483304012029</v>
      </c>
      <c r="E684" s="38">
        <f t="shared" si="84"/>
        <v>0.10649826645350557</v>
      </c>
      <c r="F684" s="29">
        <f t="shared" si="81"/>
        <v>0.69444444444443798</v>
      </c>
      <c r="G684" s="44">
        <f t="shared" si="82"/>
        <v>0.15705915127941039</v>
      </c>
    </row>
    <row r="685" spans="1:7" x14ac:dyDescent="0.2">
      <c r="A685" s="26">
        <f t="shared" si="78"/>
        <v>104.33333333333333</v>
      </c>
      <c r="B685" s="6">
        <v>6260</v>
      </c>
      <c r="C685" s="38">
        <f t="shared" si="79"/>
        <v>1.4216002202770174E-3</v>
      </c>
      <c r="D685" s="38">
        <f t="shared" ref="D685:E700" si="85">D684*EXP(-$C$29*10/3600)+$B$56</f>
        <v>0.10792146285887892</v>
      </c>
      <c r="E685" s="38">
        <f t="shared" si="85"/>
        <v>0.10649986263860181</v>
      </c>
      <c r="F685" s="29">
        <f t="shared" si="81"/>
        <v>0.69555555555554904</v>
      </c>
      <c r="G685" s="44">
        <f t="shared" si="82"/>
        <v>0.1573549842311843</v>
      </c>
    </row>
    <row r="686" spans="1:7" x14ac:dyDescent="0.2">
      <c r="A686" s="26">
        <f t="shared" si="78"/>
        <v>104.5</v>
      </c>
      <c r="B686" s="6">
        <v>6270</v>
      </c>
      <c r="C686" s="38">
        <f t="shared" si="79"/>
        <v>1.4067897757904669E-3</v>
      </c>
      <c r="D686" s="38">
        <f t="shared" si="85"/>
        <v>0.10790823197019268</v>
      </c>
      <c r="E686" s="38">
        <f t="shared" si="85"/>
        <v>0.10650144219440212</v>
      </c>
      <c r="F686" s="29">
        <f t="shared" si="81"/>
        <v>0.69666666666666011</v>
      </c>
      <c r="G686" s="44">
        <f t="shared" si="82"/>
        <v>0.15765082157061319</v>
      </c>
    </row>
    <row r="687" spans="1:7" x14ac:dyDescent="0.2">
      <c r="A687" s="26">
        <f t="shared" si="78"/>
        <v>104.66666666666667</v>
      </c>
      <c r="B687" s="6">
        <v>6280</v>
      </c>
      <c r="C687" s="38">
        <f t="shared" si="79"/>
        <v>1.3921336287377256E-3</v>
      </c>
      <c r="D687" s="38">
        <f t="shared" si="85"/>
        <v>0.10789513892289082</v>
      </c>
      <c r="E687" s="38">
        <f t="shared" si="85"/>
        <v>0.10650300529415301</v>
      </c>
      <c r="F687" s="29">
        <f t="shared" si="81"/>
        <v>0.69777777777777117</v>
      </c>
      <c r="G687" s="44">
        <f t="shared" si="82"/>
        <v>0.15794666325198584</v>
      </c>
    </row>
    <row r="688" spans="1:7" x14ac:dyDescent="0.2">
      <c r="A688" s="26">
        <f t="shared" si="78"/>
        <v>104.83333333333333</v>
      </c>
      <c r="B688" s="6">
        <v>6290</v>
      </c>
      <c r="C688" s="38">
        <f t="shared" si="79"/>
        <v>1.3776301716249663E-3</v>
      </c>
      <c r="D688" s="38">
        <f t="shared" si="85"/>
        <v>0.1078821822809211</v>
      </c>
      <c r="E688" s="38">
        <f t="shared" si="85"/>
        <v>0.10650455210929605</v>
      </c>
      <c r="F688" s="29">
        <f t="shared" si="81"/>
        <v>0.69888888888888223</v>
      </c>
      <c r="G688" s="44">
        <f t="shared" si="82"/>
        <v>0.15824250923006722</v>
      </c>
    </row>
    <row r="689" spans="1:7" x14ac:dyDescent="0.2">
      <c r="A689" s="26">
        <f t="shared" si="78"/>
        <v>105</v>
      </c>
      <c r="B689" s="6">
        <v>6300</v>
      </c>
      <c r="C689" s="38">
        <f t="shared" si="79"/>
        <v>1.3632778137054715E-3</v>
      </c>
      <c r="D689" s="38">
        <f t="shared" si="85"/>
        <v>0.1078693606231923</v>
      </c>
      <c r="E689" s="38">
        <f t="shared" si="85"/>
        <v>0.10650608280948674</v>
      </c>
      <c r="F689" s="29">
        <f t="shared" si="81"/>
        <v>0.69999999999999329</v>
      </c>
      <c r="G689" s="44">
        <f t="shared" si="82"/>
        <v>0.15853835946009356</v>
      </c>
    </row>
    <row r="690" spans="1:7" x14ac:dyDescent="0.2">
      <c r="A690" s="26">
        <f t="shared" si="78"/>
        <v>105.16666666666667</v>
      </c>
      <c r="B690" s="6">
        <v>6310</v>
      </c>
      <c r="C690" s="38">
        <f t="shared" si="79"/>
        <v>1.3490749808051682E-3</v>
      </c>
      <c r="D690" s="38">
        <f t="shared" si="85"/>
        <v>0.10785667254341834</v>
      </c>
      <c r="E690" s="38">
        <f t="shared" si="85"/>
        <v>0.10650759756261308</v>
      </c>
      <c r="F690" s="29">
        <f t="shared" si="81"/>
        <v>0.70111111111110436</v>
      </c>
      <c r="G690" s="44">
        <f t="shared" si="82"/>
        <v>0.1588342138977675</v>
      </c>
    </row>
    <row r="691" spans="1:7" x14ac:dyDescent="0.2">
      <c r="A691" s="26">
        <f t="shared" si="78"/>
        <v>105.33333333333333</v>
      </c>
      <c r="B691" s="6">
        <v>6320</v>
      </c>
      <c r="C691" s="38">
        <f t="shared" si="79"/>
        <v>1.3350201151499602E-3</v>
      </c>
      <c r="D691" s="38">
        <f t="shared" si="85"/>
        <v>0.10784411664996403</v>
      </c>
      <c r="E691" s="38">
        <f t="shared" si="85"/>
        <v>0.10650909653481397</v>
      </c>
      <c r="F691" s="29">
        <f t="shared" si="81"/>
        <v>0.70222222222221542</v>
      </c>
      <c r="G691" s="44">
        <f t="shared" si="82"/>
        <v>0.15913007249925309</v>
      </c>
    </row>
    <row r="692" spans="1:7" x14ac:dyDescent="0.2">
      <c r="A692" s="26">
        <f t="shared" si="78"/>
        <v>105.5</v>
      </c>
      <c r="B692" s="6">
        <v>6330</v>
      </c>
      <c r="C692" s="38">
        <f t="shared" si="79"/>
        <v>1.3211116751948779E-3</v>
      </c>
      <c r="D692" s="38">
        <f t="shared" si="85"/>
        <v>0.10783169156569244</v>
      </c>
      <c r="E692" s="38">
        <f t="shared" si="85"/>
        <v>0.10651057989049746</v>
      </c>
      <c r="F692" s="29">
        <f t="shared" si="81"/>
        <v>0.70333333333332648</v>
      </c>
      <c r="G692" s="44">
        <f t="shared" si="82"/>
        <v>0.15942593522117116</v>
      </c>
    </row>
    <row r="693" spans="1:7" x14ac:dyDescent="0.2">
      <c r="A693" s="26">
        <f t="shared" si="78"/>
        <v>105.66666666666667</v>
      </c>
      <c r="B693" s="6">
        <v>6340</v>
      </c>
      <c r="C693" s="38">
        <f t="shared" si="79"/>
        <v>1.3073481354549973E-3</v>
      </c>
      <c r="D693" s="38">
        <f t="shared" si="85"/>
        <v>0.10781939592781389</v>
      </c>
      <c r="E693" s="38">
        <f t="shared" si="85"/>
        <v>0.10651204779235879</v>
      </c>
      <c r="F693" s="29">
        <f t="shared" si="81"/>
        <v>0.70444444444443755</v>
      </c>
      <c r="G693" s="44">
        <f t="shared" si="82"/>
        <v>0.15972180202059438</v>
      </c>
    </row>
    <row r="694" spans="1:7" x14ac:dyDescent="0.2">
      <c r="A694" s="26">
        <f t="shared" si="78"/>
        <v>105.83333333333333</v>
      </c>
      <c r="B694" s="6">
        <v>6350</v>
      </c>
      <c r="C694" s="38">
        <f t="shared" si="79"/>
        <v>1.2937279863381261E-3</v>
      </c>
      <c r="D694" s="38">
        <f t="shared" si="85"/>
        <v>0.10780722838773642</v>
      </c>
      <c r="E694" s="38">
        <f t="shared" si="85"/>
        <v>0.10651350040139819</v>
      </c>
      <c r="F694" s="29">
        <f t="shared" si="81"/>
        <v>0.70555555555554861</v>
      </c>
      <c r="G694" s="44">
        <f t="shared" si="82"/>
        <v>0.1600176728550427</v>
      </c>
    </row>
    <row r="695" spans="1:7" x14ac:dyDescent="0.2">
      <c r="A695" s="26">
        <f t="shared" si="78"/>
        <v>106</v>
      </c>
      <c r="B695" s="6">
        <v>6360</v>
      </c>
      <c r="C695" s="38">
        <f t="shared" si="79"/>
        <v>1.280249733979229E-3</v>
      </c>
      <c r="D695" s="38">
        <f t="shared" si="85"/>
        <v>0.1077951876109179</v>
      </c>
      <c r="E695" s="38">
        <f t="shared" si="85"/>
        <v>0.10651493787693857</v>
      </c>
      <c r="F695" s="29">
        <f t="shared" si="81"/>
        <v>0.70666666666665967</v>
      </c>
      <c r="G695" s="44">
        <f t="shared" si="82"/>
        <v>0.16031354768247863</v>
      </c>
    </row>
    <row r="696" spans="1:7" x14ac:dyDescent="0.2">
      <c r="A696" s="26">
        <f t="shared" si="78"/>
        <v>106.16666666666667</v>
      </c>
      <c r="B696" s="6">
        <v>6370</v>
      </c>
      <c r="C696" s="38">
        <f t="shared" si="79"/>
        <v>1.2669119000765848E-3</v>
      </c>
      <c r="D696" s="38">
        <f t="shared" si="85"/>
        <v>0.10778327227671967</v>
      </c>
      <c r="E696" s="38">
        <f t="shared" si="85"/>
        <v>0.10651636037664299</v>
      </c>
      <c r="F696" s="29">
        <f t="shared" si="81"/>
        <v>0.70777777777777073</v>
      </c>
      <c r="G696" s="44">
        <f t="shared" si="82"/>
        <v>0.16060942646130263</v>
      </c>
    </row>
    <row r="697" spans="1:7" x14ac:dyDescent="0.2">
      <c r="A697" s="26">
        <f t="shared" si="78"/>
        <v>106.33333333333333</v>
      </c>
      <c r="B697" s="6">
        <v>6380</v>
      </c>
      <c r="C697" s="38">
        <f t="shared" si="79"/>
        <v>1.2537130217296344E-3</v>
      </c>
      <c r="D697" s="38">
        <f t="shared" si="85"/>
        <v>0.10777148107826169</v>
      </c>
      <c r="E697" s="38">
        <f t="shared" si="85"/>
        <v>0.10651776805653196</v>
      </c>
      <c r="F697" s="29">
        <f t="shared" si="81"/>
        <v>0.7088888888888818</v>
      </c>
      <c r="G697" s="44">
        <f t="shared" si="82"/>
        <v>0.16090530915034856</v>
      </c>
    </row>
    <row r="698" spans="1:7" x14ac:dyDescent="0.2">
      <c r="A698" s="26">
        <f t="shared" si="78"/>
        <v>106.5</v>
      </c>
      <c r="B698" s="6">
        <v>6390</v>
      </c>
      <c r="C698" s="38">
        <f t="shared" si="79"/>
        <v>1.2406516512785434E-3</v>
      </c>
      <c r="D698" s="38">
        <f t="shared" si="85"/>
        <v>0.10775981272227919</v>
      </c>
      <c r="E698" s="38">
        <f t="shared" si="85"/>
        <v>0.10651916107100055</v>
      </c>
      <c r="F698" s="29">
        <f t="shared" si="81"/>
        <v>0.70999999999999286</v>
      </c>
      <c r="G698" s="44">
        <f t="shared" si="82"/>
        <v>0.16120119570887911</v>
      </c>
    </row>
    <row r="699" spans="1:7" x14ac:dyDescent="0.2">
      <c r="A699" s="26">
        <f t="shared" si="78"/>
        <v>106.66666666666667</v>
      </c>
      <c r="B699" s="6">
        <v>6400</v>
      </c>
      <c r="C699" s="38">
        <f t="shared" si="79"/>
        <v>1.2277263561454122E-3</v>
      </c>
      <c r="D699" s="38">
        <f t="shared" si="85"/>
        <v>0.1077482659289808</v>
      </c>
      <c r="E699" s="38">
        <f t="shared" si="85"/>
        <v>0.1065205395728353</v>
      </c>
      <c r="F699" s="29">
        <f t="shared" si="81"/>
        <v>0.71111111111110392</v>
      </c>
      <c r="G699" s="44">
        <f t="shared" si="82"/>
        <v>0.16149708609658142</v>
      </c>
    </row>
    <row r="700" spans="1:7" x14ac:dyDescent="0.2">
      <c r="A700" s="26">
        <f t="shared" si="78"/>
        <v>106.83333333333333</v>
      </c>
      <c r="B700" s="6">
        <v>6410</v>
      </c>
      <c r="C700" s="38">
        <f t="shared" si="79"/>
        <v>1.2149357186771489E-3</v>
      </c>
      <c r="D700" s="38">
        <f t="shared" si="85"/>
        <v>0.10773683943190826</v>
      </c>
      <c r="E700" s="38">
        <f t="shared" si="85"/>
        <v>0.10652190371323102</v>
      </c>
      <c r="F700" s="29">
        <f t="shared" si="81"/>
        <v>0.71222222222221498</v>
      </c>
      <c r="G700" s="44">
        <f t="shared" si="82"/>
        <v>0.16179298027356262</v>
      </c>
    </row>
    <row r="701" spans="1:7" x14ac:dyDescent="0.2">
      <c r="A701" s="26">
        <f t="shared" ref="A701:A764" si="86">B701/60</f>
        <v>107</v>
      </c>
      <c r="B701" s="6">
        <v>6420</v>
      </c>
      <c r="C701" s="38">
        <f t="shared" ref="C701:C764" si="87">$C$59*EXP(-$C$29*B701/3600)</f>
        <v>1.2022783359899915E-3</v>
      </c>
      <c r="D701" s="38">
        <f t="shared" ref="D701:E716" si="88">D700*EXP(-$C$29*10/3600)+$B$56</f>
        <v>0.10772553197779741</v>
      </c>
      <c r="E701" s="38">
        <f t="shared" si="88"/>
        <v>0.10652325364180733</v>
      </c>
      <c r="F701" s="29">
        <f t="shared" ref="F701:F764" si="89">F700+$B$56</f>
        <v>0.71333333333332605</v>
      </c>
      <c r="G701" s="44">
        <f t="shared" ref="G701:G764" si="90">G700+E701*10/3600</f>
        <v>0.16208887820034543</v>
      </c>
    </row>
    <row r="702" spans="1:7" x14ac:dyDescent="0.2">
      <c r="A702" s="26">
        <f t="shared" si="86"/>
        <v>107.16666666666667</v>
      </c>
      <c r="B702" s="6">
        <v>6430</v>
      </c>
      <c r="C702" s="38">
        <f t="shared" si="87"/>
        <v>1.1897528198156265E-3</v>
      </c>
      <c r="D702" s="38">
        <f t="shared" si="88"/>
        <v>0.10771434232644081</v>
      </c>
      <c r="E702" s="38">
        <f t="shared" si="88"/>
        <v>0.10652458950662509</v>
      </c>
      <c r="F702" s="29">
        <f t="shared" si="89"/>
        <v>0.71444444444443711</v>
      </c>
      <c r="G702" s="44">
        <f t="shared" si="90"/>
        <v>0.16238477983786384</v>
      </c>
    </row>
    <row r="703" spans="1:7" x14ac:dyDescent="0.2">
      <c r="A703" s="26">
        <f t="shared" si="86"/>
        <v>107.33333333333333</v>
      </c>
      <c r="B703" s="6">
        <v>6440</v>
      </c>
      <c r="C703" s="38">
        <f t="shared" si="87"/>
        <v>1.1773577963489299E-3</v>
      </c>
      <c r="D703" s="38">
        <f t="shared" si="88"/>
        <v>0.10770326925055168</v>
      </c>
      <c r="E703" s="38">
        <f t="shared" si="88"/>
        <v>0.10652591145420266</v>
      </c>
      <c r="F703" s="29">
        <f t="shared" si="89"/>
        <v>0.71555555555554817</v>
      </c>
      <c r="G703" s="44">
        <f t="shared" si="90"/>
        <v>0.16268068514745884</v>
      </c>
    </row>
    <row r="704" spans="1:7" x14ac:dyDescent="0.2">
      <c r="A704" s="26">
        <f t="shared" si="86"/>
        <v>107.5</v>
      </c>
      <c r="B704" s="6">
        <v>6450</v>
      </c>
      <c r="C704" s="38">
        <f t="shared" si="87"/>
        <v>1.1650919060972854E-3</v>
      </c>
      <c r="D704" s="38">
        <f t="shared" si="88"/>
        <v>0.10769231153562932</v>
      </c>
      <c r="E704" s="38">
        <f t="shared" si="88"/>
        <v>0.10652721962953193</v>
      </c>
      <c r="F704" s="29">
        <f t="shared" si="89"/>
        <v>0.71666666666665924</v>
      </c>
      <c r="G704" s="44">
        <f t="shared" si="90"/>
        <v>0.1629765940908742</v>
      </c>
    </row>
    <row r="705" spans="1:7" x14ac:dyDescent="0.2">
      <c r="A705" s="26">
        <f t="shared" si="86"/>
        <v>107.66666666666667</v>
      </c>
      <c r="B705" s="6">
        <v>6460</v>
      </c>
      <c r="C705" s="38">
        <f t="shared" si="87"/>
        <v>1.1529538037314746E-3</v>
      </c>
      <c r="D705" s="38">
        <f t="shared" si="88"/>
        <v>0.10768146797982583</v>
      </c>
      <c r="E705" s="38">
        <f t="shared" si="88"/>
        <v>0.10652851417609427</v>
      </c>
      <c r="F705" s="29">
        <f t="shared" si="89"/>
        <v>0.7177777777777703</v>
      </c>
      <c r="G705" s="44">
        <f t="shared" si="90"/>
        <v>0.16327250663025225</v>
      </c>
    </row>
    <row r="706" spans="1:7" x14ac:dyDescent="0.2">
      <c r="A706" s="26">
        <f t="shared" si="86"/>
        <v>107.83333333333333</v>
      </c>
      <c r="B706" s="6">
        <v>6470</v>
      </c>
      <c r="C706" s="38">
        <f t="shared" si="87"/>
        <v>1.1409421579381201E-3</v>
      </c>
      <c r="D706" s="38">
        <f t="shared" si="88"/>
        <v>0.1076707373938144</v>
      </c>
      <c r="E706" s="38">
        <f t="shared" si="88"/>
        <v>0.10652979523587619</v>
      </c>
      <c r="F706" s="29">
        <f t="shared" si="89"/>
        <v>0.71888888888888136</v>
      </c>
      <c r="G706" s="44">
        <f t="shared" si="90"/>
        <v>0.16356842272812969</v>
      </c>
    </row>
    <row r="707" spans="1:7" x14ac:dyDescent="0.2">
      <c r="A707" s="26">
        <f t="shared" si="86"/>
        <v>108</v>
      </c>
      <c r="B707" s="6">
        <v>6480</v>
      </c>
      <c r="C707" s="38">
        <f t="shared" si="87"/>
        <v>1.1290556512736712E-3</v>
      </c>
      <c r="D707" s="38">
        <f t="shared" si="88"/>
        <v>0.10766011860065877</v>
      </c>
      <c r="E707" s="38">
        <f t="shared" si="88"/>
        <v>0.10653106294938501</v>
      </c>
      <c r="F707" s="29">
        <f t="shared" si="89"/>
        <v>0.71999999999999242</v>
      </c>
      <c r="G707" s="44">
        <f t="shared" si="90"/>
        <v>0.16386434234743352</v>
      </c>
    </row>
    <row r="708" spans="1:7" x14ac:dyDescent="0.2">
      <c r="A708" s="26">
        <f t="shared" si="86"/>
        <v>108.16666666666667</v>
      </c>
      <c r="B708" s="6">
        <v>6490</v>
      </c>
      <c r="C708" s="38">
        <f t="shared" si="87"/>
        <v>1.1172929800198949E-3</v>
      </c>
      <c r="D708" s="38">
        <f t="shared" si="88"/>
        <v>0.10764961043568419</v>
      </c>
      <c r="E708" s="38">
        <f t="shared" si="88"/>
        <v>0.1065323174556642</v>
      </c>
      <c r="F708" s="29">
        <f t="shared" si="89"/>
        <v>0.72111111111110349</v>
      </c>
      <c r="G708" s="44">
        <f t="shared" si="90"/>
        <v>0.16416026545147702</v>
      </c>
    </row>
    <row r="709" spans="1:7" x14ac:dyDescent="0.2">
      <c r="A709" s="26">
        <f t="shared" si="86"/>
        <v>108.33333333333333</v>
      </c>
      <c r="B709" s="6">
        <v>6500</v>
      </c>
      <c r="C709" s="38">
        <f t="shared" si="87"/>
        <v>1.1056528540408968E-3</v>
      </c>
      <c r="D709" s="38">
        <f t="shared" si="88"/>
        <v>0.10763921174634966</v>
      </c>
      <c r="E709" s="38">
        <f t="shared" si="88"/>
        <v>0.10653355889230867</v>
      </c>
      <c r="F709" s="29">
        <f t="shared" si="89"/>
        <v>0.72222222222221455</v>
      </c>
      <c r="G709" s="44">
        <f t="shared" si="90"/>
        <v>0.16445619200395567</v>
      </c>
    </row>
    <row r="710" spans="1:7" x14ac:dyDescent="0.2">
      <c r="A710" s="26">
        <f t="shared" si="86"/>
        <v>108.5</v>
      </c>
      <c r="B710" s="6">
        <v>6510</v>
      </c>
      <c r="C710" s="38">
        <f t="shared" si="87"/>
        <v>1.0941339966416099E-3</v>
      </c>
      <c r="D710" s="38">
        <f t="shared" si="88"/>
        <v>0.10762892139212153</v>
      </c>
      <c r="E710" s="38">
        <f t="shared" si="88"/>
        <v>0.10653478739547984</v>
      </c>
      <c r="F710" s="29">
        <f t="shared" si="89"/>
        <v>0.72333333333332561</v>
      </c>
      <c r="G710" s="44">
        <f t="shared" si="90"/>
        <v>0.16475212196894312</v>
      </c>
    </row>
    <row r="711" spans="1:7" x14ac:dyDescent="0.2">
      <c r="A711" s="26">
        <f t="shared" si="86"/>
        <v>108.66666666666667</v>
      </c>
      <c r="B711" s="6">
        <v>6520</v>
      </c>
      <c r="C711" s="38">
        <f t="shared" si="87"/>
        <v>1.0827351444277643E-3</v>
      </c>
      <c r="D711" s="38">
        <f t="shared" si="88"/>
        <v>0.10761873824434839</v>
      </c>
      <c r="E711" s="38">
        <f t="shared" si="88"/>
        <v>0.10653600309992055</v>
      </c>
      <c r="F711" s="29">
        <f t="shared" si="89"/>
        <v>0.72444444444443667</v>
      </c>
      <c r="G711" s="44">
        <f t="shared" si="90"/>
        <v>0.16504805531088734</v>
      </c>
    </row>
    <row r="712" spans="1:7" x14ac:dyDescent="0.2">
      <c r="A712" s="26">
        <f t="shared" si="86"/>
        <v>108.83333333333333</v>
      </c>
      <c r="B712" s="6">
        <v>6530</v>
      </c>
      <c r="C712" s="38">
        <f t="shared" si="87"/>
        <v>1.0714550471673274E-3</v>
      </c>
      <c r="D712" s="38">
        <f t="shared" si="88"/>
        <v>0.10760866118613732</v>
      </c>
      <c r="E712" s="38">
        <f t="shared" si="88"/>
        <v>0.10653720613896991</v>
      </c>
      <c r="F712" s="29">
        <f t="shared" si="89"/>
        <v>0.72555555555554774</v>
      </c>
      <c r="G712" s="44">
        <f t="shared" si="90"/>
        <v>0.1653439919946067</v>
      </c>
    </row>
    <row r="713" spans="1:7" x14ac:dyDescent="0.2">
      <c r="A713" s="26">
        <f t="shared" si="86"/>
        <v>109</v>
      </c>
      <c r="B713" s="6">
        <v>6540</v>
      </c>
      <c r="C713" s="38">
        <f t="shared" si="87"/>
        <v>1.0602924676533679E-3</v>
      </c>
      <c r="D713" s="38">
        <f t="shared" si="88"/>
        <v>0.10759868911223132</v>
      </c>
      <c r="E713" s="38">
        <f t="shared" si="88"/>
        <v>0.10653839664457788</v>
      </c>
      <c r="F713" s="29">
        <f t="shared" si="89"/>
        <v>0.7266666666666588</v>
      </c>
      <c r="G713" s="44">
        <f t="shared" si="90"/>
        <v>0.16563993198528609</v>
      </c>
    </row>
    <row r="714" spans="1:7" x14ac:dyDescent="0.2">
      <c r="A714" s="26">
        <f t="shared" si="86"/>
        <v>109.16666666666667</v>
      </c>
      <c r="B714" s="6">
        <v>6550</v>
      </c>
      <c r="C714" s="38">
        <f t="shared" si="87"/>
        <v>1.0492461815683625E-3</v>
      </c>
      <c r="D714" s="38">
        <f t="shared" si="88"/>
        <v>0.10758882092888815</v>
      </c>
      <c r="E714" s="38">
        <f t="shared" si="88"/>
        <v>0.10653957474731972</v>
      </c>
      <c r="F714" s="29">
        <f t="shared" si="89"/>
        <v>0.72777777777776986</v>
      </c>
      <c r="G714" s="44">
        <f t="shared" si="90"/>
        <v>0.16593587524847309</v>
      </c>
    </row>
    <row r="715" spans="1:7" x14ac:dyDescent="0.2">
      <c r="A715" s="26">
        <f t="shared" si="86"/>
        <v>109.33333333333333</v>
      </c>
      <c r="B715" s="6">
        <v>6560</v>
      </c>
      <c r="C715" s="38">
        <f t="shared" si="87"/>
        <v>1.0383149773499124E-3</v>
      </c>
      <c r="D715" s="38">
        <f t="shared" si="88"/>
        <v>0.10757905555376032</v>
      </c>
      <c r="E715" s="38">
        <f t="shared" si="88"/>
        <v>0.10654074057641034</v>
      </c>
      <c r="F715" s="29">
        <f t="shared" si="89"/>
        <v>0.72888888888888093</v>
      </c>
      <c r="G715" s="44">
        <f t="shared" si="90"/>
        <v>0.16623182175007423</v>
      </c>
    </row>
    <row r="716" spans="1:7" x14ac:dyDescent="0.2">
      <c r="A716" s="26">
        <f t="shared" si="86"/>
        <v>109.5</v>
      </c>
      <c r="B716" s="6">
        <v>6570</v>
      </c>
      <c r="C716" s="38">
        <f t="shared" si="87"/>
        <v>1.0274976560578567E-3</v>
      </c>
      <c r="D716" s="38">
        <f t="shared" si="88"/>
        <v>0.10756939191577643</v>
      </c>
      <c r="E716" s="38">
        <f t="shared" si="88"/>
        <v>0.10654189425971851</v>
      </c>
      <c r="F716" s="29">
        <f t="shared" si="89"/>
        <v>0.72999999999999199</v>
      </c>
      <c r="G716" s="44">
        <f t="shared" si="90"/>
        <v>0.16652777145635123</v>
      </c>
    </row>
    <row r="717" spans="1:7" x14ac:dyDescent="0.2">
      <c r="A717" s="26">
        <f t="shared" si="86"/>
        <v>109.66666666666667</v>
      </c>
      <c r="B717" s="6">
        <v>6580</v>
      </c>
      <c r="C717" s="38">
        <f t="shared" si="87"/>
        <v>1.0167930312427733E-3</v>
      </c>
      <c r="D717" s="38">
        <f t="shared" ref="D717:E732" si="91">D716*EXP(-$C$29*10/3600)+$B$56</f>
        <v>0.10755982895502363</v>
      </c>
      <c r="E717" s="38">
        <f t="shared" si="91"/>
        <v>0.1065430359237808</v>
      </c>
      <c r="F717" s="29">
        <f t="shared" si="89"/>
        <v>0.73111111111110305</v>
      </c>
      <c r="G717" s="44">
        <f t="shared" si="90"/>
        <v>0.16682372433391729</v>
      </c>
    </row>
    <row r="718" spans="1:7" x14ac:dyDescent="0.2">
      <c r="A718" s="26">
        <f t="shared" si="86"/>
        <v>109.83333333333333</v>
      </c>
      <c r="B718" s="6">
        <v>6590</v>
      </c>
      <c r="C718" s="38">
        <f t="shared" si="87"/>
        <v>1.0061999288158508E-3</v>
      </c>
      <c r="D718" s="38">
        <f t="shared" si="91"/>
        <v>0.10755036562263141</v>
      </c>
      <c r="E718" s="38">
        <f t="shared" si="91"/>
        <v>0.10654416569381552</v>
      </c>
      <c r="F718" s="29">
        <f t="shared" si="89"/>
        <v>0.73222222222221411</v>
      </c>
      <c r="G718" s="44">
        <f t="shared" si="90"/>
        <v>0.16711968034973346</v>
      </c>
    </row>
    <row r="719" spans="1:7" x14ac:dyDescent="0.2">
      <c r="A719" s="26">
        <f t="shared" si="86"/>
        <v>110</v>
      </c>
      <c r="B719" s="6">
        <v>6600</v>
      </c>
      <c r="C719" s="38">
        <f t="shared" si="87"/>
        <v>9.9571718692010583E-4</v>
      </c>
      <c r="D719" s="38">
        <f t="shared" si="91"/>
        <v>0.10754100088065657</v>
      </c>
      <c r="E719" s="38">
        <f t="shared" si="91"/>
        <v>0.10654528369373642</v>
      </c>
      <c r="F719" s="29">
        <f t="shared" si="89"/>
        <v>0.73333333333332518</v>
      </c>
      <c r="G719" s="44">
        <f t="shared" si="90"/>
        <v>0.16741563947110494</v>
      </c>
    </row>
    <row r="720" spans="1:7" x14ac:dyDescent="0.2">
      <c r="A720" s="26">
        <f t="shared" si="86"/>
        <v>110.16666666666667</v>
      </c>
      <c r="B720" s="6">
        <v>6610</v>
      </c>
      <c r="C720" s="38">
        <f t="shared" si="87"/>
        <v>9.8534365580296148E-4</v>
      </c>
      <c r="D720" s="38">
        <f t="shared" si="91"/>
        <v>0.10753173370196933</v>
      </c>
      <c r="E720" s="38">
        <f t="shared" si="91"/>
        <v>0.10654639004616633</v>
      </c>
      <c r="F720" s="29">
        <f t="shared" si="89"/>
        <v>0.73444444444443624</v>
      </c>
      <c r="G720" s="44">
        <f t="shared" si="90"/>
        <v>0.16771160166567761</v>
      </c>
    </row>
    <row r="721" spans="1:7" x14ac:dyDescent="0.2">
      <c r="A721" s="26">
        <f t="shared" si="86"/>
        <v>110.33333333333333</v>
      </c>
      <c r="B721" s="6">
        <v>6620</v>
      </c>
      <c r="C721" s="38">
        <f t="shared" si="87"/>
        <v>9.7507819769013259E-4</v>
      </c>
      <c r="D721" s="38">
        <f t="shared" si="91"/>
        <v>0.10752256307014073</v>
      </c>
      <c r="E721" s="38">
        <f t="shared" si="91"/>
        <v>0.10654748487245055</v>
      </c>
      <c r="F721" s="29">
        <f t="shared" si="89"/>
        <v>0.7355555555555473</v>
      </c>
      <c r="G721" s="44">
        <f t="shared" si="90"/>
        <v>0.16800756690143442</v>
      </c>
    </row>
    <row r="722" spans="1:7" x14ac:dyDescent="0.2">
      <c r="A722" s="26">
        <f t="shared" si="86"/>
        <v>110.5</v>
      </c>
      <c r="B722" s="6">
        <v>6630</v>
      </c>
      <c r="C722" s="38">
        <f t="shared" si="87"/>
        <v>9.6491968666083546E-4</v>
      </c>
      <c r="D722" s="38">
        <f t="shared" si="91"/>
        <v>0.10751348797933109</v>
      </c>
      <c r="E722" s="38">
        <f t="shared" si="91"/>
        <v>0.1065485682926702</v>
      </c>
      <c r="F722" s="29">
        <f t="shared" si="89"/>
        <v>0.73666666666665837</v>
      </c>
      <c r="G722" s="44">
        <f t="shared" si="90"/>
        <v>0.16830353514669183</v>
      </c>
    </row>
    <row r="723" spans="1:7" x14ac:dyDescent="0.2">
      <c r="A723" s="26">
        <f t="shared" si="86"/>
        <v>110.66666666666667</v>
      </c>
      <c r="B723" s="6">
        <v>6640</v>
      </c>
      <c r="C723" s="38">
        <f t="shared" si="87"/>
        <v>9.5486700852430277E-4</v>
      </c>
      <c r="D723" s="38">
        <f t="shared" si="91"/>
        <v>0.10750450743417973</v>
      </c>
      <c r="E723" s="38">
        <f t="shared" si="91"/>
        <v>0.10654964042565539</v>
      </c>
      <c r="F723" s="29">
        <f t="shared" si="89"/>
        <v>0.73777777777776943</v>
      </c>
      <c r="G723" s="44">
        <f t="shared" si="90"/>
        <v>0.16859950637009644</v>
      </c>
    </row>
    <row r="724" spans="1:7" x14ac:dyDescent="0.2">
      <c r="A724" s="26">
        <f t="shared" si="86"/>
        <v>110.83333333333333</v>
      </c>
      <c r="B724" s="6">
        <v>6650</v>
      </c>
      <c r="C724" s="38">
        <f t="shared" si="87"/>
        <v>9.4491906069757079E-4</v>
      </c>
      <c r="D724" s="38">
        <f t="shared" si="91"/>
        <v>0.10749562044969581</v>
      </c>
      <c r="E724" s="38">
        <f t="shared" si="91"/>
        <v>0.10655070138899819</v>
      </c>
      <c r="F724" s="29">
        <f t="shared" si="89"/>
        <v>0.73888888888888049</v>
      </c>
      <c r="G724" s="44">
        <f t="shared" si="90"/>
        <v>0.16889548054062142</v>
      </c>
    </row>
    <row r="725" spans="1:7" x14ac:dyDescent="0.2">
      <c r="A725" s="26">
        <f t="shared" si="86"/>
        <v>111</v>
      </c>
      <c r="B725" s="6">
        <v>6660</v>
      </c>
      <c r="C725" s="38">
        <f t="shared" si="87"/>
        <v>9.3507475208455125E-4</v>
      </c>
      <c r="D725" s="38">
        <f t="shared" si="91"/>
        <v>0.10748682605115023</v>
      </c>
      <c r="E725" s="38">
        <f t="shared" si="91"/>
        <v>0.10655175129906563</v>
      </c>
      <c r="F725" s="29">
        <f t="shared" si="89"/>
        <v>0.73999999999999155</v>
      </c>
      <c r="G725" s="44">
        <f t="shared" si="90"/>
        <v>0.16919145762756327</v>
      </c>
    </row>
    <row r="726" spans="1:7" x14ac:dyDescent="0.2">
      <c r="A726" s="26">
        <f t="shared" si="86"/>
        <v>111.16666666666667</v>
      </c>
      <c r="B726" s="6">
        <v>6670</v>
      </c>
      <c r="C726" s="38">
        <f t="shared" si="87"/>
        <v>9.2533300295635789E-4</v>
      </c>
      <c r="D726" s="38">
        <f t="shared" si="91"/>
        <v>0.1074781232739688</v>
      </c>
      <c r="E726" s="38">
        <f t="shared" si="91"/>
        <v>0.10655279027101239</v>
      </c>
      <c r="F726" s="29">
        <f t="shared" si="89"/>
        <v>0.74111111111110262</v>
      </c>
      <c r="G726" s="44">
        <f t="shared" si="90"/>
        <v>0.1694874376005383</v>
      </c>
    </row>
    <row r="727" spans="1:7" x14ac:dyDescent="0.2">
      <c r="A727" s="26">
        <f t="shared" si="86"/>
        <v>111.33333333333333</v>
      </c>
      <c r="B727" s="6">
        <v>6680</v>
      </c>
      <c r="C727" s="38">
        <f t="shared" si="87"/>
        <v>9.1569274483288532E-4</v>
      </c>
      <c r="D727" s="38">
        <f t="shared" si="91"/>
        <v>0.10746951116362639</v>
      </c>
      <c r="E727" s="38">
        <f t="shared" si="91"/>
        <v>0.10655381841879345</v>
      </c>
      <c r="F727" s="29">
        <f t="shared" si="89"/>
        <v>0.74222222222221368</v>
      </c>
      <c r="G727" s="44">
        <f t="shared" si="90"/>
        <v>0.16978342042947939</v>
      </c>
    </row>
    <row r="728" spans="1:7" x14ac:dyDescent="0.2">
      <c r="A728" s="26">
        <f t="shared" si="86"/>
        <v>111.5</v>
      </c>
      <c r="B728" s="6">
        <v>6690</v>
      </c>
      <c r="C728" s="38">
        <f t="shared" si="87"/>
        <v>9.0615292036560883E-4</v>
      </c>
      <c r="D728" s="38">
        <f t="shared" si="91"/>
        <v>0.10746098877554226</v>
      </c>
      <c r="E728" s="38">
        <f t="shared" si="91"/>
        <v>0.1065548358551766</v>
      </c>
      <c r="F728" s="29">
        <f t="shared" si="89"/>
        <v>0.74333333333332474</v>
      </c>
      <c r="G728" s="44">
        <f t="shared" si="90"/>
        <v>0.17007940608463265</v>
      </c>
    </row>
    <row r="729" spans="1:7" x14ac:dyDescent="0.2">
      <c r="A729" s="26">
        <f t="shared" si="86"/>
        <v>111.66666666666667</v>
      </c>
      <c r="B729" s="6">
        <v>6700</v>
      </c>
      <c r="C729" s="38">
        <f t="shared" si="87"/>
        <v>8.967124832216254E-4</v>
      </c>
      <c r="D729" s="38">
        <f t="shared" si="91"/>
        <v>0.10745255517497646</v>
      </c>
      <c r="E729" s="38">
        <f t="shared" si="91"/>
        <v>0.10655584269175478</v>
      </c>
      <c r="F729" s="29">
        <f t="shared" si="89"/>
        <v>0.7444444444444358</v>
      </c>
      <c r="G729" s="44">
        <f t="shared" si="90"/>
        <v>0.1703753945365542</v>
      </c>
    </row>
    <row r="730" spans="1:7" x14ac:dyDescent="0.2">
      <c r="A730" s="26">
        <f t="shared" si="86"/>
        <v>111.83333333333333</v>
      </c>
      <c r="B730" s="6">
        <v>6710</v>
      </c>
      <c r="C730" s="38">
        <f t="shared" si="87"/>
        <v>8.8737039796887927E-4</v>
      </c>
      <c r="D730" s="38">
        <f t="shared" si="91"/>
        <v>0.10744420943692728</v>
      </c>
      <c r="E730" s="38">
        <f t="shared" si="91"/>
        <v>0.10655683903895835</v>
      </c>
      <c r="F730" s="29">
        <f t="shared" si="89"/>
        <v>0.74555555555554687</v>
      </c>
      <c r="G730" s="44">
        <f t="shared" si="90"/>
        <v>0.17067138575610685</v>
      </c>
    </row>
    <row r="731" spans="1:7" x14ac:dyDescent="0.2">
      <c r="A731" s="26">
        <f t="shared" si="86"/>
        <v>112</v>
      </c>
      <c r="B731" s="6">
        <v>6720</v>
      </c>
      <c r="C731" s="38">
        <f t="shared" si="87"/>
        <v>8.7812563996260645E-4</v>
      </c>
      <c r="D731" s="38">
        <f t="shared" si="91"/>
        <v>0.10743595064602987</v>
      </c>
      <c r="E731" s="38">
        <f t="shared" si="91"/>
        <v>0.10655782500606721</v>
      </c>
      <c r="F731" s="29">
        <f t="shared" si="89"/>
        <v>0.74666666666665793</v>
      </c>
      <c r="G731" s="44">
        <f t="shared" si="90"/>
        <v>0.17096737971445705</v>
      </c>
    </row>
    <row r="732" spans="1:7" x14ac:dyDescent="0.2">
      <c r="A732" s="26">
        <f t="shared" si="86"/>
        <v>112.16666666666667</v>
      </c>
      <c r="B732" s="6">
        <v>6730</v>
      </c>
      <c r="C732" s="38">
        <f t="shared" si="87"/>
        <v>8.689771952329438E-4</v>
      </c>
      <c r="D732" s="38">
        <f t="shared" si="91"/>
        <v>0.10742777789645572</v>
      </c>
      <c r="E732" s="38">
        <f t="shared" si="91"/>
        <v>0.10655880070122273</v>
      </c>
      <c r="F732" s="29">
        <f t="shared" si="89"/>
        <v>0.74777777777776899</v>
      </c>
      <c r="G732" s="44">
        <f t="shared" si="90"/>
        <v>0.17126337638307157</v>
      </c>
    </row>
    <row r="733" spans="1:7" x14ac:dyDescent="0.2">
      <c r="A733" s="26">
        <f t="shared" si="86"/>
        <v>112.33333333333333</v>
      </c>
      <c r="B733" s="6">
        <v>6740</v>
      </c>
      <c r="C733" s="38">
        <f t="shared" si="87"/>
        <v>8.5992406037371598E-4</v>
      </c>
      <c r="D733" s="38">
        <f t="shared" ref="D733:E748" si="92">D732*EXP(-$C$29*10/3600)+$B$56</f>
        <v>0.10741969029181342</v>
      </c>
      <c r="E733" s="38">
        <f t="shared" si="92"/>
        <v>0.10655976623143966</v>
      </c>
      <c r="F733" s="29">
        <f t="shared" si="89"/>
        <v>0.74888888888888006</v>
      </c>
      <c r="G733" s="44">
        <f t="shared" si="90"/>
        <v>0.17155937573371446</v>
      </c>
    </row>
    <row r="734" spans="1:7" x14ac:dyDescent="0.2">
      <c r="A734" s="26">
        <f t="shared" si="86"/>
        <v>112.5</v>
      </c>
      <c r="B734" s="6">
        <v>6750</v>
      </c>
      <c r="C734" s="38">
        <f t="shared" si="87"/>
        <v>8.5096524243238848E-4</v>
      </c>
      <c r="D734" s="38">
        <f t="shared" si="92"/>
        <v>0.10741168694505028</v>
      </c>
      <c r="E734" s="38">
        <f t="shared" si="92"/>
        <v>0.10656072170261785</v>
      </c>
      <c r="F734" s="29">
        <f t="shared" si="89"/>
        <v>0.74999999999999112</v>
      </c>
      <c r="G734" s="44">
        <f t="shared" si="90"/>
        <v>0.17185537773844395</v>
      </c>
    </row>
    <row r="735" spans="1:7" x14ac:dyDescent="0.2">
      <c r="A735" s="26">
        <f t="shared" si="86"/>
        <v>112.66666666666667</v>
      </c>
      <c r="B735" s="6">
        <v>6760</v>
      </c>
      <c r="C735" s="38">
        <f t="shared" si="87"/>
        <v>8.4209975880115224E-4</v>
      </c>
      <c r="D735" s="38">
        <f t="shared" si="92"/>
        <v>0.10740376697835508</v>
      </c>
      <c r="E735" s="38">
        <f t="shared" si="92"/>
        <v>0.10656166721955389</v>
      </c>
      <c r="F735" s="29">
        <f t="shared" si="89"/>
        <v>0.75111111111110218</v>
      </c>
      <c r="G735" s="44">
        <f t="shared" si="90"/>
        <v>0.17215138236960936</v>
      </c>
    </row>
    <row r="736" spans="1:7" x14ac:dyDescent="0.2">
      <c r="A736" s="26">
        <f t="shared" si="86"/>
        <v>112.83333333333333</v>
      </c>
      <c r="B736" s="6">
        <v>6770</v>
      </c>
      <c r="C736" s="38">
        <f t="shared" si="87"/>
        <v>8.3332663710915461E-4</v>
      </c>
      <c r="D736" s="38">
        <f t="shared" si="92"/>
        <v>0.10739592952306175</v>
      </c>
      <c r="E736" s="38">
        <f t="shared" si="92"/>
        <v>0.10656260288595255</v>
      </c>
      <c r="F736" s="29">
        <f t="shared" si="89"/>
        <v>0.75222222222221324</v>
      </c>
      <c r="G736" s="44">
        <f t="shared" si="90"/>
        <v>0.17244738959984812</v>
      </c>
    </row>
    <row r="737" spans="1:7" x14ac:dyDescent="0.2">
      <c r="A737" s="26">
        <f t="shared" si="86"/>
        <v>113</v>
      </c>
      <c r="B737" s="6">
        <v>6780</v>
      </c>
      <c r="C737" s="38">
        <f t="shared" si="87"/>
        <v>8.2464491511584771E-4</v>
      </c>
      <c r="D737" s="38">
        <f t="shared" si="92"/>
        <v>0.10738817371955411</v>
      </c>
      <c r="E737" s="38">
        <f t="shared" si="92"/>
        <v>0.10656352880443823</v>
      </c>
      <c r="F737" s="29">
        <f t="shared" si="89"/>
        <v>0.75333333333332431</v>
      </c>
      <c r="G737" s="44">
        <f t="shared" si="90"/>
        <v>0.17274339940208266</v>
      </c>
    </row>
    <row r="738" spans="1:7" x14ac:dyDescent="0.2">
      <c r="A738" s="26">
        <f t="shared" si="86"/>
        <v>113.16666666666667</v>
      </c>
      <c r="B738" s="6">
        <v>6790</v>
      </c>
      <c r="C738" s="38">
        <f t="shared" si="87"/>
        <v>8.1605364060545308E-4</v>
      </c>
      <c r="D738" s="38">
        <f t="shared" si="92"/>
        <v>0.10738049871717162</v>
      </c>
      <c r="E738" s="38">
        <f t="shared" si="92"/>
        <v>0.10656444507656614</v>
      </c>
      <c r="F738" s="29">
        <f t="shared" si="89"/>
        <v>0.75444444444443537</v>
      </c>
      <c r="G738" s="44">
        <f t="shared" si="90"/>
        <v>0.17303941174951756</v>
      </c>
    </row>
    <row r="739" spans="1:7" x14ac:dyDescent="0.2">
      <c r="A739" s="26">
        <f t="shared" si="86"/>
        <v>113.33333333333333</v>
      </c>
      <c r="B739" s="6">
        <v>6800</v>
      </c>
      <c r="C739" s="38">
        <f t="shared" si="87"/>
        <v>8.0755187128251412E-4</v>
      </c>
      <c r="D739" s="38">
        <f t="shared" si="92"/>
        <v>0.10737290367411602</v>
      </c>
      <c r="E739" s="38">
        <f t="shared" si="92"/>
        <v>0.10656535180283347</v>
      </c>
      <c r="F739" s="29">
        <f t="shared" si="89"/>
        <v>0.75555555555554643</v>
      </c>
      <c r="G739" s="44">
        <f t="shared" si="90"/>
        <v>0.17333542661563656</v>
      </c>
    </row>
    <row r="740" spans="1:7" x14ac:dyDescent="0.2">
      <c r="A740" s="26">
        <f t="shared" si="86"/>
        <v>113.5</v>
      </c>
      <c r="B740" s="6">
        <v>6810</v>
      </c>
      <c r="C740" s="38">
        <f t="shared" si="87"/>
        <v>7.9913867466855542E-4</v>
      </c>
      <c r="D740" s="38">
        <f t="shared" si="92"/>
        <v>0.10736538775735904</v>
      </c>
      <c r="E740" s="38">
        <f t="shared" si="92"/>
        <v>0.10656624908269045</v>
      </c>
      <c r="F740" s="29">
        <f t="shared" si="89"/>
        <v>0.75666666666665749</v>
      </c>
      <c r="G740" s="44">
        <f t="shared" si="90"/>
        <v>0.17363144397419958</v>
      </c>
    </row>
    <row r="741" spans="1:7" x14ac:dyDescent="0.2">
      <c r="A741" s="26">
        <f t="shared" si="86"/>
        <v>113.66666666666667</v>
      </c>
      <c r="B741" s="6">
        <v>6820</v>
      </c>
      <c r="C741" s="38">
        <f t="shared" si="87"/>
        <v>7.908131279997973E-4</v>
      </c>
      <c r="D741" s="38">
        <f t="shared" si="92"/>
        <v>0.10735795014255103</v>
      </c>
      <c r="E741" s="38">
        <f t="shared" si="92"/>
        <v>0.1065671370145512</v>
      </c>
      <c r="F741" s="29">
        <f t="shared" si="89"/>
        <v>0.75777777777776856</v>
      </c>
      <c r="G741" s="44">
        <f t="shared" si="90"/>
        <v>0.17392746379924001</v>
      </c>
    </row>
    <row r="742" spans="1:7" x14ac:dyDescent="0.2">
      <c r="A742" s="26">
        <f t="shared" si="86"/>
        <v>113.83333333333333</v>
      </c>
      <c r="B742" s="6">
        <v>6830</v>
      </c>
      <c r="C742" s="38">
        <f t="shared" si="87"/>
        <v>7.8257431812595393E-4</v>
      </c>
      <c r="D742" s="38">
        <f t="shared" si="92"/>
        <v>0.10735059001393052</v>
      </c>
      <c r="E742" s="38">
        <f t="shared" si="92"/>
        <v>0.10656801569580453</v>
      </c>
      <c r="F742" s="29">
        <f t="shared" si="89"/>
        <v>0.75888888888887962</v>
      </c>
      <c r="G742" s="44">
        <f t="shared" si="90"/>
        <v>0.17422348606506169</v>
      </c>
    </row>
    <row r="743" spans="1:7" x14ac:dyDescent="0.2">
      <c r="A743" s="26">
        <f t="shared" si="86"/>
        <v>114</v>
      </c>
      <c r="B743" s="6">
        <v>6840</v>
      </c>
      <c r="C743" s="38">
        <f t="shared" si="87"/>
        <v>7.7442134141007802E-4</v>
      </c>
      <c r="D743" s="38">
        <f t="shared" si="92"/>
        <v>0.10734330656423478</v>
      </c>
      <c r="E743" s="38">
        <f t="shared" si="92"/>
        <v>0.10656888522282466</v>
      </c>
      <c r="F743" s="29">
        <f t="shared" si="89"/>
        <v>0.75999999999999068</v>
      </c>
      <c r="G743" s="44">
        <f t="shared" si="90"/>
        <v>0.1745195107462362</v>
      </c>
    </row>
    <row r="744" spans="1:7" x14ac:dyDescent="0.2">
      <c r="A744" s="26">
        <f t="shared" si="86"/>
        <v>114.16666666666667</v>
      </c>
      <c r="B744" s="6">
        <v>6850</v>
      </c>
      <c r="C744" s="38">
        <f t="shared" si="87"/>
        <v>7.6635330362944309E-4</v>
      </c>
      <c r="D744" s="38">
        <f t="shared" si="92"/>
        <v>0.10733609899461127</v>
      </c>
      <c r="E744" s="38">
        <f t="shared" si="92"/>
        <v>0.10656974569098178</v>
      </c>
      <c r="F744" s="29">
        <f t="shared" si="89"/>
        <v>0.76111111111110175</v>
      </c>
      <c r="G744" s="44">
        <f t="shared" si="90"/>
        <v>0.17481553781760004</v>
      </c>
    </row>
    <row r="745" spans="1:7" x14ac:dyDescent="0.2">
      <c r="A745" s="26">
        <f t="shared" si="86"/>
        <v>114.33333333333333</v>
      </c>
      <c r="B745" s="6">
        <v>6860</v>
      </c>
      <c r="C745" s="38">
        <f t="shared" si="87"/>
        <v>7.5836931987747396E-4</v>
      </c>
      <c r="D745" s="38">
        <f t="shared" si="92"/>
        <v>0.10732896651453</v>
      </c>
      <c r="E745" s="38">
        <f t="shared" si="92"/>
        <v>0.10657059719465248</v>
      </c>
      <c r="F745" s="29">
        <f t="shared" si="89"/>
        <v>0.76222222222221281</v>
      </c>
      <c r="G745" s="44">
        <f t="shared" si="90"/>
        <v>0.17511156725425184</v>
      </c>
    </row>
    <row r="746" spans="1:7" x14ac:dyDescent="0.2">
      <c r="A746" s="26">
        <f t="shared" si="86"/>
        <v>114.5</v>
      </c>
      <c r="B746" s="6">
        <v>6870</v>
      </c>
      <c r="C746" s="38">
        <f t="shared" si="87"/>
        <v>7.5046851446668227E-4</v>
      </c>
      <c r="D746" s="38">
        <f t="shared" si="92"/>
        <v>0.10732190834169685</v>
      </c>
      <c r="E746" s="38">
        <f t="shared" si="92"/>
        <v>0.10657143982723012</v>
      </c>
      <c r="F746" s="29">
        <f t="shared" si="89"/>
        <v>0.76333333333332387</v>
      </c>
      <c r="G746" s="44">
        <f t="shared" si="90"/>
        <v>0.1754075990315497</v>
      </c>
    </row>
    <row r="747" spans="1:7" x14ac:dyDescent="0.2">
      <c r="A747" s="26">
        <f t="shared" si="86"/>
        <v>114.66666666666667</v>
      </c>
      <c r="B747" s="6">
        <v>6880</v>
      </c>
      <c r="C747" s="38">
        <f t="shared" si="87"/>
        <v>7.426500208326239E-4</v>
      </c>
      <c r="D747" s="38">
        <f t="shared" si="92"/>
        <v>0.10731492370196775</v>
      </c>
      <c r="E747" s="38">
        <f t="shared" si="92"/>
        <v>0.10657227368113509</v>
      </c>
      <c r="F747" s="29">
        <f t="shared" si="89"/>
        <v>0.76444444444443493</v>
      </c>
      <c r="G747" s="44">
        <f t="shared" si="90"/>
        <v>0.17570363312510842</v>
      </c>
    </row>
    <row r="748" spans="1:7" x14ac:dyDescent="0.2">
      <c r="A748" s="26">
        <f t="shared" si="86"/>
        <v>114.83333333333333</v>
      </c>
      <c r="B748" s="6">
        <v>6890</v>
      </c>
      <c r="C748" s="38">
        <f t="shared" si="87"/>
        <v>7.3491298143885271E-4</v>
      </c>
      <c r="D748" s="38">
        <f t="shared" si="92"/>
        <v>0.10730801182926379</v>
      </c>
      <c r="E748" s="38">
        <f t="shared" si="92"/>
        <v>0.1065730988478249</v>
      </c>
      <c r="F748" s="29">
        <f t="shared" si="89"/>
        <v>0.765555555555546</v>
      </c>
      <c r="G748" s="44">
        <f t="shared" si="90"/>
        <v>0.17599966951079682</v>
      </c>
    </row>
    <row r="749" spans="1:7" x14ac:dyDescent="0.2">
      <c r="A749" s="26">
        <f t="shared" si="86"/>
        <v>115</v>
      </c>
      <c r="B749" s="6">
        <v>6900</v>
      </c>
      <c r="C749" s="38">
        <f t="shared" si="87"/>
        <v>7.2725654768286848E-4</v>
      </c>
      <c r="D749" s="38">
        <f t="shared" ref="D749:E764" si="93">D748*EXP(-$C$29*10/3600)+$B$56</f>
        <v>0.10730117196548718</v>
      </c>
      <c r="E749" s="38">
        <f t="shared" si="93"/>
        <v>0.10657391541780427</v>
      </c>
      <c r="F749" s="29">
        <f t="shared" si="89"/>
        <v>0.76666666666665706</v>
      </c>
      <c r="G749" s="44">
        <f t="shared" si="90"/>
        <v>0.17629570816473517</v>
      </c>
    </row>
    <row r="750" spans="1:7" x14ac:dyDescent="0.2">
      <c r="A750" s="26">
        <f t="shared" si="86"/>
        <v>115.16666666666667</v>
      </c>
      <c r="B750" s="6">
        <v>6910</v>
      </c>
      <c r="C750" s="38">
        <f t="shared" si="87"/>
        <v>7.1967987980303477E-4</v>
      </c>
      <c r="D750" s="38">
        <f t="shared" si="93"/>
        <v>0.10729440336043811</v>
      </c>
      <c r="E750" s="38">
        <f t="shared" si="93"/>
        <v>0.10657472348063503</v>
      </c>
      <c r="F750" s="29">
        <f t="shared" si="89"/>
        <v>0.76777777777776812</v>
      </c>
      <c r="G750" s="44">
        <f t="shared" si="90"/>
        <v>0.17659174906329247</v>
      </c>
    </row>
    <row r="751" spans="1:7" x14ac:dyDescent="0.2">
      <c r="A751" s="26">
        <f t="shared" si="86"/>
        <v>115.33333333333333</v>
      </c>
      <c r="B751" s="6">
        <v>6920</v>
      </c>
      <c r="C751" s="38">
        <f t="shared" si="87"/>
        <v>7.1218214678648293E-4</v>
      </c>
      <c r="D751" s="38">
        <f t="shared" si="93"/>
        <v>0.10728770527173244</v>
      </c>
      <c r="E751" s="38">
        <f t="shared" si="93"/>
        <v>0.10657552312494592</v>
      </c>
      <c r="F751" s="29">
        <f t="shared" si="89"/>
        <v>0.76888888888887919</v>
      </c>
      <c r="G751" s="44">
        <f t="shared" si="90"/>
        <v>0.17688779218308398</v>
      </c>
    </row>
    <row r="752" spans="1:7" x14ac:dyDescent="0.2">
      <c r="A752" s="26">
        <f t="shared" si="86"/>
        <v>115.5</v>
      </c>
      <c r="B752" s="6">
        <v>6930</v>
      </c>
      <c r="C752" s="38">
        <f t="shared" si="87"/>
        <v>7.0476252627795681E-4</v>
      </c>
      <c r="D752" s="38">
        <f t="shared" si="93"/>
        <v>0.10728107696472035</v>
      </c>
      <c r="E752" s="38">
        <f t="shared" si="93"/>
        <v>0.10657631443844234</v>
      </c>
      <c r="F752" s="29">
        <f t="shared" si="89"/>
        <v>0.76999999999999025</v>
      </c>
      <c r="G752" s="44">
        <f t="shared" si="90"/>
        <v>0.17718383750096856</v>
      </c>
    </row>
    <row r="753" spans="1:7" x14ac:dyDescent="0.2">
      <c r="A753" s="26">
        <f t="shared" si="86"/>
        <v>115.66666666666667</v>
      </c>
      <c r="B753" s="6">
        <v>6940</v>
      </c>
      <c r="C753" s="38">
        <f t="shared" si="87"/>
        <v>6.9742020448962253E-4</v>
      </c>
      <c r="D753" s="38">
        <f t="shared" si="93"/>
        <v>0.10727451771240566</v>
      </c>
      <c r="E753" s="38">
        <f t="shared" si="93"/>
        <v>0.10657709750791598</v>
      </c>
      <c r="F753" s="29">
        <f t="shared" si="89"/>
        <v>0.77111111111110131</v>
      </c>
      <c r="G753" s="44">
        <f t="shared" si="90"/>
        <v>0.1774798849940461</v>
      </c>
    </row>
    <row r="754" spans="1:7" x14ac:dyDescent="0.2">
      <c r="A754" s="26">
        <f t="shared" si="86"/>
        <v>115.83333333333333</v>
      </c>
      <c r="B754" s="6">
        <v>6950</v>
      </c>
      <c r="C754" s="38">
        <f t="shared" si="87"/>
        <v>6.9015437611181206E-4</v>
      </c>
      <c r="D754" s="38">
        <f t="shared" si="93"/>
        <v>0.10726802679536618</v>
      </c>
      <c r="E754" s="38">
        <f t="shared" si="93"/>
        <v>0.1065778724192543</v>
      </c>
      <c r="F754" s="29">
        <f t="shared" si="89"/>
        <v>0.77222222222221237</v>
      </c>
      <c r="G754" s="44">
        <f t="shared" si="90"/>
        <v>0.17777593463965513</v>
      </c>
    </row>
    <row r="755" spans="1:7" x14ac:dyDescent="0.2">
      <c r="A755" s="26">
        <f t="shared" si="86"/>
        <v>116</v>
      </c>
      <c r="B755" s="6">
        <v>6960</v>
      </c>
      <c r="C755" s="38">
        <f t="shared" si="87"/>
        <v>6.8296424422468972E-4</v>
      </c>
      <c r="D755" s="38">
        <f t="shared" si="93"/>
        <v>0.10726160350167474</v>
      </c>
      <c r="E755" s="38">
        <f t="shared" si="93"/>
        <v>0.10657863925744998</v>
      </c>
      <c r="F755" s="29">
        <f t="shared" si="89"/>
        <v>0.77333333333332344</v>
      </c>
      <c r="G755" s="44">
        <f t="shared" si="90"/>
        <v>0.17807198641537028</v>
      </c>
    </row>
    <row r="756" spans="1:7" x14ac:dyDescent="0.2">
      <c r="A756" s="26">
        <f t="shared" si="86"/>
        <v>116.16666666666667</v>
      </c>
      <c r="B756" s="6">
        <v>6970</v>
      </c>
      <c r="C756" s="38">
        <f t="shared" si="87"/>
        <v>6.7584902021085508E-4</v>
      </c>
      <c r="D756" s="38">
        <f t="shared" si="93"/>
        <v>0.10725524712682115</v>
      </c>
      <c r="E756" s="38">
        <f t="shared" si="93"/>
        <v>0.10657939810661023</v>
      </c>
      <c r="F756" s="29">
        <f t="shared" si="89"/>
        <v>0.7744444444444345</v>
      </c>
      <c r="G756" s="44">
        <f t="shared" si="90"/>
        <v>0.17836804029899975</v>
      </c>
    </row>
    <row r="757" spans="1:7" x14ac:dyDescent="0.2">
      <c r="A757" s="26">
        <f t="shared" si="86"/>
        <v>116.33333333333333</v>
      </c>
      <c r="B757" s="6">
        <v>6980</v>
      </c>
      <c r="C757" s="38">
        <f t="shared" si="87"/>
        <v>6.6880792366883911E-4</v>
      </c>
      <c r="D757" s="38">
        <f t="shared" si="93"/>
        <v>0.10724895697363493</v>
      </c>
      <c r="E757" s="38">
        <f t="shared" si="93"/>
        <v>0.10658014904996602</v>
      </c>
      <c r="F757" s="29">
        <f t="shared" si="89"/>
        <v>0.77555555555554556</v>
      </c>
      <c r="G757" s="44">
        <f t="shared" si="90"/>
        <v>0.17866409626858298</v>
      </c>
    </row>
    <row r="758" spans="1:7" x14ac:dyDescent="0.2">
      <c r="A758" s="26">
        <f t="shared" si="86"/>
        <v>116.5</v>
      </c>
      <c r="B758" s="6">
        <v>6990</v>
      </c>
      <c r="C758" s="38">
        <f t="shared" si="87"/>
        <v>6.6184018232751367E-4</v>
      </c>
      <c r="D758" s="38">
        <f t="shared" si="93"/>
        <v>0.1072427323522088</v>
      </c>
      <c r="E758" s="38">
        <f t="shared" si="93"/>
        <v>0.1065808921698812</v>
      </c>
      <c r="F758" s="29">
        <f t="shared" si="89"/>
        <v>0.77666666666665662</v>
      </c>
      <c r="G758" s="44">
        <f t="shared" si="90"/>
        <v>0.17896015430238821</v>
      </c>
    </row>
    <row r="759" spans="1:7" x14ac:dyDescent="0.2">
      <c r="A759" s="26">
        <f t="shared" si="86"/>
        <v>116.66666666666667</v>
      </c>
      <c r="B759" s="6">
        <v>7000</v>
      </c>
      <c r="C759" s="38">
        <f t="shared" si="87"/>
        <v>6.5494503196138621E-4</v>
      </c>
      <c r="D759" s="38">
        <f t="shared" si="93"/>
        <v>0.10723657257982304</v>
      </c>
      <c r="E759" s="38">
        <f t="shared" si="93"/>
        <v>0.10658162754786157</v>
      </c>
      <c r="F759" s="29">
        <f t="shared" si="89"/>
        <v>0.77777777777776769</v>
      </c>
      <c r="G759" s="44">
        <f t="shared" si="90"/>
        <v>0.17925621437891004</v>
      </c>
    </row>
    <row r="760" spans="1:7" x14ac:dyDescent="0.2">
      <c r="A760" s="26">
        <f t="shared" si="86"/>
        <v>116.83333333333333</v>
      </c>
      <c r="B760" s="6">
        <v>7010</v>
      </c>
      <c r="C760" s="38">
        <f t="shared" si="87"/>
        <v>6.4812171630678232E-4</v>
      </c>
      <c r="D760" s="38">
        <f t="shared" si="93"/>
        <v>0.10723047698087061</v>
      </c>
      <c r="E760" s="38">
        <f t="shared" si="93"/>
        <v>0.10658235526456375</v>
      </c>
      <c r="F760" s="29">
        <f t="shared" si="89"/>
        <v>0.77888888888887875</v>
      </c>
      <c r="G760" s="44">
        <f t="shared" si="90"/>
        <v>0.17955227647686717</v>
      </c>
    </row>
    <row r="761" spans="1:7" x14ac:dyDescent="0.2">
      <c r="A761" s="26">
        <f t="shared" si="86"/>
        <v>117</v>
      </c>
      <c r="B761" s="6">
        <v>7020</v>
      </c>
      <c r="C761" s="38">
        <f t="shared" si="87"/>
        <v>6.4136948697889236E-4</v>
      </c>
      <c r="D761" s="38">
        <f t="shared" si="93"/>
        <v>0.10722444488678307</v>
      </c>
      <c r="E761" s="38">
        <f t="shared" si="93"/>
        <v>0.10658307539980409</v>
      </c>
      <c r="F761" s="29">
        <f t="shared" si="89"/>
        <v>0.77999999999998981</v>
      </c>
      <c r="G761" s="44">
        <f t="shared" si="90"/>
        <v>0.17984834057519997</v>
      </c>
    </row>
    <row r="762" spans="1:7" x14ac:dyDescent="0.2">
      <c r="A762" s="26">
        <f t="shared" si="86"/>
        <v>117.16666666666667</v>
      </c>
      <c r="B762" s="6">
        <v>7030</v>
      </c>
      <c r="C762" s="38">
        <f t="shared" si="87"/>
        <v>6.3468760338969616E-4</v>
      </c>
      <c r="D762" s="38">
        <f t="shared" si="93"/>
        <v>0.10721847563595718</v>
      </c>
      <c r="E762" s="38">
        <f t="shared" si="93"/>
        <v>0.10658378803256741</v>
      </c>
      <c r="F762" s="29">
        <f t="shared" si="89"/>
        <v>0.78111111111110088</v>
      </c>
      <c r="G762" s="44">
        <f t="shared" si="90"/>
        <v>0.18014440665306822</v>
      </c>
    </row>
    <row r="763" spans="1:7" x14ac:dyDescent="0.2">
      <c r="A763" s="26">
        <f t="shared" si="86"/>
        <v>117.33333333333333</v>
      </c>
      <c r="B763" s="6">
        <v>7040</v>
      </c>
      <c r="C763" s="38">
        <f t="shared" si="87"/>
        <v>6.2807533266672714E-4</v>
      </c>
      <c r="D763" s="38">
        <f t="shared" si="93"/>
        <v>0.10721256857368243</v>
      </c>
      <c r="E763" s="38">
        <f t="shared" si="93"/>
        <v>0.10658449324101561</v>
      </c>
      <c r="F763" s="29">
        <f t="shared" si="89"/>
        <v>0.78222222222221194</v>
      </c>
      <c r="G763" s="44">
        <f t="shared" si="90"/>
        <v>0.18044047468984881</v>
      </c>
    </row>
    <row r="764" spans="1:7" x14ac:dyDescent="0.2">
      <c r="A764" s="26">
        <f t="shared" si="86"/>
        <v>117.5</v>
      </c>
      <c r="B764" s="6">
        <v>7050</v>
      </c>
      <c r="C764" s="38">
        <f t="shared" si="87"/>
        <v>6.2153194957269558E-4</v>
      </c>
      <c r="D764" s="38">
        <f t="shared" si="93"/>
        <v>0.10720672305206914</v>
      </c>
      <c r="E764" s="38">
        <f t="shared" si="93"/>
        <v>0.10658519110249635</v>
      </c>
      <c r="F764" s="29">
        <f t="shared" si="89"/>
        <v>0.783333333333323</v>
      </c>
      <c r="G764" s="44">
        <f t="shared" si="90"/>
        <v>0.18073654466513353</v>
      </c>
    </row>
    <row r="765" spans="1:7" x14ac:dyDescent="0.2">
      <c r="A765" s="26">
        <f t="shared" ref="A765:A779" si="94">B765/60</f>
        <v>117.66666666666667</v>
      </c>
      <c r="B765" s="6">
        <v>7060</v>
      </c>
      <c r="C765" s="38">
        <f t="shared" ref="C765:C779" si="95">$C$59*EXP(-$C$29*B765/3600)</f>
        <v>6.1505673642594421E-4</v>
      </c>
      <c r="D765" s="38">
        <f t="shared" ref="D765:E779" si="96">D764*EXP(-$C$29*10/3600)+$B$56</f>
        <v>0.10720093842997747</v>
      </c>
      <c r="E765" s="38">
        <f t="shared" si="96"/>
        <v>0.10658588169355143</v>
      </c>
      <c r="F765" s="29">
        <f t="shared" ref="F765:F779" si="97">F764+$B$56</f>
        <v>0.78444444444443406</v>
      </c>
      <c r="G765" s="44">
        <f t="shared" ref="G765:G779" si="98">G764+E765*10/3600</f>
        <v>0.18103261655872674</v>
      </c>
    </row>
    <row r="766" spans="1:7" x14ac:dyDescent="0.2">
      <c r="A766" s="26">
        <f t="shared" si="94"/>
        <v>117.83333333333333</v>
      </c>
      <c r="B766" s="6">
        <v>7070</v>
      </c>
      <c r="C766" s="38">
        <f t="shared" si="95"/>
        <v>6.0864898302172754E-4</v>
      </c>
      <c r="D766" s="38">
        <f t="shared" si="96"/>
        <v>0.10719521407294706</v>
      </c>
      <c r="E766" s="38">
        <f t="shared" si="96"/>
        <v>0.10658656508992524</v>
      </c>
      <c r="F766" s="29">
        <f t="shared" si="97"/>
        <v>0.78555555555554513</v>
      </c>
      <c r="G766" s="44">
        <f t="shared" si="98"/>
        <v>0.1813286903506432</v>
      </c>
    </row>
    <row r="767" spans="1:7" x14ac:dyDescent="0.2">
      <c r="A767" s="26">
        <f t="shared" si="94"/>
        <v>118</v>
      </c>
      <c r="B767" s="6">
        <v>7080</v>
      </c>
      <c r="C767" s="38">
        <f t="shared" si="95"/>
        <v>6.023079865543231E-4</v>
      </c>
      <c r="D767" s="38">
        <f t="shared" si="96"/>
        <v>0.10718954935312745</v>
      </c>
      <c r="E767" s="38">
        <f t="shared" si="96"/>
        <v>0.10658724136657305</v>
      </c>
      <c r="F767" s="29">
        <f t="shared" si="97"/>
        <v>0.78666666666665619</v>
      </c>
      <c r="G767" s="44">
        <f t="shared" si="98"/>
        <v>0.18162476602110589</v>
      </c>
    </row>
    <row r="768" spans="1:7" x14ac:dyDescent="0.2">
      <c r="A768" s="26">
        <f t="shared" si="94"/>
        <v>118.16666666666667</v>
      </c>
      <c r="B768" s="6">
        <v>7090</v>
      </c>
      <c r="C768" s="38">
        <f t="shared" si="95"/>
        <v>5.9603305153994206E-4</v>
      </c>
      <c r="D768" s="38">
        <f t="shared" si="96"/>
        <v>0.10718394364920925</v>
      </c>
      <c r="E768" s="38">
        <f t="shared" si="96"/>
        <v>0.10658791059766921</v>
      </c>
      <c r="F768" s="29">
        <f t="shared" si="97"/>
        <v>0.78777777777776725</v>
      </c>
      <c r="G768" s="44">
        <f t="shared" si="98"/>
        <v>0.18192084355054386</v>
      </c>
    </row>
    <row r="769" spans="1:7" x14ac:dyDescent="0.2">
      <c r="A769" s="26">
        <f t="shared" si="94"/>
        <v>118.33333333333333</v>
      </c>
      <c r="B769" s="6">
        <v>7100</v>
      </c>
      <c r="C769" s="38">
        <f t="shared" si="95"/>
        <v>5.8982348974045062E-4</v>
      </c>
      <c r="D769" s="38">
        <f t="shared" si="96"/>
        <v>0.10717839634635591</v>
      </c>
      <c r="E769" s="38">
        <f t="shared" si="96"/>
        <v>0.10658857285661537</v>
      </c>
      <c r="F769" s="29">
        <f t="shared" si="97"/>
        <v>0.78888888888887831</v>
      </c>
      <c r="G769" s="44">
        <f t="shared" si="98"/>
        <v>0.18221692291959002</v>
      </c>
    </row>
    <row r="770" spans="1:7" x14ac:dyDescent="0.2">
      <c r="A770" s="26">
        <f t="shared" si="94"/>
        <v>118.5</v>
      </c>
      <c r="B770" s="6">
        <v>7110</v>
      </c>
      <c r="C770" s="38">
        <f t="shared" si="95"/>
        <v>5.8367862008788254E-4</v>
      </c>
      <c r="D770" s="38">
        <f t="shared" si="96"/>
        <v>0.10717290683613639</v>
      </c>
      <c r="E770" s="38">
        <f t="shared" si="96"/>
        <v>0.10658922821604841</v>
      </c>
      <c r="F770" s="29">
        <f t="shared" si="97"/>
        <v>0.78999999999998938</v>
      </c>
      <c r="G770" s="44">
        <f t="shared" si="98"/>
        <v>0.18251300410907903</v>
      </c>
    </row>
    <row r="771" spans="1:7" x14ac:dyDescent="0.2">
      <c r="A771" s="26">
        <f t="shared" si="94"/>
        <v>118.66666666666667</v>
      </c>
      <c r="B771" s="6">
        <v>7120</v>
      </c>
      <c r="C771" s="38">
        <f t="shared" si="95"/>
        <v>5.7759776860974194E-4</v>
      </c>
      <c r="D771" s="38">
        <f t="shared" si="96"/>
        <v>0.10716747451645835</v>
      </c>
      <c r="E771" s="38">
        <f t="shared" si="96"/>
        <v>0.10658987674784851</v>
      </c>
      <c r="F771" s="29">
        <f t="shared" si="97"/>
        <v>0.79111111111110044</v>
      </c>
      <c r="G771" s="44">
        <f t="shared" si="98"/>
        <v>0.18280908710004529</v>
      </c>
    </row>
    <row r="772" spans="1:7" x14ac:dyDescent="0.2">
      <c r="A772" s="26">
        <f t="shared" si="94"/>
        <v>118.83333333333333</v>
      </c>
      <c r="B772" s="6">
        <v>7130</v>
      </c>
      <c r="C772" s="38">
        <f t="shared" si="95"/>
        <v>5.7158026835507603E-4</v>
      </c>
      <c r="D772" s="38">
        <f t="shared" si="96"/>
        <v>0.10716209879150214</v>
      </c>
      <c r="E772" s="38">
        <f t="shared" si="96"/>
        <v>0.10659051852314697</v>
      </c>
      <c r="F772" s="29">
        <f t="shared" si="97"/>
        <v>0.7922222222222115</v>
      </c>
      <c r="G772" s="44">
        <f t="shared" si="98"/>
        <v>0.18310517187372069</v>
      </c>
    </row>
    <row r="773" spans="1:7" x14ac:dyDescent="0.2">
      <c r="A773" s="26">
        <f t="shared" si="94"/>
        <v>119</v>
      </c>
      <c r="B773" s="6">
        <v>7140</v>
      </c>
      <c r="C773" s="38">
        <f t="shared" si="95"/>
        <v>5.6562545932133134E-4</v>
      </c>
      <c r="D773" s="38">
        <f t="shared" si="96"/>
        <v>0.10715677907165545</v>
      </c>
      <c r="E773" s="38">
        <f t="shared" si="96"/>
        <v>0.10659115361233402</v>
      </c>
      <c r="F773" s="29">
        <f t="shared" si="97"/>
        <v>0.79333333333332257</v>
      </c>
      <c r="G773" s="44">
        <f t="shared" si="98"/>
        <v>0.18340125841153274</v>
      </c>
    </row>
    <row r="774" spans="1:7" x14ac:dyDescent="0.2">
      <c r="A774" s="26">
        <f t="shared" si="94"/>
        <v>119.16666666666667</v>
      </c>
      <c r="B774" s="6">
        <v>7150</v>
      </c>
      <c r="C774" s="38">
        <f t="shared" si="95"/>
        <v>5.5973268838195643E-4</v>
      </c>
      <c r="D774" s="38">
        <f t="shared" si="96"/>
        <v>0.10715151477344866</v>
      </c>
      <c r="E774" s="38">
        <f t="shared" si="96"/>
        <v>0.1065917820850666</v>
      </c>
      <c r="F774" s="29">
        <f t="shared" si="97"/>
        <v>0.79444444444443363</v>
      </c>
      <c r="G774" s="44">
        <f t="shared" si="98"/>
        <v>0.18369734669510238</v>
      </c>
    </row>
    <row r="775" spans="1:7" x14ac:dyDescent="0.2">
      <c r="A775" s="26">
        <f t="shared" si="94"/>
        <v>119.33333333333333</v>
      </c>
      <c r="B775" s="6">
        <v>7160</v>
      </c>
      <c r="C775" s="38">
        <f t="shared" si="95"/>
        <v>5.5390130921477172E-4</v>
      </c>
      <c r="D775" s="38">
        <f t="shared" si="96"/>
        <v>0.10714630531949078</v>
      </c>
      <c r="E775" s="38">
        <f t="shared" si="96"/>
        <v>0.10659240401027592</v>
      </c>
      <c r="F775" s="29">
        <f t="shared" si="97"/>
        <v>0.79555555555554469</v>
      </c>
      <c r="G775" s="44">
        <f t="shared" si="98"/>
        <v>0.18399343670624202</v>
      </c>
    </row>
    <row r="776" spans="1:7" x14ac:dyDescent="0.2">
      <c r="A776" s="26">
        <f t="shared" si="94"/>
        <v>119.5</v>
      </c>
      <c r="B776" s="6">
        <v>7170</v>
      </c>
      <c r="C776" s="38">
        <f t="shared" si="95"/>
        <v>5.4813068223108074E-4</v>
      </c>
      <c r="D776" s="38">
        <f t="shared" si="96"/>
        <v>0.10714115013840621</v>
      </c>
      <c r="E776" s="38">
        <f t="shared" si="96"/>
        <v>0.10659301945617505</v>
      </c>
      <c r="F776" s="29">
        <f t="shared" si="97"/>
        <v>0.79666666666665575</v>
      </c>
      <c r="G776" s="44">
        <f t="shared" si="98"/>
        <v>0.18428952842695362</v>
      </c>
    </row>
    <row r="777" spans="1:7" x14ac:dyDescent="0.2">
      <c r="A777" s="26">
        <f t="shared" si="94"/>
        <v>119.66666666666667</v>
      </c>
      <c r="B777" s="6">
        <v>7180</v>
      </c>
      <c r="C777" s="38">
        <f t="shared" si="95"/>
        <v>5.4242017450551459E-4</v>
      </c>
      <c r="D777" s="38">
        <f t="shared" si="96"/>
        <v>0.10713604866477201</v>
      </c>
      <c r="E777" s="38">
        <f t="shared" si="96"/>
        <v>0.10659362849026642</v>
      </c>
      <c r="F777" s="29">
        <f t="shared" si="97"/>
        <v>0.79777777777776682</v>
      </c>
      <c r="G777" s="44">
        <f t="shared" si="98"/>
        <v>0.18458562183942659</v>
      </c>
    </row>
    <row r="778" spans="1:7" x14ac:dyDescent="0.2">
      <c r="A778" s="26">
        <f t="shared" si="94"/>
        <v>119.83333333333333</v>
      </c>
      <c r="B778" s="6">
        <v>7190</v>
      </c>
      <c r="C778" s="38">
        <f t="shared" si="95"/>
        <v>5.3676915970661933E-4</v>
      </c>
      <c r="D778" s="38">
        <f t="shared" si="96"/>
        <v>0.1071310003390559</v>
      </c>
      <c r="E778" s="38">
        <f t="shared" si="96"/>
        <v>0.1065942311793492</v>
      </c>
      <c r="F778" s="29">
        <f t="shared" si="97"/>
        <v>0.79888888888887788</v>
      </c>
      <c r="G778" s="44">
        <f t="shared" si="98"/>
        <v>0.18488171692603589</v>
      </c>
    </row>
    <row r="779" spans="1:7" x14ac:dyDescent="0.2">
      <c r="A779" s="26">
        <f t="shared" si="94"/>
        <v>120</v>
      </c>
      <c r="B779" s="6">
        <v>7200</v>
      </c>
      <c r="C779" s="38">
        <f t="shared" si="95"/>
        <v>5.3117701802815403E-4</v>
      </c>
      <c r="D779" s="38">
        <f t="shared" si="96"/>
        <v>0.10712600460755488</v>
      </c>
      <c r="E779" s="38">
        <f t="shared" si="96"/>
        <v>0.10659482758952665</v>
      </c>
      <c r="F779" s="29">
        <f t="shared" si="97"/>
        <v>0.79999999999998894</v>
      </c>
      <c r="G779" s="44">
        <f t="shared" si="98"/>
        <v>0.18517781366934014</v>
      </c>
    </row>
    <row r="780" spans="1:7" x14ac:dyDescent="0.2">
      <c r="A780" s="26"/>
      <c r="C780" s="38"/>
      <c r="D780" s="38"/>
      <c r="E780" s="38"/>
      <c r="F780" s="29"/>
    </row>
    <row r="781" spans="1:7" x14ac:dyDescent="0.2">
      <c r="A781" s="26"/>
      <c r="C781" s="38"/>
      <c r="D781" s="38"/>
      <c r="E781" s="38"/>
      <c r="F781" s="29"/>
    </row>
    <row r="782" spans="1:7" x14ac:dyDescent="0.2">
      <c r="A782" s="26"/>
      <c r="C782" s="38"/>
      <c r="D782" s="38"/>
      <c r="E782" s="38"/>
      <c r="F782" s="29"/>
    </row>
    <row r="783" spans="1:7" x14ac:dyDescent="0.2">
      <c r="A783" s="26"/>
      <c r="C783" s="38"/>
      <c r="D783" s="38"/>
      <c r="E783" s="38"/>
      <c r="F783" s="29"/>
    </row>
    <row r="784" spans="1:7" x14ac:dyDescent="0.2">
      <c r="A784" s="26"/>
      <c r="C784" s="38"/>
      <c r="D784" s="38"/>
      <c r="E784" s="38"/>
      <c r="F784" s="29"/>
    </row>
    <row r="785" spans="1:6" x14ac:dyDescent="0.2">
      <c r="A785" s="26"/>
      <c r="C785" s="38"/>
      <c r="D785" s="38"/>
      <c r="E785" s="38"/>
      <c r="F785" s="29"/>
    </row>
    <row r="786" spans="1:6" x14ac:dyDescent="0.2">
      <c r="A786" s="26"/>
      <c r="C786" s="38"/>
      <c r="D786" s="38"/>
      <c r="E786" s="38"/>
      <c r="F786" s="29"/>
    </row>
    <row r="787" spans="1:6" x14ac:dyDescent="0.2">
      <c r="A787" s="26"/>
      <c r="C787" s="38"/>
      <c r="D787" s="38"/>
      <c r="E787" s="38"/>
      <c r="F787" s="29"/>
    </row>
    <row r="788" spans="1:6" x14ac:dyDescent="0.2">
      <c r="A788" s="26"/>
      <c r="C788" s="38"/>
      <c r="D788" s="38"/>
      <c r="E788" s="38"/>
      <c r="F788" s="29"/>
    </row>
    <row r="789" spans="1:6" x14ac:dyDescent="0.2">
      <c r="A789" s="26"/>
      <c r="C789" s="38"/>
      <c r="D789" s="38"/>
      <c r="E789" s="38"/>
      <c r="F789" s="29"/>
    </row>
    <row r="790" spans="1:6" x14ac:dyDescent="0.2">
      <c r="A790" s="26"/>
      <c r="C790" s="38"/>
      <c r="D790" s="38"/>
      <c r="E790" s="38"/>
      <c r="F790" s="29"/>
    </row>
    <row r="791" spans="1:6" x14ac:dyDescent="0.2">
      <c r="A791" s="26"/>
      <c r="C791" s="38"/>
      <c r="D791" s="38"/>
      <c r="E791" s="38"/>
      <c r="F791" s="29"/>
    </row>
    <row r="792" spans="1:6" x14ac:dyDescent="0.2">
      <c r="A792" s="26"/>
      <c r="C792" s="38"/>
      <c r="D792" s="38"/>
      <c r="E792" s="38"/>
      <c r="F792" s="29"/>
    </row>
    <row r="793" spans="1:6" x14ac:dyDescent="0.2">
      <c r="A793" s="26"/>
      <c r="C793" s="38"/>
      <c r="D793" s="38"/>
      <c r="E793" s="38"/>
      <c r="F793" s="29"/>
    </row>
    <row r="794" spans="1:6" x14ac:dyDescent="0.2">
      <c r="A794" s="26"/>
      <c r="C794" s="38"/>
      <c r="D794" s="38"/>
      <c r="E794" s="38"/>
      <c r="F794" s="29"/>
    </row>
    <row r="795" spans="1:6" x14ac:dyDescent="0.2">
      <c r="A795" s="26"/>
      <c r="C795" s="38"/>
      <c r="D795" s="38"/>
      <c r="E795" s="38"/>
      <c r="F795" s="29"/>
    </row>
    <row r="796" spans="1:6" x14ac:dyDescent="0.2">
      <c r="A796" s="26"/>
      <c r="C796" s="38"/>
      <c r="D796" s="38"/>
      <c r="E796" s="38"/>
      <c r="F796" s="29"/>
    </row>
    <row r="797" spans="1:6" x14ac:dyDescent="0.2">
      <c r="A797" s="26"/>
      <c r="C797" s="38"/>
      <c r="D797" s="38"/>
      <c r="E797" s="38"/>
      <c r="F797" s="29"/>
    </row>
    <row r="798" spans="1:6" x14ac:dyDescent="0.2">
      <c r="A798" s="26"/>
      <c r="C798" s="38"/>
      <c r="D798" s="38"/>
      <c r="E798" s="38"/>
      <c r="F798" s="29"/>
    </row>
    <row r="799" spans="1:6" x14ac:dyDescent="0.2">
      <c r="A799" s="26"/>
      <c r="C799" s="38"/>
      <c r="D799" s="38"/>
      <c r="E799" s="38"/>
      <c r="F799" s="29"/>
    </row>
    <row r="800" spans="1:6" x14ac:dyDescent="0.2">
      <c r="A800" s="26"/>
      <c r="C800" s="38"/>
      <c r="D800" s="38"/>
      <c r="E800" s="38"/>
      <c r="F800" s="29"/>
    </row>
    <row r="801" spans="1:6" x14ac:dyDescent="0.2">
      <c r="A801" s="26"/>
      <c r="C801" s="38"/>
      <c r="D801" s="38"/>
      <c r="E801" s="38"/>
      <c r="F801" s="29"/>
    </row>
    <row r="802" spans="1:6" x14ac:dyDescent="0.2">
      <c r="A802" s="26"/>
      <c r="C802" s="38"/>
      <c r="D802" s="38"/>
      <c r="E802" s="38"/>
      <c r="F802" s="29"/>
    </row>
    <row r="803" spans="1:6" x14ac:dyDescent="0.2">
      <c r="A803" s="26"/>
      <c r="C803" s="38"/>
      <c r="D803" s="38"/>
      <c r="E803" s="38"/>
      <c r="F803" s="29"/>
    </row>
    <row r="804" spans="1:6" x14ac:dyDescent="0.2">
      <c r="A804" s="26"/>
      <c r="C804" s="38"/>
      <c r="D804" s="38"/>
      <c r="E804" s="38"/>
      <c r="F804" s="29"/>
    </row>
    <row r="805" spans="1:6" x14ac:dyDescent="0.2">
      <c r="A805" s="26"/>
      <c r="C805" s="38"/>
      <c r="D805" s="38"/>
      <c r="E805" s="38"/>
      <c r="F805" s="29"/>
    </row>
    <row r="806" spans="1:6" x14ac:dyDescent="0.2">
      <c r="A806" s="26"/>
      <c r="C806" s="38"/>
      <c r="D806" s="38"/>
      <c r="E806" s="38"/>
      <c r="F806" s="29"/>
    </row>
    <row r="807" spans="1:6" x14ac:dyDescent="0.2">
      <c r="A807" s="26"/>
      <c r="C807" s="38"/>
      <c r="D807" s="38"/>
      <c r="E807" s="38"/>
      <c r="F807" s="29"/>
    </row>
    <row r="808" spans="1:6" x14ac:dyDescent="0.2">
      <c r="A808" s="26"/>
      <c r="C808" s="38"/>
      <c r="D808" s="38"/>
      <c r="E808" s="38"/>
      <c r="F808" s="29"/>
    </row>
    <row r="809" spans="1:6" x14ac:dyDescent="0.2">
      <c r="A809" s="26"/>
      <c r="C809" s="38"/>
      <c r="D809" s="38"/>
      <c r="E809" s="38"/>
      <c r="F809" s="29"/>
    </row>
    <row r="810" spans="1:6" x14ac:dyDescent="0.2">
      <c r="A810" s="26"/>
      <c r="C810" s="38"/>
      <c r="D810" s="38"/>
      <c r="E810" s="38"/>
      <c r="F810" s="29"/>
    </row>
    <row r="811" spans="1:6" x14ac:dyDescent="0.2">
      <c r="A811" s="26"/>
      <c r="C811" s="38"/>
      <c r="D811" s="38"/>
      <c r="E811" s="38"/>
      <c r="F811" s="29"/>
    </row>
    <row r="812" spans="1:6" x14ac:dyDescent="0.2">
      <c r="A812" s="26"/>
      <c r="C812" s="38"/>
      <c r="D812" s="38"/>
      <c r="E812" s="38"/>
      <c r="F812" s="29"/>
    </row>
    <row r="813" spans="1:6" x14ac:dyDescent="0.2">
      <c r="A813" s="26"/>
      <c r="C813" s="38"/>
      <c r="D813" s="38"/>
      <c r="E813" s="38"/>
      <c r="F813" s="29"/>
    </row>
    <row r="814" spans="1:6" x14ac:dyDescent="0.2">
      <c r="A814" s="26"/>
      <c r="C814" s="38"/>
      <c r="D814" s="38"/>
      <c r="E814" s="38"/>
      <c r="F814" s="29"/>
    </row>
    <row r="815" spans="1:6" x14ac:dyDescent="0.2">
      <c r="A815" s="26"/>
      <c r="C815" s="38"/>
      <c r="D815" s="38"/>
      <c r="E815" s="38"/>
      <c r="F815" s="29"/>
    </row>
    <row r="816" spans="1:6" x14ac:dyDescent="0.2">
      <c r="A816" s="26"/>
      <c r="C816" s="38"/>
      <c r="D816" s="38"/>
      <c r="E816" s="38"/>
      <c r="F816" s="29"/>
    </row>
    <row r="817" spans="1:6" x14ac:dyDescent="0.2">
      <c r="A817" s="26"/>
      <c r="C817" s="38"/>
      <c r="D817" s="38"/>
      <c r="E817" s="38"/>
      <c r="F817" s="29"/>
    </row>
    <row r="818" spans="1:6" x14ac:dyDescent="0.2">
      <c r="A818" s="26"/>
      <c r="C818" s="38"/>
      <c r="D818" s="38"/>
      <c r="E818" s="38"/>
      <c r="F818" s="29"/>
    </row>
    <row r="819" spans="1:6" x14ac:dyDescent="0.2">
      <c r="A819" s="26"/>
      <c r="C819" s="38"/>
      <c r="D819" s="38"/>
      <c r="E819" s="38"/>
      <c r="F819" s="29"/>
    </row>
    <row r="820" spans="1:6" x14ac:dyDescent="0.2">
      <c r="A820" s="26"/>
      <c r="C820" s="38"/>
      <c r="D820" s="38"/>
      <c r="E820" s="38"/>
      <c r="F820" s="29"/>
    </row>
    <row r="821" spans="1:6" x14ac:dyDescent="0.2">
      <c r="A821" s="26"/>
      <c r="C821" s="38"/>
      <c r="D821" s="38"/>
      <c r="E821" s="38"/>
      <c r="F821" s="29"/>
    </row>
    <row r="822" spans="1:6" x14ac:dyDescent="0.2">
      <c r="A822" s="26"/>
      <c r="C822" s="38"/>
      <c r="D822" s="38"/>
      <c r="E822" s="38"/>
      <c r="F822" s="29"/>
    </row>
    <row r="823" spans="1:6" x14ac:dyDescent="0.2">
      <c r="A823" s="26"/>
      <c r="C823" s="38"/>
      <c r="D823" s="38"/>
      <c r="E823" s="38"/>
      <c r="F823" s="29"/>
    </row>
    <row r="824" spans="1:6" x14ac:dyDescent="0.2">
      <c r="A824" s="26"/>
      <c r="C824" s="38"/>
      <c r="D824" s="38"/>
      <c r="E824" s="38"/>
      <c r="F824" s="29"/>
    </row>
    <row r="825" spans="1:6" x14ac:dyDescent="0.2">
      <c r="A825" s="26"/>
      <c r="C825" s="38"/>
      <c r="D825" s="38"/>
      <c r="E825" s="38"/>
      <c r="F825" s="29"/>
    </row>
  </sheetData>
  <sheetProtection algorithmName="SHA-512" hashValue="dVenKtKhDArA5xhbcHb5xbZXdDJIWwD0tLBJnkSgFSyficCM9vfX8gVCOi9GNmaERuunubV6LbX/fwNssCQ1/A==" saltValue="rci1LLw3SH7h4xa4F92/0A==" spinCount="100000" sheet="1" objects="1" scenarios="1" selectLockedCells="1"/>
  <conditionalFormatting sqref="D33">
    <cfRule type="colorScale" priority="3">
      <colorScale>
        <cfvo type="formula" val="&quot;WENN($I$14=&quot;&quot;JA&quot;&quot;)&quot;"/>
        <cfvo type="formula" val="$K$14=&quot;NEIN&quot;"/>
        <color rgb="FF00B050"/>
        <color rgb="FFFF0000"/>
      </colorScale>
    </cfRule>
  </conditionalFormatting>
  <conditionalFormatting sqref="D34:D35">
    <cfRule type="colorScale" priority="2">
      <colorScale>
        <cfvo type="formula" val="&quot;WENN($I$14=&quot;&quot;JA&quot;&quot;)&quot;"/>
        <cfvo type="formula" val="$K$14=&quot;NEIN&quot;"/>
        <color rgb="FF00B050"/>
        <color rgb="FFFF0000"/>
      </colorScale>
    </cfRule>
  </conditionalFormatting>
  <conditionalFormatting sqref="D36">
    <cfRule type="colorScale" priority="1">
      <colorScale>
        <cfvo type="formula" val="&quot;WENN($I$14=&quot;&quot;JA&quot;&quot;)&quot;"/>
        <cfvo type="formula" val="$K$14=&quot;NEIN&quot;"/>
        <color rgb="FF00B050"/>
        <color rgb="FFFF0000"/>
      </colorScale>
    </cfRule>
  </conditionalFormatting>
  <hyperlinks>
    <hyperlink ref="K1" r:id="rId1" xr:uid="{C35D51DA-19F8-1B43-8728-22E1DE489905}"/>
  </hyperlinks>
  <pageMargins left="0.7" right="0.7" top="0.78740157499999996" bottom="0.78740157499999996"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979E2-071D-224A-A5AE-481829752011}">
  <sheetPr>
    <tabColor rgb="FFFFFF00"/>
  </sheetPr>
  <dimension ref="A1:M805"/>
  <sheetViews>
    <sheetView zoomScale="79" zoomScaleNormal="79" workbookViewId="0">
      <selection activeCell="D15" sqref="D15"/>
    </sheetView>
  </sheetViews>
  <sheetFormatPr baseColWidth="10" defaultRowHeight="16" x14ac:dyDescent="0.2"/>
  <cols>
    <col min="1" max="1" width="22" style="6" customWidth="1"/>
    <col min="2" max="10" width="10.83203125" style="6"/>
    <col min="11" max="12" width="13" style="6" bestFit="1" customWidth="1"/>
    <col min="13" max="16384" width="10.83203125" style="6"/>
  </cols>
  <sheetData>
    <row r="1" spans="1:13" ht="26" x14ac:dyDescent="0.3">
      <c r="A1" s="5" t="s">
        <v>161</v>
      </c>
      <c r="F1" s="6" t="str">
        <f>Anleitung!D1</f>
        <v>Version 0.70Beta</v>
      </c>
      <c r="H1" s="6" t="s">
        <v>30</v>
      </c>
      <c r="J1" s="7" t="s">
        <v>42</v>
      </c>
    </row>
    <row r="2" spans="1:13" x14ac:dyDescent="0.2">
      <c r="A2" s="6" t="s">
        <v>164</v>
      </c>
    </row>
    <row r="3" spans="1:13" x14ac:dyDescent="0.2">
      <c r="A3" s="11" t="s">
        <v>12</v>
      </c>
      <c r="B3" s="30">
        <f>'Raum1_Übersicht+Stoßlüftung'!$B$5</f>
        <v>8.24</v>
      </c>
      <c r="C3" s="11" t="s">
        <v>14</v>
      </c>
      <c r="D3" s="11"/>
      <c r="E3" s="30">
        <f>'Raum1_Übersicht+Stoßlüftung'!$E$5</f>
        <v>6.18</v>
      </c>
      <c r="F3" s="11"/>
      <c r="G3" s="11"/>
      <c r="H3" s="11"/>
      <c r="I3" s="11"/>
      <c r="J3" s="11"/>
      <c r="K3" s="11"/>
      <c r="L3" s="11"/>
      <c r="M3" s="11"/>
    </row>
    <row r="4" spans="1:13" ht="17" thickBot="1" x14ac:dyDescent="0.25">
      <c r="A4" s="11" t="s">
        <v>13</v>
      </c>
      <c r="B4" s="30">
        <f>'Raum1_Übersicht+Stoßlüftung'!$B$6</f>
        <v>3.7</v>
      </c>
      <c r="C4" s="11" t="s">
        <v>15</v>
      </c>
      <c r="D4" s="11"/>
      <c r="E4" s="30">
        <f>B3*E3*B4</f>
        <v>188.41584</v>
      </c>
      <c r="F4" s="11"/>
      <c r="G4" s="11"/>
      <c r="H4" s="11"/>
      <c r="I4" s="11"/>
      <c r="J4" s="11"/>
      <c r="K4" s="11"/>
      <c r="L4" s="11"/>
      <c r="M4" s="11"/>
    </row>
    <row r="5" spans="1:13" x14ac:dyDescent="0.2">
      <c r="A5" s="9"/>
      <c r="B5" s="10"/>
      <c r="C5" s="10" t="s">
        <v>180</v>
      </c>
      <c r="D5" s="10"/>
      <c r="E5" s="10"/>
      <c r="F5" s="10" t="s">
        <v>62</v>
      </c>
      <c r="G5" s="10" t="s">
        <v>108</v>
      </c>
      <c r="H5" s="10" t="s">
        <v>38</v>
      </c>
      <c r="I5" s="10"/>
      <c r="J5" s="10"/>
      <c r="K5" s="10"/>
      <c r="L5" s="31"/>
      <c r="M5" s="11"/>
    </row>
    <row r="6" spans="1:13" x14ac:dyDescent="0.2">
      <c r="A6" s="131" t="s">
        <v>162</v>
      </c>
      <c r="B6" s="132"/>
      <c r="C6" s="227">
        <v>1</v>
      </c>
      <c r="D6" s="3">
        <v>1000</v>
      </c>
      <c r="E6" s="11" t="s">
        <v>40</v>
      </c>
      <c r="F6" s="214">
        <v>1</v>
      </c>
      <c r="G6" s="30">
        <f>D6*F6</f>
        <v>1000</v>
      </c>
      <c r="H6" s="32">
        <f>D6*F6/E4</f>
        <v>5.3074093982756434</v>
      </c>
      <c r="I6" s="2" t="s">
        <v>166</v>
      </c>
      <c r="J6" s="2"/>
      <c r="K6" s="2"/>
      <c r="L6" s="216"/>
      <c r="M6" s="11"/>
    </row>
    <row r="7" spans="1:13" ht="17" thickBot="1" x14ac:dyDescent="0.25">
      <c r="A7" s="50" t="s">
        <v>163</v>
      </c>
      <c r="B7" s="51"/>
      <c r="C7" s="228">
        <v>0</v>
      </c>
      <c r="D7" s="4">
        <v>1440</v>
      </c>
      <c r="E7" s="14" t="s">
        <v>40</v>
      </c>
      <c r="F7" s="215">
        <v>0.95</v>
      </c>
      <c r="G7" s="147">
        <f>D7*F7</f>
        <v>1368</v>
      </c>
      <c r="H7" s="33">
        <f>D7*F7/E4</f>
        <v>7.2605360568410804</v>
      </c>
      <c r="I7" s="1" t="s">
        <v>152</v>
      </c>
      <c r="J7" s="1"/>
      <c r="K7" s="1"/>
      <c r="L7" s="217"/>
      <c r="M7" s="11"/>
    </row>
    <row r="8" spans="1:13" x14ac:dyDescent="0.2">
      <c r="C8" s="229" t="s">
        <v>181</v>
      </c>
      <c r="K8" s="11"/>
      <c r="L8" s="11"/>
      <c r="M8" s="11"/>
    </row>
    <row r="9" spans="1:13" x14ac:dyDescent="0.2">
      <c r="A9" s="15" t="s">
        <v>63</v>
      </c>
      <c r="B9" s="11"/>
      <c r="C9" s="11"/>
      <c r="E9" s="34"/>
      <c r="F9" s="11"/>
      <c r="G9" s="15" t="s">
        <v>165</v>
      </c>
      <c r="H9" s="11"/>
      <c r="I9" s="11"/>
      <c r="J9" s="11"/>
      <c r="K9" s="11"/>
      <c r="L9" s="11"/>
      <c r="M9" s="11"/>
    </row>
    <row r="10" spans="1:13" x14ac:dyDescent="0.2">
      <c r="A10" s="15" t="s">
        <v>106</v>
      </c>
      <c r="B10" s="11"/>
      <c r="C10" s="11"/>
      <c r="F10" s="11"/>
      <c r="H10" s="11"/>
      <c r="I10" s="11"/>
      <c r="J10" s="11"/>
    </row>
    <row r="11" spans="1:13" x14ac:dyDescent="0.2">
      <c r="A11" s="8" t="s">
        <v>109</v>
      </c>
    </row>
    <row r="12" spans="1:13" x14ac:dyDescent="0.2">
      <c r="A12" s="8" t="s">
        <v>110</v>
      </c>
    </row>
    <row r="13" spans="1:13" x14ac:dyDescent="0.2">
      <c r="A13" s="8" t="s">
        <v>111</v>
      </c>
    </row>
    <row r="14" spans="1:13" ht="17" thickBot="1" x14ac:dyDescent="0.25"/>
    <row r="15" spans="1:13" x14ac:dyDescent="0.2">
      <c r="A15" s="153" t="s">
        <v>190</v>
      </c>
      <c r="B15" s="230"/>
      <c r="C15" s="220" t="s">
        <v>136</v>
      </c>
      <c r="D15" s="221">
        <v>3</v>
      </c>
      <c r="F15" s="153" t="s">
        <v>191</v>
      </c>
      <c r="G15" s="10"/>
      <c r="H15" s="230"/>
      <c r="I15" s="220" t="s">
        <v>136</v>
      </c>
      <c r="J15" s="221">
        <v>3</v>
      </c>
      <c r="K15" s="11"/>
      <c r="L15" s="11"/>
      <c r="M15" s="11"/>
    </row>
    <row r="16" spans="1:13" x14ac:dyDescent="0.2">
      <c r="A16" s="224"/>
      <c r="B16" s="11"/>
      <c r="C16" s="11"/>
      <c r="D16" s="225" t="s">
        <v>134</v>
      </c>
      <c r="F16" s="224"/>
      <c r="G16" s="11"/>
      <c r="H16" s="11"/>
      <c r="I16" s="11"/>
      <c r="J16" s="225" t="s">
        <v>134</v>
      </c>
    </row>
    <row r="17" spans="1:10" x14ac:dyDescent="0.2">
      <c r="A17" s="107" t="s">
        <v>153</v>
      </c>
      <c r="B17" s="11" t="s">
        <v>176</v>
      </c>
      <c r="C17" s="115" t="s">
        <v>175</v>
      </c>
      <c r="D17" s="218" t="str">
        <f>IF(C6=1,IF((D6/D15)&gt;20,"JA","NEIN"),"NEIN")</f>
        <v>JA</v>
      </c>
      <c r="F17" s="107" t="s">
        <v>153</v>
      </c>
      <c r="G17" s="11"/>
      <c r="H17" s="11" t="s">
        <v>176</v>
      </c>
      <c r="I17" s="115" t="s">
        <v>175</v>
      </c>
      <c r="J17" s="218" t="str">
        <f>IF(C7=1,IF((D7/J15)&gt;20,"JA","NEIN"),"NEIN")</f>
        <v>NEIN</v>
      </c>
    </row>
    <row r="18" spans="1:10" x14ac:dyDescent="0.2">
      <c r="A18" s="18" t="s">
        <v>159</v>
      </c>
      <c r="B18" s="11" t="s">
        <v>173</v>
      </c>
      <c r="C18" s="115" t="s">
        <v>174</v>
      </c>
      <c r="D18" s="218" t="str">
        <f>IF(C6=1,IF((D6/D15)&gt;25,"JA","NEIN"),"NEIN")</f>
        <v>JA</v>
      </c>
      <c r="F18" s="18" t="s">
        <v>159</v>
      </c>
      <c r="G18" s="11"/>
      <c r="H18" s="11" t="s">
        <v>173</v>
      </c>
      <c r="I18" s="115" t="s">
        <v>174</v>
      </c>
      <c r="J18" s="218" t="str">
        <f>IF(C7=1,IF((D7/J15)&gt;25,"JA","NEIN"),"NEIN")</f>
        <v>NEIN</v>
      </c>
    </row>
    <row r="19" spans="1:10" ht="17" thickBot="1" x14ac:dyDescent="0.25">
      <c r="A19" s="226"/>
      <c r="B19" s="219" t="s">
        <v>182</v>
      </c>
      <c r="C19" s="219" t="s">
        <v>177</v>
      </c>
      <c r="D19" s="172" t="str">
        <f>IF(C6=1,IF((D6/D15)&gt;30,"JA","NEIN"),"NEIN")</f>
        <v>JA</v>
      </c>
      <c r="F19" s="226"/>
      <c r="G19" s="14"/>
      <c r="H19" s="219" t="s">
        <v>182</v>
      </c>
      <c r="I19" s="219" t="s">
        <v>177</v>
      </c>
      <c r="J19" s="172" t="str">
        <f>IF(C7=1,IF((D7/J15)&gt;30,"JA","NEIN"),"NEIN")</f>
        <v>NEIN</v>
      </c>
    </row>
    <row r="36" spans="1:13" x14ac:dyDescent="0.2">
      <c r="A36" s="11" t="s">
        <v>41</v>
      </c>
      <c r="B36" s="11"/>
      <c r="C36" s="11"/>
      <c r="D36" s="35">
        <v>1</v>
      </c>
      <c r="E36" s="35">
        <v>0</v>
      </c>
      <c r="F36" s="11"/>
      <c r="G36" s="11"/>
      <c r="H36" s="11"/>
      <c r="I36" s="11"/>
      <c r="J36" s="11"/>
      <c r="K36" s="11"/>
      <c r="L36" s="11"/>
      <c r="M36" s="11"/>
    </row>
    <row r="37" spans="1:13" x14ac:dyDescent="0.2">
      <c r="A37" s="6" t="s">
        <v>35</v>
      </c>
      <c r="G37" s="6" t="s">
        <v>36</v>
      </c>
    </row>
    <row r="54" spans="1:13" x14ac:dyDescent="0.2">
      <c r="A54" s="6" t="s">
        <v>34</v>
      </c>
    </row>
    <row r="55" spans="1:13" x14ac:dyDescent="0.2">
      <c r="A55" s="6" t="s">
        <v>20</v>
      </c>
      <c r="B55" s="36">
        <f>'Raum1_Übersicht+Stoßlüftung'!B79</f>
        <v>1.1111111111111111E-3</v>
      </c>
    </row>
    <row r="56" spans="1:13" x14ac:dyDescent="0.2">
      <c r="A56" s="6" t="s">
        <v>27</v>
      </c>
    </row>
    <row r="57" spans="1:13" x14ac:dyDescent="0.2">
      <c r="A57" s="6" t="s">
        <v>19</v>
      </c>
      <c r="B57" s="6" t="s">
        <v>18</v>
      </c>
      <c r="C57" s="133" t="s">
        <v>21</v>
      </c>
      <c r="D57" s="133" t="s">
        <v>22</v>
      </c>
      <c r="E57" s="133" t="s">
        <v>25</v>
      </c>
      <c r="F57" s="238" t="s">
        <v>23</v>
      </c>
      <c r="G57" s="238" t="s">
        <v>24</v>
      </c>
      <c r="H57" s="238" t="s">
        <v>24</v>
      </c>
      <c r="I57" s="22" t="s">
        <v>28</v>
      </c>
      <c r="J57" s="184" t="s">
        <v>143</v>
      </c>
      <c r="K57" s="133" t="s">
        <v>149</v>
      </c>
      <c r="L57" s="237" t="s">
        <v>150</v>
      </c>
      <c r="M57" s="6" t="s">
        <v>146</v>
      </c>
    </row>
    <row r="58" spans="1:13" x14ac:dyDescent="0.2">
      <c r="A58" s="26">
        <f>B58/60</f>
        <v>0</v>
      </c>
      <c r="B58" s="6">
        <v>0</v>
      </c>
      <c r="C58" s="134">
        <f t="shared" ref="C58:C121" si="0">$D$36*EXP(-$H$6*B58/3600)</f>
        <v>1</v>
      </c>
      <c r="D58" s="134">
        <f>D36</f>
        <v>1</v>
      </c>
      <c r="E58" s="134">
        <v>0</v>
      </c>
      <c r="F58" s="239">
        <f t="shared" ref="F58:F121" si="1">$D$36*EXP(-$H$7*B58/3600)</f>
        <v>1</v>
      </c>
      <c r="G58" s="239">
        <f>D36</f>
        <v>1</v>
      </c>
      <c r="H58" s="239">
        <v>0</v>
      </c>
      <c r="I58" s="69">
        <v>0</v>
      </c>
      <c r="J58" s="185">
        <f t="shared" ref="J58:J121" si="2">($B$55/10)/3600*0.5*B58^2</f>
        <v>0</v>
      </c>
      <c r="K58" s="29">
        <f>E58*10/3600</f>
        <v>0</v>
      </c>
      <c r="L58" s="29">
        <f>H58*10/3600</f>
        <v>0</v>
      </c>
      <c r="M58" s="6" t="s">
        <v>147</v>
      </c>
    </row>
    <row r="59" spans="1:13" x14ac:dyDescent="0.2">
      <c r="A59" s="26">
        <f>B59/60</f>
        <v>0.16666666666666666</v>
      </c>
      <c r="B59" s="6">
        <v>10</v>
      </c>
      <c r="C59" s="38">
        <f t="shared" si="0"/>
        <v>0.98536533915294944</v>
      </c>
      <c r="D59" s="38">
        <f t="shared" ref="D59:E74" si="3">D58*EXP(-$H$6*10/3600)+$B$55</f>
        <v>0.9864764502640605</v>
      </c>
      <c r="E59" s="38">
        <f t="shared" si="3"/>
        <v>1.1111111111111111E-3</v>
      </c>
      <c r="F59" s="38">
        <f t="shared" si="1"/>
        <v>0.98003386115696589</v>
      </c>
      <c r="G59" s="38">
        <f t="shared" ref="G59:H74" si="4">G58*EXP(-$H$7*10/3600)+$B$55</f>
        <v>0.98114497226807695</v>
      </c>
      <c r="H59" s="38">
        <f t="shared" si="4"/>
        <v>1.1111111111111111E-3</v>
      </c>
      <c r="I59" s="29">
        <f t="shared" ref="I59:I122" si="5">I58+$B$55</f>
        <v>1.1111111111111111E-3</v>
      </c>
      <c r="J59" s="29">
        <f t="shared" si="2"/>
        <v>1.54320987654321E-6</v>
      </c>
      <c r="K59" s="29">
        <f>K58+E59*10/3600</f>
        <v>3.08641975308642E-6</v>
      </c>
      <c r="L59" s="29">
        <f>L58+H59*10/3600</f>
        <v>3.08641975308642E-6</v>
      </c>
    </row>
    <row r="60" spans="1:13" x14ac:dyDescent="0.2">
      <c r="A60" s="26">
        <f t="shared" ref="A60:A123" si="6">B60/60</f>
        <v>0.33333333333333331</v>
      </c>
      <c r="B60" s="6">
        <v>20</v>
      </c>
      <c r="C60" s="38">
        <f t="shared" si="0"/>
        <v>0.97094485160400701</v>
      </c>
      <c r="D60" s="38">
        <f t="shared" si="3"/>
        <v>0.97315081309195473</v>
      </c>
      <c r="E60" s="38">
        <f t="shared" si="3"/>
        <v>2.2059614879477215E-3</v>
      </c>
      <c r="F60" s="38">
        <f t="shared" si="1"/>
        <v>0.96046636901423099</v>
      </c>
      <c r="G60" s="38">
        <f t="shared" si="4"/>
        <v>0.96266640663773873</v>
      </c>
      <c r="H60" s="38">
        <f t="shared" si="4"/>
        <v>2.20003762350774E-3</v>
      </c>
      <c r="I60" s="29">
        <f t="shared" si="5"/>
        <v>2.2222222222222222E-3</v>
      </c>
      <c r="J60" s="29">
        <f t="shared" si="2"/>
        <v>6.17283950617284E-6</v>
      </c>
      <c r="K60" s="29">
        <f t="shared" ref="K60:K123" si="7">K59+E60*10/3600</f>
        <v>9.2140905529412019E-6</v>
      </c>
      <c r="L60" s="29">
        <f t="shared" ref="L60:L123" si="8">L59+H60*10/3600</f>
        <v>9.1976353739412536E-6</v>
      </c>
    </row>
    <row r="61" spans="1:13" x14ac:dyDescent="0.2">
      <c r="A61" s="26">
        <f t="shared" si="6"/>
        <v>0.5</v>
      </c>
      <c r="B61" s="6">
        <v>30</v>
      </c>
      <c r="C61" s="38">
        <f t="shared" si="0"/>
        <v>0.95673540299959248</v>
      </c>
      <c r="D61" s="38">
        <f t="shared" si="3"/>
        <v>0.96002019210043354</v>
      </c>
      <c r="E61" s="38">
        <f t="shared" si="3"/>
        <v>3.2847891008410627E-3</v>
      </c>
      <c r="F61" s="38">
        <f t="shared" si="1"/>
        <v>0.94128956413642795</v>
      </c>
      <c r="G61" s="38">
        <f t="shared" si="4"/>
        <v>0.94455678661439602</v>
      </c>
      <c r="H61" s="38">
        <f t="shared" si="4"/>
        <v>3.267222477967997E-3</v>
      </c>
      <c r="I61" s="29">
        <f t="shared" si="5"/>
        <v>3.3333333333333331E-3</v>
      </c>
      <c r="J61" s="29">
        <f t="shared" si="2"/>
        <v>1.388888888888889E-5</v>
      </c>
      <c r="K61" s="29">
        <f t="shared" si="7"/>
        <v>1.8338504721944153E-5</v>
      </c>
      <c r="L61" s="29">
        <f t="shared" si="8"/>
        <v>1.8273253368296801E-5</v>
      </c>
    </row>
    <row r="62" spans="1:13" x14ac:dyDescent="0.2">
      <c r="A62" s="26">
        <f t="shared" si="6"/>
        <v>0.66666666666666663</v>
      </c>
      <c r="B62" s="6">
        <v>40</v>
      </c>
      <c r="C62" s="38">
        <f t="shared" si="0"/>
        <v>0.94273390485632713</v>
      </c>
      <c r="D62" s="38">
        <f t="shared" si="3"/>
        <v>0.94708173329383438</v>
      </c>
      <c r="E62" s="38">
        <f t="shared" si="3"/>
        <v>4.3478284375072767E-3</v>
      </c>
      <c r="F62" s="38">
        <f t="shared" si="1"/>
        <v>0.92249564600738099</v>
      </c>
      <c r="G62" s="38">
        <f t="shared" si="4"/>
        <v>0.92680874577883388</v>
      </c>
      <c r="H62" s="38">
        <f t="shared" si="4"/>
        <v>4.3130997714529171E-3</v>
      </c>
      <c r="I62" s="29">
        <f t="shared" si="5"/>
        <v>4.4444444444444444E-3</v>
      </c>
      <c r="J62" s="29">
        <f t="shared" si="2"/>
        <v>2.469135802469136E-5</v>
      </c>
      <c r="K62" s="29">
        <f t="shared" si="7"/>
        <v>3.0415805937242147E-5</v>
      </c>
      <c r="L62" s="29">
        <f t="shared" si="8"/>
        <v>3.0254086066777124E-5</v>
      </c>
    </row>
    <row r="63" spans="1:13" x14ac:dyDescent="0.2">
      <c r="A63" s="26">
        <f t="shared" si="6"/>
        <v>0.83333333333333337</v>
      </c>
      <c r="B63" s="6">
        <v>50</v>
      </c>
      <c r="C63" s="38">
        <f t="shared" si="0"/>
        <v>0.9289373138897391</v>
      </c>
      <c r="D63" s="38">
        <f t="shared" si="3"/>
        <v>0.93433262444375342</v>
      </c>
      <c r="E63" s="38">
        <f t="shared" si="3"/>
        <v>5.395310554014307E-3</v>
      </c>
      <c r="F63" s="38">
        <f t="shared" si="1"/>
        <v>0.90407696985710306</v>
      </c>
      <c r="G63" s="38">
        <f t="shared" si="4"/>
        <v>0.90941506479078649</v>
      </c>
      <c r="H63" s="38">
        <f t="shared" si="4"/>
        <v>5.3380949336833405E-3</v>
      </c>
      <c r="I63" s="29">
        <f t="shared" si="5"/>
        <v>5.5555555555555558E-3</v>
      </c>
      <c r="J63" s="29">
        <f t="shared" si="2"/>
        <v>3.8580246913580246E-5</v>
      </c>
      <c r="K63" s="29">
        <f t="shared" si="7"/>
        <v>4.5402779698392998E-5</v>
      </c>
      <c r="L63" s="29">
        <f t="shared" si="8"/>
        <v>4.5082127549230848E-5</v>
      </c>
    </row>
    <row r="64" spans="1:13" x14ac:dyDescent="0.2">
      <c r="A64" s="26">
        <f t="shared" si="6"/>
        <v>1</v>
      </c>
      <c r="B64" s="6">
        <v>60</v>
      </c>
      <c r="C64" s="38">
        <f t="shared" si="0"/>
        <v>0.91534263135279259</v>
      </c>
      <c r="D64" s="38">
        <f t="shared" si="3"/>
        <v>0.92177009447779545</v>
      </c>
      <c r="E64" s="38">
        <f t="shared" si="3"/>
        <v>6.4274631250029069E-3</v>
      </c>
      <c r="F64" s="38">
        <f t="shared" si="1"/>
        <v>0.88602604355214654</v>
      </c>
      <c r="G64" s="38">
        <f t="shared" si="4"/>
        <v>0.89236866845233787</v>
      </c>
      <c r="H64" s="38">
        <f t="shared" si="4"/>
        <v>6.342624900191233E-3</v>
      </c>
      <c r="I64" s="29">
        <f t="shared" si="5"/>
        <v>6.6666666666666671E-3</v>
      </c>
      <c r="J64" s="29">
        <f t="shared" si="2"/>
        <v>5.5555555555555558E-5</v>
      </c>
      <c r="K64" s="29">
        <f t="shared" si="7"/>
        <v>6.3256843934512177E-5</v>
      </c>
      <c r="L64" s="29">
        <f t="shared" si="8"/>
        <v>6.270053004976205E-5</v>
      </c>
    </row>
    <row r="65" spans="1:12" x14ac:dyDescent="0.2">
      <c r="A65" s="26">
        <f t="shared" si="6"/>
        <v>1.1666666666666667</v>
      </c>
      <c r="B65" s="6">
        <v>70</v>
      </c>
      <c r="C65" s="38">
        <f t="shared" si="0"/>
        <v>0.90194690238409758</v>
      </c>
      <c r="D65" s="38">
        <f t="shared" si="3"/>
        <v>0.90939141287727021</v>
      </c>
      <c r="E65" s="38">
        <f t="shared" si="3"/>
        <v>7.4445104931726768E-3</v>
      </c>
      <c r="F65" s="38">
        <f t="shared" si="1"/>
        <v>0.86833552454804019</v>
      </c>
      <c r="G65" s="38">
        <f t="shared" si="4"/>
        <v>0.87566262282995611</v>
      </c>
      <c r="H65" s="38">
        <f t="shared" si="4"/>
        <v>7.3270982819158411E-3</v>
      </c>
      <c r="I65" s="29">
        <f t="shared" si="5"/>
        <v>7.7777777777777784E-3</v>
      </c>
      <c r="J65" s="29">
        <f t="shared" si="2"/>
        <v>7.5617283950617283E-5</v>
      </c>
      <c r="K65" s="29">
        <f t="shared" si="7"/>
        <v>8.3936039748880718E-5</v>
      </c>
      <c r="L65" s="29">
        <f t="shared" si="8"/>
        <v>8.3053580832861604E-5</v>
      </c>
    </row>
    <row r="66" spans="1:12" x14ac:dyDescent="0.2">
      <c r="A66" s="26">
        <f t="shared" si="6"/>
        <v>1.3333333333333333</v>
      </c>
      <c r="B66" s="6">
        <v>80</v>
      </c>
      <c r="C66" s="38">
        <f t="shared" si="0"/>
        <v>0.88874721536565848</v>
      </c>
      <c r="D66" s="38">
        <f t="shared" si="3"/>
        <v>0.89719388908370235</v>
      </c>
      <c r="E66" s="38">
        <f t="shared" si="3"/>
        <v>8.4466737180438969E-3</v>
      </c>
      <c r="F66" s="38">
        <f t="shared" si="1"/>
        <v>0.85099821690257516</v>
      </c>
      <c r="G66" s="38">
        <f t="shared" si="4"/>
        <v>0.85929013243398888</v>
      </c>
      <c r="H66" s="38">
        <f t="shared" si="4"/>
        <v>8.2919155314136635E-3</v>
      </c>
      <c r="I66" s="29">
        <f t="shared" si="5"/>
        <v>8.8888888888888889E-3</v>
      </c>
      <c r="J66" s="29">
        <f t="shared" si="2"/>
        <v>9.876543209876544E-5</v>
      </c>
      <c r="K66" s="29">
        <f t="shared" si="7"/>
        <v>1.0739902229900266E-4</v>
      </c>
      <c r="L66" s="29">
        <f t="shared" si="8"/>
        <v>1.0608667953123289E-4</v>
      </c>
    </row>
    <row r="67" spans="1:12" x14ac:dyDescent="0.2">
      <c r="A67" s="26">
        <f t="shared" si="6"/>
        <v>1.5</v>
      </c>
      <c r="B67" s="6">
        <v>90</v>
      </c>
      <c r="C67" s="38">
        <f t="shared" si="0"/>
        <v>0.87574070129002146</v>
      </c>
      <c r="D67" s="38">
        <f t="shared" si="3"/>
        <v>0.88517487191402711</v>
      </c>
      <c r="E67" s="38">
        <f t="shared" si="3"/>
        <v>9.4341706240057398E-3</v>
      </c>
      <c r="F67" s="38">
        <f t="shared" si="1"/>
        <v>0.83400706834872373</v>
      </c>
      <c r="G67" s="38">
        <f t="shared" si="4"/>
        <v>0.84324453745447381</v>
      </c>
      <c r="H67" s="38">
        <f t="shared" si="4"/>
        <v>9.2374691057498584E-3</v>
      </c>
      <c r="I67" s="29">
        <f t="shared" si="5"/>
        <v>0.01</v>
      </c>
      <c r="J67" s="29">
        <f t="shared" si="2"/>
        <v>1.25E-4</v>
      </c>
      <c r="K67" s="29">
        <f t="shared" si="7"/>
        <v>1.3360505181012972E-4</v>
      </c>
      <c r="L67" s="29">
        <f t="shared" si="8"/>
        <v>1.3174631593609361E-4</v>
      </c>
    </row>
    <row r="68" spans="1:12" x14ac:dyDescent="0.2">
      <c r="A68" s="26">
        <f t="shared" si="6"/>
        <v>1.6666666666666667</v>
      </c>
      <c r="B68" s="6">
        <v>100</v>
      </c>
      <c r="C68" s="38">
        <f t="shared" si="0"/>
        <v>0.86292453313668371</v>
      </c>
      <c r="D68" s="38">
        <f t="shared" si="3"/>
        <v>0.87333174898434496</v>
      </c>
      <c r="E68" s="38">
        <f t="shared" si="3"/>
        <v>1.0407215847661321E-2</v>
      </c>
      <c r="F68" s="38">
        <f t="shared" si="1"/>
        <v>0.81735516742600134</v>
      </c>
      <c r="G68" s="38">
        <f t="shared" si="4"/>
        <v>0.82751931105213872</v>
      </c>
      <c r="H68" s="38">
        <f t="shared" si="4"/>
        <v>1.016414362613733E-2</v>
      </c>
      <c r="I68" s="29">
        <f t="shared" si="5"/>
        <v>1.1111111111111112E-2</v>
      </c>
      <c r="J68" s="29">
        <f t="shared" si="2"/>
        <v>1.5432098765432098E-4</v>
      </c>
      <c r="K68" s="29">
        <f t="shared" si="7"/>
        <v>1.6251398472030005E-4</v>
      </c>
      <c r="L68" s="29">
        <f t="shared" si="8"/>
        <v>1.5998004823091953E-4</v>
      </c>
    </row>
    <row r="69" spans="1:12" x14ac:dyDescent="0.2">
      <c r="A69" s="26">
        <f t="shared" si="6"/>
        <v>1.8333333333333333</v>
      </c>
      <c r="B69" s="6">
        <v>110</v>
      </c>
      <c r="C69" s="38">
        <f t="shared" si="0"/>
        <v>0.85029592525762887</v>
      </c>
      <c r="D69" s="38">
        <f t="shared" si="3"/>
        <v>0.86166194614210867</v>
      </c>
      <c r="E69" s="38">
        <f t="shared" si="3"/>
        <v>1.1366020884479858E-2</v>
      </c>
      <c r="F69" s="38">
        <f t="shared" si="1"/>
        <v>0.80103574066910233</v>
      </c>
      <c r="G69" s="38">
        <f t="shared" si="4"/>
        <v>0.81210805670349084</v>
      </c>
      <c r="H69" s="38">
        <f t="shared" si="4"/>
        <v>1.1072316034388444E-2</v>
      </c>
      <c r="I69" s="29">
        <f t="shared" si="5"/>
        <v>1.2222222222222223E-2</v>
      </c>
      <c r="J69" s="29">
        <f t="shared" si="2"/>
        <v>1.8672839506172841E-4</v>
      </c>
      <c r="K69" s="29">
        <f t="shared" si="7"/>
        <v>1.9408626495496633E-4</v>
      </c>
      <c r="L69" s="29">
        <f t="shared" si="8"/>
        <v>1.907364816597763E-4</v>
      </c>
    </row>
    <row r="70" spans="1:12" x14ac:dyDescent="0.2">
      <c r="A70" s="26">
        <f t="shared" si="6"/>
        <v>2</v>
      </c>
      <c r="B70" s="6">
        <v>120</v>
      </c>
      <c r="C70" s="38">
        <f t="shared" si="0"/>
        <v>0.83785213277185444</v>
      </c>
      <c r="D70" s="38">
        <f t="shared" si="3"/>
        <v>0.85016292690662043</v>
      </c>
      <c r="E70" s="38">
        <f t="shared" si="3"/>
        <v>1.2310794134766113E-2</v>
      </c>
      <c r="F70" s="38">
        <f t="shared" si="1"/>
        <v>0.78504214985267029</v>
      </c>
      <c r="G70" s="38">
        <f t="shared" si="4"/>
        <v>0.79700450559891334</v>
      </c>
      <c r="H70" s="38">
        <f t="shared" si="4"/>
        <v>1.1962355746243002E-2</v>
      </c>
      <c r="I70" s="29">
        <f t="shared" si="5"/>
        <v>1.3333333333333334E-2</v>
      </c>
      <c r="J70" s="29">
        <f t="shared" si="2"/>
        <v>2.2222222222222223E-4</v>
      </c>
      <c r="K70" s="29">
        <f t="shared" si="7"/>
        <v>2.2828291532931664E-4</v>
      </c>
      <c r="L70" s="29">
        <f t="shared" si="8"/>
        <v>2.2396524762156243E-4</v>
      </c>
    </row>
    <row r="71" spans="1:12" x14ac:dyDescent="0.2">
      <c r="A71" s="26">
        <f t="shared" si="6"/>
        <v>2.1666666666666665</v>
      </c>
      <c r="B71" s="6">
        <v>130</v>
      </c>
      <c r="C71" s="38">
        <f t="shared" si="0"/>
        <v>0.82559045096876038</v>
      </c>
      <c r="D71" s="38">
        <f t="shared" si="3"/>
        <v>0.8388321919177173</v>
      </c>
      <c r="E71" s="38">
        <f t="shared" si="3"/>
        <v>1.3241740948957062E-2</v>
      </c>
      <c r="F71" s="38">
        <f t="shared" si="1"/>
        <v>0.7693678892910778</v>
      </c>
      <c r="G71" s="38">
        <f t="shared" si="4"/>
        <v>0.78220251409271269</v>
      </c>
      <c r="H71" s="38">
        <f t="shared" si="4"/>
        <v>1.2834624801634859E-2</v>
      </c>
      <c r="I71" s="29">
        <f t="shared" si="5"/>
        <v>1.4444444444444446E-2</v>
      </c>
      <c r="J71" s="29">
        <f t="shared" si="2"/>
        <v>2.608024691358025E-4</v>
      </c>
      <c r="K71" s="29">
        <f t="shared" si="7"/>
        <v>2.6506552907641959E-4</v>
      </c>
      <c r="L71" s="29">
        <f t="shared" si="8"/>
        <v>2.5961698318165924E-4</v>
      </c>
    </row>
    <row r="72" spans="1:12" x14ac:dyDescent="0.2">
      <c r="A72" s="26">
        <f t="shared" si="6"/>
        <v>2.3333333333333335</v>
      </c>
      <c r="B72" s="6">
        <v>140</v>
      </c>
      <c r="C72" s="38">
        <f t="shared" si="0"/>
        <v>0.81350821472026891</v>
      </c>
      <c r="D72" s="38">
        <f t="shared" si="3"/>
        <v>0.82766727839252452</v>
      </c>
      <c r="E72" s="38">
        <f t="shared" si="3"/>
        <v>1.4159063672255686E-2</v>
      </c>
      <c r="F72" s="38">
        <f t="shared" si="1"/>
        <v>0.75400658319212011</v>
      </c>
      <c r="G72" s="38">
        <f t="shared" si="4"/>
        <v>0.76769606120407829</v>
      </c>
      <c r="H72" s="38">
        <f t="shared" si="4"/>
        <v>1.368947801195828E-2</v>
      </c>
      <c r="I72" s="29">
        <f t="shared" si="5"/>
        <v>1.5555555555555557E-2</v>
      </c>
      <c r="J72" s="29">
        <f t="shared" si="2"/>
        <v>3.0246913580246913E-4</v>
      </c>
      <c r="K72" s="29">
        <f t="shared" si="7"/>
        <v>3.0439626149935208E-4</v>
      </c>
      <c r="L72" s="29">
        <f t="shared" si="8"/>
        <v>2.9764331099265448E-4</v>
      </c>
    </row>
    <row r="73" spans="1:12" x14ac:dyDescent="0.2">
      <c r="A73" s="26">
        <f t="shared" si="6"/>
        <v>2.5</v>
      </c>
      <c r="B73" s="6">
        <v>150</v>
      </c>
      <c r="C73" s="38">
        <f t="shared" si="0"/>
        <v>0.8016027979015482</v>
      </c>
      <c r="D73" s="38">
        <f t="shared" si="3"/>
        <v>0.81666575959015963</v>
      </c>
      <c r="E73" s="38">
        <f t="shared" si="3"/>
        <v>1.5062961688611541E-2</v>
      </c>
      <c r="F73" s="38">
        <f t="shared" si="1"/>
        <v>0.73895198306354437</v>
      </c>
      <c r="G73" s="38">
        <f t="shared" si="4"/>
        <v>0.75347924616793827</v>
      </c>
      <c r="H73" s="38">
        <f t="shared" si="4"/>
        <v>1.4527263104393969E-2</v>
      </c>
      <c r="I73" s="29">
        <f t="shared" si="5"/>
        <v>1.6666666666666666E-2</v>
      </c>
      <c r="J73" s="29">
        <f t="shared" si="2"/>
        <v>3.4722222222222224E-4</v>
      </c>
      <c r="K73" s="29">
        <f t="shared" si="7"/>
        <v>3.4623782174549527E-4</v>
      </c>
      <c r="L73" s="29">
        <f t="shared" si="8"/>
        <v>3.3799681961597103E-4</v>
      </c>
    </row>
    <row r="74" spans="1:12" x14ac:dyDescent="0.2">
      <c r="A74" s="26">
        <f t="shared" si="6"/>
        <v>2.6666666666666665</v>
      </c>
      <c r="B74" s="6">
        <v>160</v>
      </c>
      <c r="C74" s="38">
        <f t="shared" si="0"/>
        <v>0.78987161282021223</v>
      </c>
      <c r="D74" s="38">
        <f t="shared" si="3"/>
        <v>0.80582524428426983</v>
      </c>
      <c r="E74" s="38">
        <f t="shared" si="3"/>
        <v>1.5953631464057705E-2</v>
      </c>
      <c r="F74" s="38">
        <f t="shared" si="1"/>
        <v>0.72419796517136226</v>
      </c>
      <c r="G74" s="38">
        <f t="shared" si="4"/>
        <v>0.73954628603471562</v>
      </c>
      <c r="H74" s="38">
        <f t="shared" si="4"/>
        <v>1.5348320863353464E-2</v>
      </c>
      <c r="I74" s="29">
        <f t="shared" si="5"/>
        <v>1.7777777777777778E-2</v>
      </c>
      <c r="J74" s="29">
        <f t="shared" si="2"/>
        <v>3.9506172839506176E-4</v>
      </c>
      <c r="K74" s="29">
        <f t="shared" si="7"/>
        <v>3.9055346470121113E-4</v>
      </c>
      <c r="L74" s="29">
        <f t="shared" si="8"/>
        <v>3.806310442363973E-4</v>
      </c>
    </row>
    <row r="75" spans="1:12" x14ac:dyDescent="0.2">
      <c r="A75" s="26">
        <f t="shared" si="6"/>
        <v>2.8333333333333335</v>
      </c>
      <c r="B75" s="6">
        <v>170</v>
      </c>
      <c r="C75" s="38">
        <f t="shared" si="0"/>
        <v>0.77831210965387554</v>
      </c>
      <c r="D75" s="38">
        <f t="shared" ref="D75:E90" si="9">D74*EXP(-$H$6*10/3600)+$B$55</f>
        <v>0.7951433762432889</v>
      </c>
      <c r="E75" s="38">
        <f t="shared" si="9"/>
        <v>1.6831266589413498E-2</v>
      </c>
      <c r="F75" s="38">
        <f t="shared" si="1"/>
        <v>0.70973852804890802</v>
      </c>
      <c r="G75" s="38">
        <f t="shared" ref="G75:H90" si="10">G74*EXP(-$H$7*10/3600)+$B$55</f>
        <v>0.72589151331800728</v>
      </c>
      <c r="H75" s="38">
        <f t="shared" si="10"/>
        <v>1.6152985269099421E-2</v>
      </c>
      <c r="I75" s="29">
        <f t="shared" si="5"/>
        <v>1.8888888888888889E-2</v>
      </c>
      <c r="J75" s="29">
        <f t="shared" si="2"/>
        <v>4.459876543209877E-4</v>
      </c>
      <c r="K75" s="29">
        <f t="shared" si="7"/>
        <v>4.3730698300513751E-4</v>
      </c>
      <c r="L75" s="29">
        <f t="shared" si="8"/>
        <v>4.2550044776167348E-4</v>
      </c>
    </row>
    <row r="76" spans="1:12" x14ac:dyDescent="0.2">
      <c r="A76" s="26">
        <f t="shared" si="6"/>
        <v>3</v>
      </c>
      <c r="B76" s="6">
        <v>180</v>
      </c>
      <c r="C76" s="38">
        <f t="shared" si="0"/>
        <v>0.76692177589593857</v>
      </c>
      <c r="D76" s="38">
        <f t="shared" si="9"/>
        <v>0.78461783371830074</v>
      </c>
      <c r="E76" s="38">
        <f t="shared" si="9"/>
        <v>1.7696057822362249E-2</v>
      </c>
      <c r="F76" s="38">
        <f t="shared" si="1"/>
        <v>0.69556779005563285</v>
      </c>
      <c r="G76" s="38">
        <f t="shared" si="10"/>
        <v>0.71250937368923084</v>
      </c>
      <c r="H76" s="38">
        <f t="shared" si="10"/>
        <v>1.6941583633598208E-2</v>
      </c>
      <c r="I76" s="29">
        <f t="shared" si="5"/>
        <v>0.02</v>
      </c>
      <c r="J76" s="29">
        <f t="shared" si="2"/>
        <v>5.0000000000000001E-4</v>
      </c>
      <c r="K76" s="29">
        <f t="shared" si="7"/>
        <v>4.8646269917836598E-4</v>
      </c>
      <c r="L76" s="29">
        <f t="shared" si="8"/>
        <v>4.7256040229944627E-4</v>
      </c>
    </row>
    <row r="77" spans="1:12" x14ac:dyDescent="0.2">
      <c r="A77" s="26">
        <f t="shared" si="6"/>
        <v>3.1666666666666665</v>
      </c>
      <c r="B77" s="6">
        <v>190</v>
      </c>
      <c r="C77" s="38">
        <f t="shared" si="0"/>
        <v>0.75569813580948375</v>
      </c>
      <c r="D77" s="38">
        <f t="shared" si="9"/>
        <v>0.77424632893839695</v>
      </c>
      <c r="E77" s="38">
        <f t="shared" si="9"/>
        <v>1.8548193128913294E-2</v>
      </c>
      <c r="F77" s="38">
        <f t="shared" si="1"/>
        <v>0.68167998698463961</v>
      </c>
      <c r="G77" s="38">
        <f t="shared" si="10"/>
        <v>0.69939442371829941</v>
      </c>
      <c r="H77" s="38">
        <f t="shared" si="10"/>
        <v>1.7714436733660025E-2</v>
      </c>
      <c r="I77" s="29">
        <f t="shared" si="5"/>
        <v>2.1111111111111112E-2</v>
      </c>
      <c r="J77" s="29">
        <f t="shared" si="2"/>
        <v>5.5709876543209879E-4</v>
      </c>
      <c r="K77" s="29">
        <f t="shared" si="7"/>
        <v>5.3798545786979182E-4</v>
      </c>
      <c r="L77" s="29">
        <f t="shared" si="8"/>
        <v>5.217671710040574E-4</v>
      </c>
    </row>
    <row r="78" spans="1:12" x14ac:dyDescent="0.2">
      <c r="A78" s="26">
        <f t="shared" si="6"/>
        <v>3.3333333333333335</v>
      </c>
      <c r="B78" s="6">
        <v>200</v>
      </c>
      <c r="C78" s="38">
        <f t="shared" si="0"/>
        <v>0.74463874988916368</v>
      </c>
      <c r="D78" s="38">
        <f t="shared" si="9"/>
        <v>0.76402660761342067</v>
      </c>
      <c r="E78" s="38">
        <f t="shared" si="9"/>
        <v>1.9387857724257166E-2</v>
      </c>
      <c r="F78" s="38">
        <f t="shared" si="1"/>
        <v>0.66806946971798664</v>
      </c>
      <c r="G78" s="38">
        <f t="shared" si="10"/>
        <v>0.68654132865940709</v>
      </c>
      <c r="H78" s="38">
        <f t="shared" si="10"/>
        <v>1.8471858941420737E-2</v>
      </c>
      <c r="I78" s="29">
        <f t="shared" si="5"/>
        <v>2.2222222222222223E-2</v>
      </c>
      <c r="J78" s="29">
        <f t="shared" si="2"/>
        <v>6.1728395061728394E-4</v>
      </c>
      <c r="K78" s="29">
        <f t="shared" si="7"/>
        <v>5.9184061821495064E-4</v>
      </c>
      <c r="L78" s="29">
        <f t="shared" si="8"/>
        <v>5.7307789028578169E-4</v>
      </c>
    </row>
    <row r="79" spans="1:12" x14ac:dyDescent="0.2">
      <c r="A79" s="26">
        <f t="shared" si="6"/>
        <v>3.5</v>
      </c>
      <c r="B79" s="6">
        <v>210</v>
      </c>
      <c r="C79" s="38">
        <f t="shared" si="0"/>
        <v>0.73374121433096395</v>
      </c>
      <c r="D79" s="38">
        <f t="shared" si="9"/>
        <v>0.75395644844398679</v>
      </c>
      <c r="E79" s="38">
        <f t="shared" si="9"/>
        <v>2.0215234113022906E-2</v>
      </c>
      <c r="F79" s="38">
        <f t="shared" si="1"/>
        <v>0.65473070192880511</v>
      </c>
      <c r="G79" s="38">
        <f t="shared" si="10"/>
        <v>0.67394486028102329</v>
      </c>
      <c r="H79" s="38">
        <f t="shared" si="10"/>
        <v>1.9214158352218499E-2</v>
      </c>
      <c r="I79" s="29">
        <f t="shared" si="5"/>
        <v>2.3333333333333334E-2</v>
      </c>
      <c r="J79" s="29">
        <f t="shared" si="2"/>
        <v>6.8055555555555556E-4</v>
      </c>
      <c r="K79" s="29">
        <f t="shared" si="7"/>
        <v>6.4799404630668097E-4</v>
      </c>
      <c r="L79" s="29">
        <f t="shared" si="8"/>
        <v>6.2645055237527754E-4</v>
      </c>
    </row>
    <row r="80" spans="1:12" x14ac:dyDescent="0.2">
      <c r="A80" s="26">
        <f t="shared" si="6"/>
        <v>3.6666666666666665</v>
      </c>
      <c r="B80" s="6">
        <v>220</v>
      </c>
      <c r="C80" s="38">
        <f t="shared" si="0"/>
        <v>0.72300316050972724</v>
      </c>
      <c r="D80" s="38">
        <f t="shared" si="9"/>
        <v>0.74403366263867332</v>
      </c>
      <c r="E80" s="38">
        <f t="shared" si="9"/>
        <v>2.10305021289462E-2</v>
      </c>
      <c r="F80" s="38">
        <f t="shared" si="1"/>
        <v>0.64165825782929731</v>
      </c>
      <c r="G80" s="38">
        <f t="shared" si="10"/>
        <v>0.66159989473921421</v>
      </c>
      <c r="H80" s="38">
        <f t="shared" si="10"/>
        <v>1.9941636909917172E-2</v>
      </c>
      <c r="I80" s="29">
        <f t="shared" si="5"/>
        <v>2.4444444444444446E-2</v>
      </c>
      <c r="J80" s="29">
        <f t="shared" si="2"/>
        <v>7.4691358024691365E-4</v>
      </c>
      <c r="K80" s="29">
        <f t="shared" si="7"/>
        <v>7.0641210777597598E-4</v>
      </c>
      <c r="L80" s="29">
        <f t="shared" si="8"/>
        <v>6.8184398823615861E-4</v>
      </c>
    </row>
    <row r="81" spans="1:12" x14ac:dyDescent="0.2">
      <c r="A81" s="26">
        <f t="shared" si="6"/>
        <v>3.8333333333333335</v>
      </c>
      <c r="B81" s="6">
        <v>230</v>
      </c>
      <c r="C81" s="38">
        <f t="shared" si="0"/>
        <v>0.71242225446432172</v>
      </c>
      <c r="D81" s="38">
        <f t="shared" si="9"/>
        <v>0.73425609343827858</v>
      </c>
      <c r="E81" s="38">
        <f t="shared" si="9"/>
        <v>2.183383897395701E-2</v>
      </c>
      <c r="F81" s="38">
        <f t="shared" si="1"/>
        <v>0.62884681996369818</v>
      </c>
      <c r="G81" s="38">
        <f t="shared" si="10"/>
        <v>0.64950141049342536</v>
      </c>
      <c r="H81" s="38">
        <f t="shared" si="10"/>
        <v>2.0654590529727502E-2</v>
      </c>
      <c r="I81" s="29">
        <f t="shared" si="5"/>
        <v>2.5555555555555557E-2</v>
      </c>
      <c r="J81" s="29">
        <f t="shared" si="2"/>
        <v>8.1635802469135811E-4</v>
      </c>
      <c r="K81" s="29">
        <f t="shared" si="7"/>
        <v>7.6706166048141216E-4</v>
      </c>
      <c r="L81" s="29">
        <f t="shared" si="8"/>
        <v>7.3921785081873504E-4</v>
      </c>
    </row>
    <row r="82" spans="1:12" x14ac:dyDescent="0.2">
      <c r="A82" s="26">
        <f t="shared" si="6"/>
        <v>4</v>
      </c>
      <c r="B82" s="6">
        <v>240</v>
      </c>
      <c r="C82" s="38">
        <f t="shared" si="0"/>
        <v>0.70199619639034516</v>
      </c>
      <c r="D82" s="38">
        <f t="shared" si="9"/>
        <v>0.7246216156470402</v>
      </c>
      <c r="E82" s="38">
        <f t="shared" si="9"/>
        <v>2.2625419256695145E-2</v>
      </c>
      <c r="F82" s="38">
        <f t="shared" si="1"/>
        <v>0.61629117704530245</v>
      </c>
      <c r="G82" s="38">
        <f t="shared" si="10"/>
        <v>0.63764448626387815</v>
      </c>
      <c r="H82" s="38">
        <f t="shared" si="10"/>
        <v>2.1353309218576057E-2</v>
      </c>
      <c r="I82" s="29">
        <f t="shared" si="5"/>
        <v>2.6666666666666668E-2</v>
      </c>
      <c r="J82" s="29">
        <f t="shared" si="2"/>
        <v>8.8888888888888893E-4</v>
      </c>
      <c r="K82" s="29">
        <f t="shared" si="7"/>
        <v>8.2991004730556539E-4</v>
      </c>
      <c r="L82" s="29">
        <f t="shared" si="8"/>
        <v>7.9853259864811298E-4</v>
      </c>
    </row>
    <row r="83" spans="1:12" x14ac:dyDescent="0.2">
      <c r="A83" s="26">
        <f t="shared" si="6"/>
        <v>4.166666666666667</v>
      </c>
      <c r="B83" s="6">
        <v>250</v>
      </c>
      <c r="C83" s="38">
        <f t="shared" si="0"/>
        <v>0.69172272014025293</v>
      </c>
      <c r="D83" s="38">
        <f t="shared" si="9"/>
        <v>0.71512813517071505</v>
      </c>
      <c r="E83" s="38">
        <f t="shared" si="9"/>
        <v>2.3405415030462198E-2</v>
      </c>
      <c r="F83" s="38">
        <f t="shared" si="1"/>
        <v>0.60398622183667894</v>
      </c>
      <c r="G83" s="38">
        <f t="shared" si="10"/>
        <v>0.62602429902974943</v>
      </c>
      <c r="H83" s="38">
        <f t="shared" si="10"/>
        <v>2.203807719307084E-2</v>
      </c>
      <c r="I83" s="29">
        <f t="shared" si="5"/>
        <v>2.777777777777778E-2</v>
      </c>
      <c r="J83" s="29">
        <f t="shared" si="2"/>
        <v>9.6450617283950623E-4</v>
      </c>
      <c r="K83" s="29">
        <f t="shared" si="7"/>
        <v>8.9492508905684933E-4</v>
      </c>
      <c r="L83" s="29">
        <f t="shared" si="8"/>
        <v>8.5974947973997641E-4</v>
      </c>
    </row>
    <row r="84" spans="1:12" x14ac:dyDescent="0.2">
      <c r="A84" s="26">
        <f t="shared" si="6"/>
        <v>4.333333333333333</v>
      </c>
      <c r="B84" s="6">
        <v>260</v>
      </c>
      <c r="C84" s="38">
        <f t="shared" si="0"/>
        <v>0.68159959273080106</v>
      </c>
      <c r="D84" s="38">
        <f t="shared" si="9"/>
        <v>0.70577358856141892</v>
      </c>
      <c r="E84" s="38">
        <f t="shared" si="9"/>
        <v>2.4173995830618036E-2</v>
      </c>
      <c r="F84" s="38">
        <f t="shared" si="1"/>
        <v>0.59192694907220822</v>
      </c>
      <c r="G84" s="38">
        <f t="shared" si="10"/>
        <v>0.61463612206731943</v>
      </c>
      <c r="H84" s="38">
        <f t="shared" si="10"/>
        <v>2.2709172995111597E-2</v>
      </c>
      <c r="I84" s="29">
        <f t="shared" si="5"/>
        <v>2.8888888888888891E-2</v>
      </c>
      <c r="J84" s="29">
        <f t="shared" si="2"/>
        <v>1.04320987654321E-3</v>
      </c>
      <c r="K84" s="29">
        <f t="shared" si="7"/>
        <v>9.6207507747523278E-4</v>
      </c>
      <c r="L84" s="29">
        <f t="shared" si="8"/>
        <v>9.2283051583750858E-4</v>
      </c>
    </row>
    <row r="85" spans="1:12" x14ac:dyDescent="0.2">
      <c r="A85" s="26">
        <f t="shared" si="6"/>
        <v>4.5</v>
      </c>
      <c r="B85" s="6">
        <v>270</v>
      </c>
      <c r="C85" s="38">
        <f t="shared" si="0"/>
        <v>0.67162461385769801</v>
      </c>
      <c r="D85" s="38">
        <f t="shared" si="9"/>
        <v>0.69655594256912778</v>
      </c>
      <c r="E85" s="38">
        <f t="shared" si="9"/>
        <v>2.4931328711430039E-2</v>
      </c>
      <c r="F85" s="38">
        <f t="shared" si="1"/>
        <v>0.58010845342209894</v>
      </c>
      <c r="G85" s="38">
        <f t="shared" si="10"/>
        <v>0.60347532302729034</v>
      </c>
      <c r="H85" s="38">
        <f t="shared" si="10"/>
        <v>2.3366869605191829E-2</v>
      </c>
      <c r="I85" s="29">
        <f t="shared" si="5"/>
        <v>3.0000000000000002E-2</v>
      </c>
      <c r="J85" s="29">
        <f t="shared" si="2"/>
        <v>1.1250000000000001E-3</v>
      </c>
      <c r="K85" s="29">
        <f t="shared" si="7"/>
        <v>1.0313287683403163E-3</v>
      </c>
      <c r="L85" s="29">
        <f t="shared" si="8"/>
        <v>9.8773848696304145E-4</v>
      </c>
    </row>
    <row r="86" spans="1:12" x14ac:dyDescent="0.2">
      <c r="A86" s="26">
        <f t="shared" si="6"/>
        <v>4.666666666666667</v>
      </c>
      <c r="B86" s="6">
        <v>280</v>
      </c>
      <c r="C86" s="38">
        <f t="shared" si="0"/>
        <v>0.66179561541735921</v>
      </c>
      <c r="D86" s="38">
        <f t="shared" si="9"/>
        <v>0.68747319369974202</v>
      </c>
      <c r="E86" s="38">
        <f t="shared" si="9"/>
        <v>2.5677578282383037E-2</v>
      </c>
      <c r="F86" s="38">
        <f t="shared" si="1"/>
        <v>0.56852592749705544</v>
      </c>
      <c r="G86" s="38">
        <f t="shared" si="10"/>
        <v>0.59253736205049368</v>
      </c>
      <c r="H86" s="38">
        <f t="shared" si="10"/>
        <v>2.4011434553438606E-2</v>
      </c>
      <c r="I86" s="29">
        <f t="shared" si="5"/>
        <v>3.1111111111111114E-2</v>
      </c>
      <c r="J86" s="29">
        <f t="shared" si="2"/>
        <v>1.2098765432098765E-3</v>
      </c>
      <c r="K86" s="29">
        <f t="shared" si="7"/>
        <v>1.1026553746802691E-3</v>
      </c>
      <c r="L86" s="29">
        <f t="shared" si="8"/>
        <v>1.0544369162781486E-3</v>
      </c>
    </row>
    <row r="87" spans="1:12" x14ac:dyDescent="0.2">
      <c r="A87" s="26">
        <f t="shared" si="6"/>
        <v>4.833333333333333</v>
      </c>
      <c r="B87" s="6">
        <v>290</v>
      </c>
      <c r="C87" s="38">
        <f t="shared" si="0"/>
        <v>0.65211046103566106</v>
      </c>
      <c r="D87" s="38">
        <f t="shared" si="9"/>
        <v>0.67852336777961864</v>
      </c>
      <c r="E87" s="38">
        <f t="shared" si="9"/>
        <v>2.6412906743957881E-2</v>
      </c>
      <c r="F87" s="38">
        <f t="shared" si="1"/>
        <v>0.55717465989278447</v>
      </c>
      <c r="G87" s="38">
        <f t="shared" si="10"/>
        <v>0.58181778992121946</v>
      </c>
      <c r="H87" s="38">
        <f t="shared" si="10"/>
        <v>2.4643130028435337E-2</v>
      </c>
      <c r="I87" s="29">
        <f t="shared" si="5"/>
        <v>3.2222222222222222E-2</v>
      </c>
      <c r="J87" s="29">
        <f t="shared" si="2"/>
        <v>1.2978395061728396E-3</v>
      </c>
      <c r="K87" s="29">
        <f t="shared" si="7"/>
        <v>1.1760245600801521E-3</v>
      </c>
      <c r="L87" s="29">
        <f t="shared" si="8"/>
        <v>1.1228900552460244E-3</v>
      </c>
    </row>
    <row r="88" spans="1:12" x14ac:dyDescent="0.2">
      <c r="A88" s="26">
        <f t="shared" si="6"/>
        <v>5</v>
      </c>
      <c r="B88" s="6">
        <v>300</v>
      </c>
      <c r="C88" s="38">
        <f t="shared" si="0"/>
        <v>0.64256704560359035</v>
      </c>
      <c r="D88" s="38">
        <f t="shared" si="9"/>
        <v>0.66970451952647647</v>
      </c>
      <c r="E88" s="38">
        <f t="shared" si="9"/>
        <v>2.7137473922886395E-2</v>
      </c>
      <c r="F88" s="38">
        <f t="shared" si="1"/>
        <v>0.54605003327354484</v>
      </c>
      <c r="G88" s="38">
        <f t="shared" si="10"/>
        <v>0.57131224625741617</v>
      </c>
      <c r="H88" s="38">
        <f t="shared" si="10"/>
        <v>2.5262212983871764E-2</v>
      </c>
      <c r="I88" s="29">
        <f t="shared" si="5"/>
        <v>3.3333333333333333E-2</v>
      </c>
      <c r="J88" s="29">
        <f t="shared" si="2"/>
        <v>1.3888888888888889E-3</v>
      </c>
      <c r="K88" s="29">
        <f t="shared" si="7"/>
        <v>1.2514064320881698E-3</v>
      </c>
      <c r="L88" s="29">
        <f t="shared" si="8"/>
        <v>1.1930628690901128E-3</v>
      </c>
    </row>
    <row r="89" spans="1:12" x14ac:dyDescent="0.2">
      <c r="A89" s="26">
        <f t="shared" si="6"/>
        <v>5.166666666666667</v>
      </c>
      <c r="B89" s="6">
        <v>310</v>
      </c>
      <c r="C89" s="38">
        <f t="shared" si="0"/>
        <v>0.63316329481969047</v>
      </c>
      <c r="D89" s="38">
        <f t="shared" si="9"/>
        <v>0.66101473212658057</v>
      </c>
      <c r="E89" s="38">
        <f t="shared" si="9"/>
        <v>2.7851437306890384E-2</v>
      </c>
      <c r="F89" s="38">
        <f t="shared" si="1"/>
        <v>0.5351475224939618</v>
      </c>
      <c r="G89" s="38">
        <f t="shared" si="10"/>
        <v>0.56101645773702602</v>
      </c>
      <c r="H89" s="38">
        <f t="shared" si="10"/>
        <v>2.5868935243064592E-2</v>
      </c>
      <c r="I89" s="29">
        <f t="shared" si="5"/>
        <v>3.4444444444444444E-2</v>
      </c>
      <c r="J89" s="29">
        <f t="shared" si="2"/>
        <v>1.4830246913580248E-3</v>
      </c>
      <c r="K89" s="29">
        <f t="shared" si="7"/>
        <v>1.3287715357184209E-3</v>
      </c>
      <c r="L89" s="29">
        <f t="shared" si="8"/>
        <v>1.2649210225430699E-3</v>
      </c>
    </row>
    <row r="90" spans="1:12" x14ac:dyDescent="0.2">
      <c r="A90" s="26">
        <f t="shared" si="6"/>
        <v>5.333333333333333</v>
      </c>
      <c r="B90" s="6">
        <v>320</v>
      </c>
      <c r="C90" s="38">
        <f t="shared" si="0"/>
        <v>0.6238971647392032</v>
      </c>
      <c r="D90" s="38">
        <f t="shared" si="9"/>
        <v>0.6524521168181151</v>
      </c>
      <c r="E90" s="38">
        <f t="shared" si="9"/>
        <v>2.8554952078912264E-2</v>
      </c>
      <c r="F90" s="38">
        <f t="shared" si="1"/>
        <v>0.52446269275834168</v>
      </c>
      <c r="G90" s="38">
        <f t="shared" si="10"/>
        <v>0.55092623635973248</v>
      </c>
      <c r="H90" s="38">
        <f t="shared" si="10"/>
        <v>2.6463543601391217E-2</v>
      </c>
      <c r="I90" s="29">
        <f t="shared" si="5"/>
        <v>3.5555555555555556E-2</v>
      </c>
      <c r="J90" s="29">
        <f t="shared" si="2"/>
        <v>1.580246913580247E-3</v>
      </c>
      <c r="K90" s="29">
        <f t="shared" si="7"/>
        <v>1.4080908470487327E-3</v>
      </c>
      <c r="L90" s="29">
        <f t="shared" si="8"/>
        <v>1.3384308658802677E-3</v>
      </c>
    </row>
    <row r="91" spans="1:12" x14ac:dyDescent="0.2">
      <c r="A91" s="26">
        <f t="shared" si="6"/>
        <v>5.5</v>
      </c>
      <c r="B91" s="6">
        <v>330</v>
      </c>
      <c r="C91" s="38">
        <f t="shared" si="0"/>
        <v>0.61476664132980852</v>
      </c>
      <c r="D91" s="38">
        <f t="shared" ref="D91:E106" si="11">D90*EXP(-$H$6*10/3600)+$B$55</f>
        <v>0.64401481248065284</v>
      </c>
      <c r="E91" s="38">
        <f t="shared" si="11"/>
        <v>2.9248171150844712E-2</v>
      </c>
      <c r="F91" s="38">
        <f t="shared" si="1"/>
        <v>0.51399119781673697</v>
      </c>
      <c r="G91" s="38">
        <f t="shared" ref="G91:H106" si="12">G90*EXP(-$H$7*10/3600)+$B$55</f>
        <v>0.54103747774341493</v>
      </c>
      <c r="H91" s="38">
        <f t="shared" si="12"/>
        <v>2.7046279926678265E-2</v>
      </c>
      <c r="I91" s="29">
        <f t="shared" si="5"/>
        <v>3.6666666666666667E-2</v>
      </c>
      <c r="J91" s="29">
        <f t="shared" si="2"/>
        <v>1.6805555555555556E-3</v>
      </c>
      <c r="K91" s="29">
        <f t="shared" si="7"/>
        <v>1.4893357669121903E-3</v>
      </c>
      <c r="L91" s="29">
        <f t="shared" si="8"/>
        <v>1.4135594212321518E-3</v>
      </c>
    </row>
    <row r="92" spans="1:12" x14ac:dyDescent="0.2">
      <c r="A92" s="26">
        <f t="shared" si="6"/>
        <v>5.666666666666667</v>
      </c>
      <c r="B92" s="6">
        <v>340</v>
      </c>
      <c r="C92" s="38">
        <f t="shared" si="0"/>
        <v>0.60576974003386641</v>
      </c>
      <c r="D92" s="38">
        <f t="shared" si="11"/>
        <v>0.63570098523063268</v>
      </c>
      <c r="E92" s="38">
        <f t="shared" si="11"/>
        <v>2.9931245196766723E-2</v>
      </c>
      <c r="F92" s="38">
        <f t="shared" si="1"/>
        <v>0.50372877819703055</v>
      </c>
      <c r="G92" s="38">
        <f t="shared" si="12"/>
        <v>0.53134615945461594</v>
      </c>
      <c r="H92" s="38">
        <f t="shared" si="12"/>
        <v>2.7617381257585751E-2</v>
      </c>
      <c r="I92" s="29">
        <f t="shared" si="5"/>
        <v>3.7777777777777778E-2</v>
      </c>
      <c r="J92" s="29">
        <f t="shared" si="2"/>
        <v>1.7839506172839508E-3</v>
      </c>
      <c r="K92" s="29">
        <f t="shared" si="7"/>
        <v>1.5724781146809867E-3</v>
      </c>
      <c r="L92" s="29">
        <f t="shared" si="8"/>
        <v>1.49027436916989E-3</v>
      </c>
    </row>
    <row r="93" spans="1:12" x14ac:dyDescent="0.2">
      <c r="A93" s="26">
        <f t="shared" si="6"/>
        <v>5.833333333333333</v>
      </c>
      <c r="B93" s="6">
        <v>350</v>
      </c>
      <c r="C93" s="38">
        <f t="shared" si="0"/>
        <v>0.59690450533706474</v>
      </c>
      <c r="D93" s="38">
        <f t="shared" si="11"/>
        <v>0.62750882802275754</v>
      </c>
      <c r="E93" s="38">
        <f t="shared" si="11"/>
        <v>3.0604322685693242E-2</v>
      </c>
      <c r="F93" s="38">
        <f t="shared" si="1"/>
        <v>0.49367125947231671</v>
      </c>
      <c r="G93" s="38">
        <f t="shared" si="12"/>
        <v>0.52184833937234321</v>
      </c>
      <c r="H93" s="38">
        <f t="shared" si="12"/>
        <v>2.8177079900026897E-2</v>
      </c>
      <c r="I93" s="29">
        <f t="shared" si="5"/>
        <v>3.888888888888889E-2</v>
      </c>
      <c r="J93" s="29">
        <f t="shared" si="2"/>
        <v>1.8904320987654323E-3</v>
      </c>
      <c r="K93" s="29">
        <f t="shared" si="7"/>
        <v>1.6574901221412456E-3</v>
      </c>
      <c r="L93" s="29">
        <f t="shared" si="8"/>
        <v>1.5685440355588534E-3</v>
      </c>
    </row>
    <row r="94" spans="1:12" x14ac:dyDescent="0.2">
      <c r="A94" s="26">
        <f t="shared" si="6"/>
        <v>6</v>
      </c>
      <c r="B94" s="6">
        <v>360</v>
      </c>
      <c r="C94" s="38">
        <f t="shared" si="0"/>
        <v>0.58816901034338032</v>
      </c>
      <c r="D94" s="38">
        <f t="shared" si="11"/>
        <v>0.61943656025722538</v>
      </c>
      <c r="E94" s="38">
        <f t="shared" si="11"/>
        <v>3.1267549913845533E-2</v>
      </c>
      <c r="F94" s="38">
        <f t="shared" si="1"/>
        <v>0.48381455056287687</v>
      </c>
      <c r="G94" s="38">
        <f t="shared" si="12"/>
        <v>0.51254015408453923</v>
      </c>
      <c r="H94" s="38">
        <f t="shared" si="12"/>
        <v>2.8725603521662806E-2</v>
      </c>
      <c r="I94" s="29">
        <f t="shared" si="5"/>
        <v>0.04</v>
      </c>
      <c r="J94" s="29">
        <f t="shared" si="2"/>
        <v>2E-3</v>
      </c>
      <c r="K94" s="29">
        <f t="shared" si="7"/>
        <v>1.7443444274574831E-3</v>
      </c>
      <c r="L94" s="29">
        <f t="shared" si="8"/>
        <v>1.6483373786745834E-3</v>
      </c>
    </row>
    <row r="95" spans="1:12" x14ac:dyDescent="0.2">
      <c r="A95" s="26">
        <f t="shared" si="6"/>
        <v>6.166666666666667</v>
      </c>
      <c r="B95" s="6">
        <v>370</v>
      </c>
      <c r="C95" s="38">
        <f t="shared" si="0"/>
        <v>0.57956135635625949</v>
      </c>
      <c r="D95" s="38">
        <f t="shared" si="11"/>
        <v>0.61148242739270831</v>
      </c>
      <c r="E95" s="38">
        <f t="shared" si="11"/>
        <v>3.192107103644929E-2</v>
      </c>
      <c r="F95" s="38">
        <f t="shared" si="1"/>
        <v>0.47415464207205832</v>
      </c>
      <c r="G95" s="38">
        <f t="shared" si="12"/>
        <v>0.50341781731656832</v>
      </c>
      <c r="H95" s="38">
        <f t="shared" si="12"/>
        <v>2.9263175244510449E-2</v>
      </c>
      <c r="I95" s="29">
        <f t="shared" si="5"/>
        <v>4.1111111111111112E-2</v>
      </c>
      <c r="J95" s="29">
        <f t="shared" si="2"/>
        <v>2.1126543209876543E-3</v>
      </c>
      <c r="K95" s="29">
        <f t="shared" si="7"/>
        <v>1.8330140692253978E-3</v>
      </c>
      <c r="L95" s="29">
        <f t="shared" si="8"/>
        <v>1.7296239765760013E-3</v>
      </c>
    </row>
    <row r="96" spans="1:12" x14ac:dyDescent="0.2">
      <c r="A96" s="26">
        <f t="shared" si="6"/>
        <v>6.333333333333333</v>
      </c>
      <c r="B96" s="6">
        <v>380</v>
      </c>
      <c r="C96" s="38">
        <f t="shared" si="0"/>
        <v>0.57107967246592906</v>
      </c>
      <c r="D96" s="38">
        <f t="shared" si="11"/>
        <v>0.60364470056499586</v>
      </c>
      <c r="E96" s="38">
        <f t="shared" si="11"/>
        <v>3.2565028099067354E-2</v>
      </c>
      <c r="F96" s="38">
        <f t="shared" si="1"/>
        <v>0.46468760465537845</v>
      </c>
      <c r="G96" s="38">
        <f t="shared" si="12"/>
        <v>0.49447761839107968</v>
      </c>
      <c r="H96" s="38">
        <f t="shared" si="12"/>
        <v>2.9790013735701625E-2</v>
      </c>
      <c r="I96" s="29">
        <f t="shared" si="5"/>
        <v>4.2222222222222223E-2</v>
      </c>
      <c r="J96" s="29">
        <f t="shared" si="2"/>
        <v>2.2283950617283952E-3</v>
      </c>
      <c r="K96" s="29">
        <f t="shared" si="7"/>
        <v>1.9234724806116959E-3</v>
      </c>
      <c r="L96" s="29">
        <f t="shared" si="8"/>
        <v>1.812374014730728E-3</v>
      </c>
    </row>
    <row r="97" spans="1:12" x14ac:dyDescent="0.2">
      <c r="A97" s="26">
        <f t="shared" si="6"/>
        <v>6.5</v>
      </c>
      <c r="B97" s="6">
        <v>390</v>
      </c>
      <c r="C97" s="38">
        <f t="shared" si="0"/>
        <v>0.56272211514274539</v>
      </c>
      <c r="D97" s="38">
        <f t="shared" si="11"/>
        <v>0.59592167621121883</v>
      </c>
      <c r="E97" s="38">
        <f t="shared" si="11"/>
        <v>3.3199561068473944E-2</v>
      </c>
      <c r="F97" s="38">
        <f t="shared" si="1"/>
        <v>0.45540958742219217</v>
      </c>
      <c r="G97" s="38">
        <f t="shared" si="12"/>
        <v>0.48571592071862169</v>
      </c>
      <c r="H97" s="38">
        <f t="shared" si="12"/>
        <v>3.0306333296429826E-2</v>
      </c>
      <c r="I97" s="29">
        <f t="shared" si="5"/>
        <v>4.3333333333333335E-2</v>
      </c>
      <c r="J97" s="29">
        <f t="shared" si="2"/>
        <v>2.3472222222222223E-3</v>
      </c>
      <c r="K97" s="29">
        <f t="shared" si="7"/>
        <v>2.0156934835796792E-3</v>
      </c>
      <c r="L97" s="29">
        <f t="shared" si="8"/>
        <v>1.8965582738874776E-3</v>
      </c>
    </row>
    <row r="98" spans="1:12" x14ac:dyDescent="0.2">
      <c r="A98" s="26">
        <f t="shared" si="6"/>
        <v>6.666666666666667</v>
      </c>
      <c r="B98" s="6">
        <v>400</v>
      </c>
      <c r="C98" s="38">
        <f t="shared" si="0"/>
        <v>0.55448686783649637</v>
      </c>
      <c r="D98" s="38">
        <f t="shared" si="11"/>
        <v>0.58831167569957288</v>
      </c>
      <c r="E98" s="38">
        <f t="shared" si="11"/>
        <v>3.3824807863076997E-2</v>
      </c>
      <c r="F98" s="38">
        <f t="shared" si="1"/>
        <v>0.44631681636927184</v>
      </c>
      <c r="G98" s="38">
        <f t="shared" si="12"/>
        <v>0.47712916031839264</v>
      </c>
      <c r="H98" s="38">
        <f t="shared" si="12"/>
        <v>3.0812343949121152E-2</v>
      </c>
      <c r="I98" s="29">
        <f t="shared" si="5"/>
        <v>4.4444444444444446E-2</v>
      </c>
      <c r="J98" s="29">
        <f t="shared" si="2"/>
        <v>2.4691358024691358E-3</v>
      </c>
      <c r="K98" s="29">
        <f t="shared" si="7"/>
        <v>2.1096512831993374E-3</v>
      </c>
      <c r="L98" s="29">
        <f t="shared" si="8"/>
        <v>1.9821481181905918E-3</v>
      </c>
    </row>
    <row r="99" spans="1:12" x14ac:dyDescent="0.2">
      <c r="A99" s="26">
        <f t="shared" si="6"/>
        <v>6.833333333333333</v>
      </c>
      <c r="B99" s="6">
        <v>410</v>
      </c>
      <c r="C99" s="38">
        <f t="shared" si="0"/>
        <v>0.5463721405815658</v>
      </c>
      <c r="D99" s="38">
        <f t="shared" si="11"/>
        <v>0.58081304496446073</v>
      </c>
      <c r="E99" s="38">
        <f t="shared" si="11"/>
        <v>3.4440904382895328E-2</v>
      </c>
      <c r="F99" s="38">
        <f t="shared" si="1"/>
        <v>0.43740559284566188</v>
      </c>
      <c r="G99" s="38">
        <f t="shared" si="12"/>
        <v>0.46871384436852648</v>
      </c>
      <c r="H99" s="38">
        <f t="shared" si="12"/>
        <v>3.1308251522864788E-2</v>
      </c>
      <c r="I99" s="29">
        <f t="shared" si="5"/>
        <v>4.5555555555555557E-2</v>
      </c>
      <c r="J99" s="29">
        <f t="shared" si="2"/>
        <v>2.5941358024691359E-3</v>
      </c>
      <c r="K99" s="29">
        <f t="shared" si="7"/>
        <v>2.2053204620407132E-3</v>
      </c>
      <c r="L99" s="29">
        <f t="shared" si="8"/>
        <v>2.0691154835318828E-3</v>
      </c>
    </row>
    <row r="100" spans="1:12" x14ac:dyDescent="0.2">
      <c r="A100" s="26">
        <f t="shared" si="6"/>
        <v>7</v>
      </c>
      <c r="B100" s="6">
        <v>420</v>
      </c>
      <c r="C100" s="38">
        <f t="shared" si="0"/>
        <v>0.5383761696078776</v>
      </c>
      <c r="D100" s="38">
        <f t="shared" si="11"/>
        <v>0.57342415414697423</v>
      </c>
      <c r="E100" s="38">
        <f t="shared" si="11"/>
        <v>3.504798453909707E-2</v>
      </c>
      <c r="F100" s="38">
        <f t="shared" si="1"/>
        <v>0.4286722920481858</v>
      </c>
      <c r="G100" s="38">
        <f t="shared" si="12"/>
        <v>0.46046654978532331</v>
      </c>
      <c r="H100" s="38">
        <f t="shared" si="12"/>
        <v>3.1794257737137746E-2</v>
      </c>
      <c r="I100" s="29">
        <f t="shared" si="5"/>
        <v>4.6666666666666669E-2</v>
      </c>
      <c r="J100" s="29">
        <f t="shared" si="2"/>
        <v>2.7222222222222222E-3</v>
      </c>
      <c r="K100" s="29">
        <f t="shared" si="7"/>
        <v>2.3026759746493162E-3</v>
      </c>
      <c r="L100" s="29">
        <f t="shared" si="8"/>
        <v>2.157432866135043E-3</v>
      </c>
    </row>
    <row r="101" spans="1:12" x14ac:dyDescent="0.2">
      <c r="A101" s="26">
        <f t="shared" si="6"/>
        <v>7.166666666666667</v>
      </c>
      <c r="B101" s="6">
        <v>430</v>
      </c>
      <c r="C101" s="38">
        <f t="shared" si="0"/>
        <v>0.53049721695753216</v>
      </c>
      <c r="D101" s="38">
        <f t="shared" si="11"/>
        <v>0.56614339724063745</v>
      </c>
      <c r="E101" s="38">
        <f t="shared" si="11"/>
        <v>3.5646180283105823E-2</v>
      </c>
      <c r="F101" s="38">
        <f t="shared" si="1"/>
        <v>0.42011336154698997</v>
      </c>
      <c r="G101" s="38">
        <f t="shared" si="12"/>
        <v>0.4523839218308478</v>
      </c>
      <c r="H101" s="38">
        <f t="shared" si="12"/>
        <v>3.2270560283857955E-2</v>
      </c>
      <c r="I101" s="29">
        <f t="shared" si="5"/>
        <v>4.777777777777778E-2</v>
      </c>
      <c r="J101" s="29">
        <f t="shared" si="2"/>
        <v>2.8533950617283953E-3</v>
      </c>
      <c r="K101" s="29">
        <f t="shared" si="7"/>
        <v>2.4016931421023879E-3</v>
      </c>
      <c r="L101" s="29">
        <f t="shared" si="8"/>
        <v>2.2470733113679818E-3</v>
      </c>
    </row>
    <row r="102" spans="1:12" x14ac:dyDescent="0.2">
      <c r="A102" s="26">
        <f t="shared" si="6"/>
        <v>7.333333333333333</v>
      </c>
      <c r="B102" s="6">
        <v>440</v>
      </c>
      <c r="C102" s="38">
        <f t="shared" si="0"/>
        <v>0.52273357010705446</v>
      </c>
      <c r="D102" s="38">
        <f t="shared" si="11"/>
        <v>0.55896919174233473</v>
      </c>
      <c r="E102" s="38">
        <f t="shared" si="11"/>
        <v>3.6235621635280858E-2</v>
      </c>
      <c r="F102" s="38">
        <f t="shared" si="1"/>
        <v>0.41172531984052901</v>
      </c>
      <c r="G102" s="38">
        <f t="shared" si="12"/>
        <v>0.4444626727483279</v>
      </c>
      <c r="H102" s="38">
        <f t="shared" si="12"/>
        <v>3.2737352907799055E-2</v>
      </c>
      <c r="I102" s="29">
        <f t="shared" si="5"/>
        <v>4.8888888888888891E-2</v>
      </c>
      <c r="J102" s="29">
        <f t="shared" si="2"/>
        <v>2.9876543209876546E-3</v>
      </c>
      <c r="K102" s="29">
        <f t="shared" si="7"/>
        <v>2.5023476466448347E-3</v>
      </c>
      <c r="L102" s="29">
        <f t="shared" si="8"/>
        <v>2.3380104027785347E-3</v>
      </c>
    </row>
    <row r="103" spans="1:12" x14ac:dyDescent="0.2">
      <c r="A103" s="26">
        <f t="shared" si="6"/>
        <v>7.5</v>
      </c>
      <c r="B103" s="6">
        <v>450</v>
      </c>
      <c r="C103" s="38">
        <f t="shared" si="0"/>
        <v>0.51508354159516978</v>
      </c>
      <c r="D103" s="38">
        <f t="shared" si="11"/>
        <v>0.55189997830834669</v>
      </c>
      <c r="E103" s="38">
        <f t="shared" si="11"/>
        <v>3.6816436713177587E-2</v>
      </c>
      <c r="F103" s="38">
        <f t="shared" si="1"/>
        <v>0.40350475493940036</v>
      </c>
      <c r="G103" s="38">
        <f t="shared" si="12"/>
        <v>0.43669958042479989</v>
      </c>
      <c r="H103" s="38">
        <f t="shared" si="12"/>
        <v>3.3194825485399641E-2</v>
      </c>
      <c r="I103" s="29">
        <f t="shared" si="5"/>
        <v>0.05</v>
      </c>
      <c r="J103" s="29">
        <f t="shared" si="2"/>
        <v>3.1250000000000002E-3</v>
      </c>
      <c r="K103" s="29">
        <f t="shared" si="7"/>
        <v>2.6046155264036613E-3</v>
      </c>
      <c r="L103" s="29">
        <f t="shared" si="8"/>
        <v>2.4302182513490892E-3</v>
      </c>
    </row>
    <row r="104" spans="1:12" x14ac:dyDescent="0.2">
      <c r="A104" s="26">
        <f t="shared" si="6"/>
        <v>7.666666666666667</v>
      </c>
      <c r="B104" s="6">
        <v>460</v>
      </c>
      <c r="C104" s="38">
        <f t="shared" si="0"/>
        <v>0.50754546865602679</v>
      </c>
      <c r="D104" s="38">
        <f t="shared" si="11"/>
        <v>0.5449342204154205</v>
      </c>
      <c r="E104" s="38">
        <f t="shared" si="11"/>
        <v>3.7388751759394441E-2</v>
      </c>
      <c r="F104" s="38">
        <f t="shared" si="1"/>
        <v>0.39544832297845578</v>
      </c>
      <c r="G104" s="38">
        <f t="shared" si="12"/>
        <v>0.42909148708045469</v>
      </c>
      <c r="H104" s="38">
        <f t="shared" si="12"/>
        <v>3.3643164101998975E-2</v>
      </c>
      <c r="I104" s="29">
        <f t="shared" si="5"/>
        <v>5.1111111111111114E-2</v>
      </c>
      <c r="J104" s="29">
        <f t="shared" si="2"/>
        <v>3.2654320987654324E-3</v>
      </c>
      <c r="K104" s="29">
        <f t="shared" si="7"/>
        <v>2.7084731701797569E-3</v>
      </c>
      <c r="L104" s="29">
        <f t="shared" si="8"/>
        <v>2.5236714849657528E-3</v>
      </c>
    </row>
    <row r="105" spans="1:12" x14ac:dyDescent="0.2">
      <c r="A105" s="26">
        <f t="shared" si="6"/>
        <v>7.833333333333333</v>
      </c>
      <c r="B105" s="6">
        <v>470</v>
      </c>
      <c r="C105" s="38">
        <f t="shared" si="0"/>
        <v>0.50011771285778839</v>
      </c>
      <c r="D105" s="38">
        <f t="shared" si="11"/>
        <v>0.53807040402679995</v>
      </c>
      <c r="E105" s="38">
        <f t="shared" si="11"/>
        <v>3.7952691169012252E-2</v>
      </c>
      <c r="F105" s="38">
        <f t="shared" si="1"/>
        <v>0.38755274685662294</v>
      </c>
      <c r="G105" s="38">
        <f t="shared" si="12"/>
        <v>0.4216352979841535</v>
      </c>
      <c r="H105" s="38">
        <f t="shared" si="12"/>
        <v>3.4082551127530593E-2</v>
      </c>
      <c r="I105" s="29">
        <f t="shared" si="5"/>
        <v>5.2222222222222225E-2</v>
      </c>
      <c r="J105" s="29">
        <f t="shared" si="2"/>
        <v>3.408950617283951E-3</v>
      </c>
      <c r="K105" s="29">
        <f t="shared" si="7"/>
        <v>2.813897312315902E-3</v>
      </c>
      <c r="L105" s="29">
        <f t="shared" si="8"/>
        <v>2.6183452380977822E-3</v>
      </c>
    </row>
    <row r="106" spans="1:12" x14ac:dyDescent="0.2">
      <c r="A106" s="26">
        <f t="shared" si="6"/>
        <v>8</v>
      </c>
      <c r="B106" s="6">
        <v>480</v>
      </c>
      <c r="C106" s="38">
        <f t="shared" si="0"/>
        <v>0.49279865974651205</v>
      </c>
      <c r="D106" s="38">
        <f t="shared" si="11"/>
        <v>0.53130703726314332</v>
      </c>
      <c r="E106" s="38">
        <f t="shared" si="11"/>
        <v>3.8508377516632018E-2</v>
      </c>
      <c r="F106" s="38">
        <f t="shared" si="1"/>
        <v>0.3798148149038843</v>
      </c>
      <c r="G106" s="38">
        <f t="shared" si="12"/>
        <v>0.41432798019458894</v>
      </c>
      <c r="H106" s="38">
        <f t="shared" si="12"/>
        <v>3.4513165290704619E-2</v>
      </c>
      <c r="I106" s="29">
        <f t="shared" si="5"/>
        <v>5.3333333333333337E-2</v>
      </c>
      <c r="J106" s="29">
        <f t="shared" si="2"/>
        <v>3.5555555555555557E-3</v>
      </c>
      <c r="K106" s="29">
        <f t="shared" si="7"/>
        <v>2.9208650276398799E-3</v>
      </c>
      <c r="L106" s="29">
        <f t="shared" si="8"/>
        <v>2.7142151416830727E-3</v>
      </c>
    </row>
    <row r="107" spans="1:12" x14ac:dyDescent="0.2">
      <c r="A107" s="26">
        <f t="shared" si="6"/>
        <v>8.1666666666666661</v>
      </c>
      <c r="B107" s="6">
        <v>490</v>
      </c>
      <c r="C107" s="38">
        <f t="shared" si="0"/>
        <v>0.48558671849524082</v>
      </c>
      <c r="D107" s="38">
        <f t="shared" ref="D107:E122" si="13">D106*EXP(-$H$6*10/3600)+$B$55</f>
        <v>0.52464265007825706</v>
      </c>
      <c r="E107" s="38">
        <f t="shared" si="13"/>
        <v>3.9055931583017033E-2</v>
      </c>
      <c r="F107" s="38">
        <f t="shared" si="1"/>
        <v>0.37223137957487207</v>
      </c>
      <c r="G107" s="38">
        <f t="shared" ref="G107:H122" si="14">G106*EXP(-$H$7*10/3600)+$B$55</f>
        <v>0.40716656132658102</v>
      </c>
      <c r="H107" s="38">
        <f t="shared" si="14"/>
        <v>3.4935181751708934E-2</v>
      </c>
      <c r="I107" s="29">
        <f t="shared" si="5"/>
        <v>5.4444444444444448E-2</v>
      </c>
      <c r="J107" s="29">
        <f t="shared" si="2"/>
        <v>3.7052469135802472E-3</v>
      </c>
      <c r="K107" s="29">
        <f t="shared" si="7"/>
        <v>3.0293537264815939E-3</v>
      </c>
      <c r="L107" s="29">
        <f t="shared" si="8"/>
        <v>2.8112573132155973E-3</v>
      </c>
    </row>
    <row r="108" spans="1:12" x14ac:dyDescent="0.2">
      <c r="A108" s="26">
        <f t="shared" si="6"/>
        <v>8.3333333333333339</v>
      </c>
      <c r="B108" s="6">
        <v>500</v>
      </c>
      <c r="C108" s="38">
        <f t="shared" si="0"/>
        <v>0.47848032155823073</v>
      </c>
      <c r="D108" s="38">
        <f t="shared" si="13"/>
        <v>0.51807579393957504</v>
      </c>
      <c r="E108" s="38">
        <f t="shared" si="13"/>
        <v>3.959547238134508E-2</v>
      </c>
      <c r="F108" s="38">
        <f t="shared" si="1"/>
        <v>0.36479935616854597</v>
      </c>
      <c r="G108" s="38">
        <f t="shared" si="14"/>
        <v>0.40014812834200486</v>
      </c>
      <c r="H108" s="38">
        <f t="shared" si="14"/>
        <v>3.5348772173458796E-2</v>
      </c>
      <c r="I108" s="29">
        <f t="shared" si="5"/>
        <v>5.5555555555555559E-2</v>
      </c>
      <c r="J108" s="29">
        <f t="shared" si="2"/>
        <v>3.8580246913580249E-3</v>
      </c>
      <c r="K108" s="29">
        <f t="shared" si="7"/>
        <v>3.1393411497631081E-3</v>
      </c>
      <c r="L108" s="29">
        <f t="shared" si="8"/>
        <v>2.9094483470307607E-3</v>
      </c>
    </row>
    <row r="109" spans="1:12" x14ac:dyDescent="0.2">
      <c r="A109" s="26">
        <f t="shared" si="6"/>
        <v>8.5</v>
      </c>
      <c r="B109" s="6">
        <v>510</v>
      </c>
      <c r="C109" s="38">
        <f t="shared" si="0"/>
        <v>0.47147792433023827</v>
      </c>
      <c r="D109" s="38">
        <f t="shared" si="13"/>
        <v>0.51160504151331399</v>
      </c>
      <c r="E109" s="38">
        <f t="shared" si="13"/>
        <v>4.0127117183076447E-2</v>
      </c>
      <c r="F109" s="38">
        <f t="shared" si="1"/>
        <v>0.35751572157343536</v>
      </c>
      <c r="G109" s="38">
        <f t="shared" si="14"/>
        <v>0.3932698263648593</v>
      </c>
      <c r="H109" s="38">
        <f t="shared" si="14"/>
        <v>3.5754104791423852E-2</v>
      </c>
      <c r="I109" s="29">
        <f t="shared" si="5"/>
        <v>5.6666666666666671E-2</v>
      </c>
      <c r="J109" s="29">
        <f t="shared" si="2"/>
        <v>4.0138888888888889E-3</v>
      </c>
      <c r="K109" s="29">
        <f t="shared" si="7"/>
        <v>3.2508053641605427E-3</v>
      </c>
      <c r="L109" s="29">
        <f t="shared" si="8"/>
        <v>3.0087653047847157E-3</v>
      </c>
    </row>
    <row r="110" spans="1:12" x14ac:dyDescent="0.2">
      <c r="A110" s="26">
        <f t="shared" si="6"/>
        <v>8.6666666666666661</v>
      </c>
      <c r="B110" s="6">
        <v>520</v>
      </c>
      <c r="C110" s="38">
        <f t="shared" si="0"/>
        <v>0.46457800481079387</v>
      </c>
      <c r="D110" s="38">
        <f t="shared" si="13"/>
        <v>0.50522898635423652</v>
      </c>
      <c r="E110" s="38">
        <f t="shared" si="13"/>
        <v>4.0650981543443376E-2</v>
      </c>
      <c r="F110" s="38">
        <f t="shared" si="1"/>
        <v>0.35037751303793258</v>
      </c>
      <c r="G110" s="38">
        <f t="shared" si="14"/>
        <v>0.38652885751999372</v>
      </c>
      <c r="H110" s="38">
        <f t="shared" si="14"/>
        <v>3.6151344482061004E-2</v>
      </c>
      <c r="I110" s="29">
        <f t="shared" si="5"/>
        <v>5.7777777777777782E-2</v>
      </c>
      <c r="J110" s="29">
        <f t="shared" si="2"/>
        <v>4.17283950617284E-3</v>
      </c>
      <c r="K110" s="29">
        <f t="shared" si="7"/>
        <v>3.3637247573367743E-3</v>
      </c>
      <c r="L110" s="29">
        <f t="shared" si="8"/>
        <v>3.109185706123774E-3</v>
      </c>
    </row>
    <row r="111" spans="1:12" x14ac:dyDescent="0.2">
      <c r="A111" s="26">
        <f t="shared" si="6"/>
        <v>8.8333333333333339</v>
      </c>
      <c r="B111" s="6">
        <v>530</v>
      </c>
      <c r="C111" s="38">
        <f t="shared" si="0"/>
        <v>0.45777906327338841</v>
      </c>
      <c r="D111" s="38">
        <f t="shared" si="13"/>
        <v>0.49894624259995424</v>
      </c>
      <c r="E111" s="38">
        <f t="shared" si="13"/>
        <v>4.116717932656648E-2</v>
      </c>
      <c r="F111" s="38">
        <f t="shared" si="1"/>
        <v>0.34338182696514025</v>
      </c>
      <c r="G111" s="38">
        <f t="shared" si="14"/>
        <v>0.37992247979502131</v>
      </c>
      <c r="H111" s="38">
        <f t="shared" si="14"/>
        <v>3.6540652829880928E-2</v>
      </c>
      <c r="I111" s="29">
        <f t="shared" si="5"/>
        <v>5.8888888888888893E-2</v>
      </c>
      <c r="J111" s="29">
        <f t="shared" si="2"/>
        <v>4.3348765432098769E-3</v>
      </c>
      <c r="K111" s="29">
        <f t="shared" si="7"/>
        <v>3.4780780332439032E-3</v>
      </c>
      <c r="L111" s="29">
        <f t="shared" si="8"/>
        <v>3.21068751954011E-3</v>
      </c>
    </row>
    <row r="112" spans="1:12" x14ac:dyDescent="0.2">
      <c r="A112" s="26">
        <f t="shared" si="6"/>
        <v>9</v>
      </c>
      <c r="B112" s="6">
        <v>540</v>
      </c>
      <c r="C112" s="38">
        <f t="shared" si="0"/>
        <v>0.45107962193950191</v>
      </c>
      <c r="D112" s="38">
        <f t="shared" si="13"/>
        <v>0.49275544466970483</v>
      </c>
      <c r="E112" s="38">
        <f t="shared" si="13"/>
        <v>4.1675822730203579E-2</v>
      </c>
      <c r="F112" s="38">
        <f t="shared" si="1"/>
        <v>0.33652581773177953</v>
      </c>
      <c r="G112" s="38">
        <f t="shared" si="14"/>
        <v>0.3734480059249552</v>
      </c>
      <c r="H112" s="38">
        <f t="shared" si="14"/>
        <v>3.6922188193175526E-2</v>
      </c>
      <c r="I112" s="29">
        <f t="shared" si="5"/>
        <v>6.0000000000000005E-2</v>
      </c>
      <c r="J112" s="29">
        <f t="shared" si="2"/>
        <v>4.5000000000000005E-3</v>
      </c>
      <c r="K112" s="29">
        <f t="shared" si="7"/>
        <v>3.5938442074944688E-3</v>
      </c>
      <c r="L112" s="29">
        <f t="shared" si="8"/>
        <v>3.3132491534100419E-3</v>
      </c>
    </row>
    <row r="113" spans="1:12" x14ac:dyDescent="0.2">
      <c r="A113" s="26">
        <f t="shared" si="6"/>
        <v>9.1666666666666661</v>
      </c>
      <c r="B113" s="6">
        <v>550</v>
      </c>
      <c r="C113" s="38">
        <f t="shared" si="0"/>
        <v>0.4444782246574015</v>
      </c>
      <c r="D113" s="38">
        <f t="shared" si="13"/>
        <v>0.48665524696753726</v>
      </c>
      <c r="E113" s="38">
        <f t="shared" si="13"/>
        <v>4.2177022310136363E-2</v>
      </c>
      <c r="F113" s="38">
        <f t="shared" si="1"/>
        <v>0.32980669653068118</v>
      </c>
      <c r="G113" s="38">
        <f t="shared" si="14"/>
        <v>0.36710280229911446</v>
      </c>
      <c r="H113" s="38">
        <f t="shared" si="14"/>
        <v>3.7296105768433063E-2</v>
      </c>
      <c r="I113" s="29">
        <f t="shared" si="5"/>
        <v>6.1111111111111116E-2</v>
      </c>
      <c r="J113" s="29">
        <f t="shared" si="2"/>
        <v>4.66820987654321E-3</v>
      </c>
      <c r="K113" s="29">
        <f t="shared" si="7"/>
        <v>3.711002602800403E-3</v>
      </c>
      <c r="L113" s="29">
        <f t="shared" si="8"/>
        <v>3.416849447211245E-3</v>
      </c>
    </row>
    <row r="114" spans="1:12" x14ac:dyDescent="0.2">
      <c r="A114" s="26">
        <f t="shared" si="6"/>
        <v>9.3333333333333339</v>
      </c>
      <c r="B114" s="6">
        <v>560</v>
      </c>
      <c r="C114" s="38">
        <f t="shared" si="0"/>
        <v>0.4379734365856412</v>
      </c>
      <c r="D114" s="38">
        <f t="shared" si="13"/>
        <v>0.48064432358984083</v>
      </c>
      <c r="E114" s="38">
        <f t="shared" si="13"/>
        <v>4.2670887004200145E-2</v>
      </c>
      <c r="F114" s="38">
        <f t="shared" si="1"/>
        <v>0.32322173023638717</v>
      </c>
      <c r="G114" s="38">
        <f t="shared" si="14"/>
        <v>0.36088428788985455</v>
      </c>
      <c r="H114" s="38">
        <f t="shared" si="14"/>
        <v>3.7662557653467155E-2</v>
      </c>
      <c r="I114" s="29">
        <f t="shared" si="5"/>
        <v>6.2222222222222227E-2</v>
      </c>
      <c r="J114" s="29">
        <f t="shared" si="2"/>
        <v>4.8395061728395061E-3</v>
      </c>
      <c r="K114" s="29">
        <f t="shared" si="7"/>
        <v>3.8295328444787366E-3</v>
      </c>
      <c r="L114" s="29">
        <f t="shared" si="8"/>
        <v>3.5214676629153206E-3</v>
      </c>
    </row>
    <row r="115" spans="1:12" x14ac:dyDescent="0.2">
      <c r="A115" s="26">
        <f t="shared" si="6"/>
        <v>9.5</v>
      </c>
      <c r="B115" s="6">
        <v>570</v>
      </c>
      <c r="C115" s="38">
        <f t="shared" si="0"/>
        <v>0.43156384388119318</v>
      </c>
      <c r="D115" s="38">
        <f t="shared" si="13"/>
        <v>0.47472136803715459</v>
      </c>
      <c r="E115" s="38">
        <f t="shared" si="13"/>
        <v>4.3157524155961968E-2</v>
      </c>
      <c r="F115" s="38">
        <f t="shared" si="1"/>
        <v>0.31676824029340173</v>
      </c>
      <c r="G115" s="38">
        <f t="shared" si="14"/>
        <v>0.35478993320268731</v>
      </c>
      <c r="H115" s="38">
        <f t="shared" si="14"/>
        <v>3.8021692909285365E-2</v>
      </c>
      <c r="I115" s="29">
        <f t="shared" si="5"/>
        <v>6.3333333333333339E-2</v>
      </c>
      <c r="J115" s="29">
        <f t="shared" si="2"/>
        <v>5.0138888888888889E-3</v>
      </c>
      <c r="K115" s="29">
        <f t="shared" si="7"/>
        <v>3.9494148560230754E-3</v>
      </c>
      <c r="L115" s="29">
        <f t="shared" si="8"/>
        <v>3.6270834765522245E-3</v>
      </c>
    </row>
    <row r="116" spans="1:12" x14ac:dyDescent="0.2">
      <c r="A116" s="26">
        <f t="shared" si="6"/>
        <v>9.6666666666666661</v>
      </c>
      <c r="B116" s="6">
        <v>580</v>
      </c>
      <c r="C116" s="38">
        <f t="shared" si="0"/>
        <v>0.42524805339214244</v>
      </c>
      <c r="D116" s="38">
        <f t="shared" si="13"/>
        <v>0.46888509293019409</v>
      </c>
      <c r="E116" s="38">
        <f t="shared" si="13"/>
        <v>4.3637039538052182E-2</v>
      </c>
      <c r="F116" s="38">
        <f t="shared" si="1"/>
        <v>0.31044360162664003</v>
      </c>
      <c r="G116" s="38">
        <f t="shared" si="14"/>
        <v>0.34881725924736279</v>
      </c>
      <c r="H116" s="38">
        <f t="shared" si="14"/>
        <v>3.8373657620722479E-2</v>
      </c>
      <c r="I116" s="29">
        <f t="shared" si="5"/>
        <v>6.4444444444444443E-2</v>
      </c>
      <c r="J116" s="29">
        <f t="shared" si="2"/>
        <v>5.1913580246913584E-3</v>
      </c>
      <c r="K116" s="29">
        <f t="shared" si="7"/>
        <v>4.0706288547398871E-3</v>
      </c>
      <c r="L116" s="29">
        <f t="shared" si="8"/>
        <v>3.7336769699431202E-3</v>
      </c>
    </row>
    <row r="117" spans="1:12" x14ac:dyDescent="0.2">
      <c r="A117" s="26">
        <f t="shared" si="6"/>
        <v>9.8333333333333339</v>
      </c>
      <c r="B117" s="6">
        <v>590</v>
      </c>
      <c r="C117" s="38">
        <f t="shared" si="0"/>
        <v>0.41902469235487994</v>
      </c>
      <c r="D117" s="38">
        <f t="shared" si="13"/>
        <v>0.46313422973003404</v>
      </c>
      <c r="E117" s="38">
        <f t="shared" si="13"/>
        <v>4.4109537375154564E-2</v>
      </c>
      <c r="F117" s="38">
        <f t="shared" si="1"/>
        <v>0.30424524157363103</v>
      </c>
      <c r="G117" s="38">
        <f t="shared" si="14"/>
        <v>0.34296383652949441</v>
      </c>
      <c r="H117" s="38">
        <f t="shared" si="14"/>
        <v>3.8718594955863189E-2</v>
      </c>
      <c r="I117" s="29">
        <f t="shared" si="5"/>
        <v>6.5555555555555547E-2</v>
      </c>
      <c r="J117" s="29">
        <f t="shared" si="2"/>
        <v>5.3719135802469137E-3</v>
      </c>
      <c r="K117" s="29">
        <f t="shared" si="7"/>
        <v>4.1931553474486502E-3</v>
      </c>
      <c r="L117" s="29">
        <f t="shared" si="8"/>
        <v>3.8412286225982958E-3</v>
      </c>
    </row>
    <row r="118" spans="1:12" x14ac:dyDescent="0.2">
      <c r="A118" s="26">
        <f t="shared" si="6"/>
        <v>10</v>
      </c>
      <c r="B118" s="6">
        <v>600</v>
      </c>
      <c r="C118" s="38">
        <f t="shared" si="0"/>
        <v>0.41289240809572653</v>
      </c>
      <c r="D118" s="38">
        <f t="shared" si="13"/>
        <v>0.45746752846238609</v>
      </c>
      <c r="E118" s="38">
        <f t="shared" si="13"/>
        <v>4.457512036665999E-2</v>
      </c>
      <c r="F118" s="38">
        <f t="shared" si="1"/>
        <v>0.2981706388380394</v>
      </c>
      <c r="G118" s="38">
        <f t="shared" si="14"/>
        <v>0.337227284062318</v>
      </c>
      <c r="H118" s="38">
        <f t="shared" si="14"/>
        <v>3.9056645224278333E-2</v>
      </c>
      <c r="I118" s="29">
        <f t="shared" si="5"/>
        <v>6.6666666666666652E-2</v>
      </c>
      <c r="J118" s="29">
        <f t="shared" si="2"/>
        <v>5.5555555555555558E-3</v>
      </c>
      <c r="K118" s="29">
        <f t="shared" si="7"/>
        <v>4.3169751262449284E-3</v>
      </c>
      <c r="L118" s="29">
        <f t="shared" si="8"/>
        <v>3.9497193037768465E-3</v>
      </c>
    </row>
    <row r="119" spans="1:12" x14ac:dyDescent="0.2">
      <c r="A119" s="26">
        <f t="shared" si="6"/>
        <v>10.166666666666666</v>
      </c>
      <c r="B119" s="6">
        <v>610</v>
      </c>
      <c r="C119" s="38">
        <f t="shared" si="0"/>
        <v>0.40684986773692361</v>
      </c>
      <c r="D119" s="38">
        <f t="shared" si="13"/>
        <v>0.45188375744591175</v>
      </c>
      <c r="E119" s="38">
        <f t="shared" si="13"/>
        <v>4.5033889708988577E-2</v>
      </c>
      <c r="F119" s="38">
        <f t="shared" si="1"/>
        <v>0.29221732246408288</v>
      </c>
      <c r="G119" s="38">
        <f t="shared" si="14"/>
        <v>0.33160526839818155</v>
      </c>
      <c r="H119" s="38">
        <f t="shared" si="14"/>
        <v>3.9387945934098376E-2</v>
      </c>
      <c r="I119" s="29">
        <f t="shared" si="5"/>
        <v>6.7777777777777756E-2</v>
      </c>
      <c r="J119" s="29">
        <f t="shared" si="2"/>
        <v>5.7422839506172845E-3</v>
      </c>
      <c r="K119" s="29">
        <f t="shared" si="7"/>
        <v>4.442069264325452E-3</v>
      </c>
      <c r="L119" s="29">
        <f t="shared" si="8"/>
        <v>4.059130264704898E-3</v>
      </c>
    </row>
    <row r="120" spans="1:12" x14ac:dyDescent="0.2">
      <c r="A120" s="26">
        <f t="shared" si="6"/>
        <v>10.333333333333334</v>
      </c>
      <c r="B120" s="6">
        <v>620</v>
      </c>
      <c r="C120" s="38">
        <f t="shared" si="0"/>
        <v>0.40089575790692628</v>
      </c>
      <c r="D120" s="38">
        <f t="shared" si="13"/>
        <v>0.44638170302451108</v>
      </c>
      <c r="E120" s="38">
        <f t="shared" si="13"/>
        <v>4.5485945117585157E-2</v>
      </c>
      <c r="F120" s="38">
        <f t="shared" si="1"/>
        <v>0.28638287083142533</v>
      </c>
      <c r="G120" s="38">
        <f t="shared" si="14"/>
        <v>0.32609550267937298</v>
      </c>
      <c r="H120" s="38">
        <f t="shared" si="14"/>
        <v>3.9712631847947356E-2</v>
      </c>
      <c r="I120" s="29">
        <f t="shared" si="5"/>
        <v>6.8888888888888861E-2</v>
      </c>
      <c r="J120" s="29">
        <f t="shared" si="2"/>
        <v>5.932098765432099E-3</v>
      </c>
      <c r="K120" s="29">
        <f t="shared" si="7"/>
        <v>4.5684191118742995E-3</v>
      </c>
      <c r="L120" s="29">
        <f t="shared" si="8"/>
        <v>4.169443130949196E-3</v>
      </c>
    </row>
    <row r="121" spans="1:12" x14ac:dyDescent="0.2">
      <c r="A121" s="26">
        <f t="shared" si="6"/>
        <v>10.5</v>
      </c>
      <c r="B121" s="6">
        <v>630</v>
      </c>
      <c r="C121" s="38">
        <f t="shared" si="0"/>
        <v>0.39502878445493711</v>
      </c>
      <c r="D121" s="38">
        <f t="shared" si="13"/>
        <v>0.44096016930352966</v>
      </c>
      <c r="E121" s="38">
        <f t="shared" si="13"/>
        <v>4.5931384848592854E-2</v>
      </c>
      <c r="F121" s="38">
        <f t="shared" si="1"/>
        <v>0.28066491067013843</v>
      </c>
      <c r="G121" s="38">
        <f t="shared" si="14"/>
        <v>0.32069574570789872</v>
      </c>
      <c r="H121" s="38">
        <f t="shared" si="14"/>
        <v>4.0030835037760053E-2</v>
      </c>
      <c r="I121" s="29">
        <f t="shared" si="5"/>
        <v>6.9999999999999965E-2</v>
      </c>
      <c r="J121" s="29">
        <f t="shared" si="2"/>
        <v>6.1250000000000002E-3</v>
      </c>
      <c r="K121" s="29">
        <f t="shared" si="7"/>
        <v>4.6960062920092796E-3</v>
      </c>
      <c r="L121" s="29">
        <f t="shared" si="8"/>
        <v>4.280639894942974E-3</v>
      </c>
    </row>
    <row r="122" spans="1:12" x14ac:dyDescent="0.2">
      <c r="A122" s="26">
        <f t="shared" si="6"/>
        <v>10.666666666666666</v>
      </c>
      <c r="B122" s="6">
        <v>640</v>
      </c>
      <c r="C122" s="38">
        <f t="shared" ref="C122:C185" si="15">$D$36*EXP(-$H$6*B122/3600)</f>
        <v>0.38924767216961648</v>
      </c>
      <c r="D122" s="38">
        <f t="shared" si="13"/>
        <v>0.43561797788982565</v>
      </c>
      <c r="E122" s="38">
        <f t="shared" si="13"/>
        <v>4.6370305720209455E-2</v>
      </c>
      <c r="F122" s="38">
        <f t="shared" ref="F122:F185" si="16">$D$36*EXP(-$H$7*B122/3600)</f>
        <v>0.27506111609533068</v>
      </c>
      <c r="G122" s="38">
        <f t="shared" si="14"/>
        <v>0.31540380103383558</v>
      </c>
      <c r="H122" s="38">
        <f t="shared" si="14"/>
        <v>4.0342684938504653E-2</v>
      </c>
      <c r="I122" s="29">
        <f t="shared" si="5"/>
        <v>7.1111111111111069E-2</v>
      </c>
      <c r="J122" s="29">
        <f t="shared" ref="J122:J185" si="17">($B$55/10)/3600*0.5*B122^2</f>
        <v>6.3209876543209881E-3</v>
      </c>
      <c r="K122" s="29">
        <f t="shared" si="7"/>
        <v>4.8248126967876392E-3</v>
      </c>
      <c r="L122" s="29">
        <f t="shared" si="8"/>
        <v>4.3927029086610423E-3</v>
      </c>
    </row>
    <row r="123" spans="1:12" x14ac:dyDescent="0.2">
      <c r="A123" s="26">
        <f t="shared" si="6"/>
        <v>10.833333333333334</v>
      </c>
      <c r="B123" s="6">
        <v>650</v>
      </c>
      <c r="C123" s="38">
        <f t="shared" si="15"/>
        <v>0.38355116450191024</v>
      </c>
      <c r="D123" s="38">
        <f t="shared" ref="D123:E138" si="18">D122*EXP(-$H$6*10/3600)+$B$55</f>
        <v>0.43035396763564121</v>
      </c>
      <c r="E123" s="38">
        <f t="shared" si="18"/>
        <v>4.6802803133731252E-2</v>
      </c>
      <c r="F123" s="38">
        <f t="shared" si="16"/>
        <v>0.2695692076610513</v>
      </c>
      <c r="G123" s="38">
        <f t="shared" ref="G123:H138" si="19">G122*EXP(-$H$7*10/3600)+$B$55</f>
        <v>0.31021751606188441</v>
      </c>
      <c r="H123" s="38">
        <f t="shared" si="19"/>
        <v>4.0648308400832799E-2</v>
      </c>
      <c r="I123" s="29">
        <f t="shared" ref="I123:I186" si="20">I122+$B$55</f>
        <v>7.2222222222222174E-2</v>
      </c>
      <c r="J123" s="29">
        <f t="shared" si="17"/>
        <v>6.5200617283950619E-3</v>
      </c>
      <c r="K123" s="29">
        <f t="shared" si="7"/>
        <v>4.9548204832702263E-3</v>
      </c>
      <c r="L123" s="29">
        <f t="shared" si="8"/>
        <v>4.505614876441133E-3</v>
      </c>
    </row>
    <row r="124" spans="1:12" x14ac:dyDescent="0.2">
      <c r="A124" s="26">
        <f t="shared" ref="A124:A187" si="21">B124/60</f>
        <v>11</v>
      </c>
      <c r="B124" s="6">
        <v>660</v>
      </c>
      <c r="C124" s="38">
        <f t="shared" si="15"/>
        <v>0.37793802329193343</v>
      </c>
      <c r="D124" s="38">
        <f t="shared" si="18"/>
        <v>0.42516699438622213</v>
      </c>
      <c r="E124" s="38">
        <f t="shared" si="18"/>
        <v>4.7228971094288932E-2</v>
      </c>
      <c r="F124" s="38">
        <f t="shared" si="16"/>
        <v>0.26418695143308402</v>
      </c>
      <c r="G124" s="38">
        <f t="shared" si="19"/>
        <v>0.30513478117576276</v>
      </c>
      <c r="H124" s="38">
        <f t="shared" si="19"/>
        <v>4.094782974267841E-2</v>
      </c>
      <c r="I124" s="29">
        <f t="shared" si="20"/>
        <v>7.3333333333333278E-2</v>
      </c>
      <c r="J124" s="29">
        <f t="shared" si="17"/>
        <v>6.7222222222222223E-3</v>
      </c>
      <c r="K124" s="29">
        <f t="shared" ref="K124:K187" si="22">K123+E124*10/3600</f>
        <v>5.0860120696432512E-3</v>
      </c>
      <c r="L124" s="29">
        <f t="shared" ref="L124:L187" si="23">L123+H124*10/3600</f>
        <v>4.619358847948573E-3</v>
      </c>
    </row>
    <row r="125" spans="1:12" x14ac:dyDescent="0.2">
      <c r="A125" s="26">
        <f t="shared" si="21"/>
        <v>11.166666666666666</v>
      </c>
      <c r="B125" s="6">
        <v>670</v>
      </c>
      <c r="C125" s="38">
        <f t="shared" si="15"/>
        <v>0.3724070284998513</v>
      </c>
      <c r="D125" s="38">
        <f t="shared" si="18"/>
        <v>0.42005593073113101</v>
      </c>
      <c r="E125" s="38">
        <f t="shared" si="18"/>
        <v>4.7648902231279967E-2</v>
      </c>
      <c r="F125" s="38">
        <f t="shared" si="16"/>
        <v>0.2589121580802532</v>
      </c>
      <c r="G125" s="38">
        <f t="shared" si="19"/>
        <v>0.30015352888007979</v>
      </c>
      <c r="H125" s="38">
        <f t="shared" si="19"/>
        <v>4.1241370799826281E-2</v>
      </c>
      <c r="I125" s="29">
        <f t="shared" si="20"/>
        <v>7.4444444444444383E-2</v>
      </c>
      <c r="J125" s="29">
        <f t="shared" si="17"/>
        <v>6.9274691358024694E-3</v>
      </c>
      <c r="K125" s="29">
        <f t="shared" si="22"/>
        <v>5.2183701313968066E-3</v>
      </c>
      <c r="L125" s="29">
        <f t="shared" si="23"/>
        <v>4.7339182112814239E-3</v>
      </c>
    </row>
    <row r="126" spans="1:12" x14ac:dyDescent="0.2">
      <c r="A126" s="26">
        <f t="shared" si="21"/>
        <v>11.333333333333334</v>
      </c>
      <c r="B126" s="6">
        <v>680</v>
      </c>
      <c r="C126" s="38">
        <f t="shared" si="15"/>
        <v>0.36695697794069804</v>
      </c>
      <c r="D126" s="38">
        <f t="shared" si="18"/>
        <v>0.41501966575919985</v>
      </c>
      <c r="E126" s="38">
        <f t="shared" si="18"/>
        <v>4.8062687818502023E-2</v>
      </c>
      <c r="F126" s="38">
        <f t="shared" si="16"/>
        <v>0.25374268198387323</v>
      </c>
      <c r="G126" s="38">
        <f t="shared" si="19"/>
        <v>0.29527173295934461</v>
      </c>
      <c r="H126" s="38">
        <f t="shared" si="19"/>
        <v>4.1529050975471007E-2</v>
      </c>
      <c r="I126" s="29">
        <f t="shared" si="20"/>
        <v>7.5555555555555487E-2</v>
      </c>
      <c r="J126" s="29">
        <f t="shared" si="17"/>
        <v>7.1358024691358032E-3</v>
      </c>
      <c r="K126" s="29">
        <f t="shared" si="22"/>
        <v>5.3518775975593125E-3</v>
      </c>
      <c r="L126" s="29">
        <f t="shared" si="23"/>
        <v>4.849276686213288E-3</v>
      </c>
    </row>
    <row r="127" spans="1:12" x14ac:dyDescent="0.2">
      <c r="A127" s="26">
        <f t="shared" si="21"/>
        <v>11.5</v>
      </c>
      <c r="B127" s="6">
        <v>690</v>
      </c>
      <c r="C127" s="38">
        <f t="shared" si="15"/>
        <v>0.36158668702307734</v>
      </c>
      <c r="D127" s="38">
        <f t="shared" si="18"/>
        <v>0.41005710481706881</v>
      </c>
      <c r="E127" s="38">
        <f t="shared" si="18"/>
        <v>4.8470417793991687E-2</v>
      </c>
      <c r="F127" s="38">
        <f t="shared" si="16"/>
        <v>0.24867642036497936</v>
      </c>
      <c r="G127" s="38">
        <f t="shared" si="19"/>
        <v>0.29048740765376618</v>
      </c>
      <c r="H127" s="38">
        <f t="shared" si="19"/>
        <v>4.1810987288786426E-2</v>
      </c>
      <c r="I127" s="29">
        <f t="shared" si="20"/>
        <v>7.6666666666666591E-2</v>
      </c>
      <c r="J127" s="29">
        <f t="shared" si="17"/>
        <v>7.3472222222222229E-3</v>
      </c>
      <c r="K127" s="29">
        <f t="shared" si="22"/>
        <v>5.486517646987067E-3</v>
      </c>
      <c r="L127" s="29">
        <f t="shared" si="23"/>
        <v>4.9654183175710277E-3</v>
      </c>
    </row>
    <row r="128" spans="1:12" x14ac:dyDescent="0.2">
      <c r="A128" s="26">
        <f t="shared" si="21"/>
        <v>11.666666666666666</v>
      </c>
      <c r="B128" s="6">
        <v>700</v>
      </c>
      <c r="C128" s="38">
        <f t="shared" si="15"/>
        <v>0.35629498849168595</v>
      </c>
      <c r="D128" s="38">
        <f t="shared" si="18"/>
        <v>0.40516716927125868</v>
      </c>
      <c r="E128" s="38">
        <f t="shared" si="18"/>
        <v>4.8872180779572887E-2</v>
      </c>
      <c r="F128" s="38">
        <f t="shared" si="16"/>
        <v>0.24371131242898345</v>
      </c>
      <c r="G128" s="38">
        <f t="shared" si="19"/>
        <v>0.28579860685150915</v>
      </c>
      <c r="H128" s="38">
        <f t="shared" si="19"/>
        <v>4.2087294422525297E-2</v>
      </c>
      <c r="I128" s="29">
        <f t="shared" si="20"/>
        <v>7.7777777777777696E-2</v>
      </c>
      <c r="J128" s="29">
        <f t="shared" si="17"/>
        <v>7.5617283950617292E-3</v>
      </c>
      <c r="K128" s="29">
        <f t="shared" si="22"/>
        <v>5.6222737047081032E-3</v>
      </c>
      <c r="L128" s="29">
        <f t="shared" si="23"/>
        <v>5.082327468744709E-3</v>
      </c>
    </row>
    <row r="129" spans="1:12" x14ac:dyDescent="0.2">
      <c r="A129" s="26">
        <f t="shared" si="21"/>
        <v>11.833333333333334</v>
      </c>
      <c r="B129" s="6">
        <v>710</v>
      </c>
      <c r="C129" s="38">
        <f t="shared" si="15"/>
        <v>0.3510807321736063</v>
      </c>
      <c r="D129" s="38">
        <f t="shared" si="18"/>
        <v>0.40034879627372538</v>
      </c>
      <c r="E129" s="38">
        <f t="shared" si="18"/>
        <v>4.9268064100119205E-2</v>
      </c>
      <c r="F129" s="38">
        <f t="shared" si="16"/>
        <v>0.23884533852740833</v>
      </c>
      <c r="G129" s="38">
        <f t="shared" si="19"/>
        <v>0.28120342329707732</v>
      </c>
      <c r="H129" s="38">
        <f t="shared" si="19"/>
        <v>4.2358084769668611E-2</v>
      </c>
      <c r="I129" s="29">
        <f t="shared" si="20"/>
        <v>7.88888888888888E-2</v>
      </c>
      <c r="J129" s="29">
        <f t="shared" si="17"/>
        <v>7.7793209876543213E-3</v>
      </c>
      <c r="K129" s="29">
        <f t="shared" si="22"/>
        <v>5.7591294383195456E-3</v>
      </c>
      <c r="L129" s="29">
        <f t="shared" si="23"/>
        <v>5.1999888153271218E-3</v>
      </c>
    </row>
    <row r="130" spans="1:12" x14ac:dyDescent="0.2">
      <c r="A130" s="26">
        <f t="shared" si="21"/>
        <v>12</v>
      </c>
      <c r="B130" s="6">
        <v>720</v>
      </c>
      <c r="C130" s="38">
        <f t="shared" si="15"/>
        <v>0.34594278472831141</v>
      </c>
      <c r="D130" s="38">
        <f t="shared" si="18"/>
        <v>0.3956009385308456</v>
      </c>
      <c r="E130" s="38">
        <f t="shared" si="18"/>
        <v>4.9658153802534327E-2</v>
      </c>
      <c r="F130" s="38">
        <f t="shared" si="16"/>
        <v>0.23407651933635856</v>
      </c>
      <c r="G130" s="38">
        <f t="shared" si="19"/>
        <v>0.27669998781550248</v>
      </c>
      <c r="H130" s="38">
        <f t="shared" si="19"/>
        <v>4.2623468479143507E-2</v>
      </c>
      <c r="I130" s="29">
        <f t="shared" si="20"/>
        <v>7.9999999999999905E-2</v>
      </c>
      <c r="J130" s="29">
        <f t="shared" si="17"/>
        <v>8.0000000000000002E-3</v>
      </c>
      <c r="K130" s="29">
        <f t="shared" si="22"/>
        <v>5.8970687544376964E-3</v>
      </c>
      <c r="L130" s="29">
        <f t="shared" si="23"/>
        <v>5.3183873388802979E-3</v>
      </c>
    </row>
    <row r="131" spans="1:12" x14ac:dyDescent="0.2">
      <c r="A131" s="26">
        <f t="shared" si="21"/>
        <v>12.166666666666666</v>
      </c>
      <c r="B131" s="6">
        <v>730</v>
      </c>
      <c r="C131" s="38">
        <f t="shared" si="15"/>
        <v>0.34088002940132828</v>
      </c>
      <c r="D131" s="38">
        <f t="shared" si="18"/>
        <v>0.39092256407578291</v>
      </c>
      <c r="E131" s="38">
        <f t="shared" si="18"/>
        <v>5.0042534674454672E-2</v>
      </c>
      <c r="F131" s="38">
        <f t="shared" si="16"/>
        <v>0.22940291505139465</v>
      </c>
      <c r="G131" s="38">
        <f t="shared" si="19"/>
        <v>0.27228646855202343</v>
      </c>
      <c r="H131" s="38">
        <f t="shared" si="19"/>
        <v>4.2883553500628349E-2</v>
      </c>
      <c r="I131" s="29">
        <f t="shared" si="20"/>
        <v>8.1111111111111009E-2</v>
      </c>
      <c r="J131" s="29">
        <f t="shared" si="17"/>
        <v>8.2237654320987657E-3</v>
      </c>
      <c r="K131" s="29">
        <f t="shared" si="22"/>
        <v>6.0360757952000708E-3</v>
      </c>
      <c r="L131" s="29">
        <f t="shared" si="23"/>
        <v>5.4375083208264875E-3</v>
      </c>
    </row>
    <row r="132" spans="1:12" x14ac:dyDescent="0.2">
      <c r="A132" s="26">
        <f t="shared" si="21"/>
        <v>12.333333333333334</v>
      </c>
      <c r="B132" s="6">
        <v>740</v>
      </c>
      <c r="C132" s="38">
        <f t="shared" si="15"/>
        <v>0.33589136578150725</v>
      </c>
      <c r="D132" s="38">
        <f t="shared" si="18"/>
        <v>0.38631265604418558</v>
      </c>
      <c r="E132" s="38">
        <f t="shared" si="18"/>
        <v>5.0421290262678373E-2</v>
      </c>
      <c r="F132" s="38">
        <f t="shared" si="16"/>
        <v>0.22482262459848174</v>
      </c>
      <c r="G132" s="38">
        <f t="shared" si="19"/>
        <v>0.26796107022694543</v>
      </c>
      <c r="H132" s="38">
        <f t="shared" si="19"/>
        <v>4.313844562846323E-2</v>
      </c>
      <c r="I132" s="29">
        <f t="shared" si="20"/>
        <v>8.2222222222222113E-2</v>
      </c>
      <c r="J132" s="29">
        <f t="shared" si="17"/>
        <v>8.450617283950617E-3</v>
      </c>
      <c r="K132" s="29">
        <f t="shared" si="22"/>
        <v>6.1761349348186216E-3</v>
      </c>
      <c r="L132" s="29">
        <f t="shared" si="23"/>
        <v>5.557337336461108E-3</v>
      </c>
    </row>
    <row r="133" spans="1:12" x14ac:dyDescent="0.2">
      <c r="A133" s="26">
        <f t="shared" si="21"/>
        <v>12.5</v>
      </c>
      <c r="B133" s="6">
        <v>750</v>
      </c>
      <c r="C133" s="38">
        <f t="shared" si="15"/>
        <v>0.33097570956184225</v>
      </c>
      <c r="D133" s="38">
        <f t="shared" si="18"/>
        <v>0.38177021245316672</v>
      </c>
      <c r="E133" s="38">
        <f t="shared" si="18"/>
        <v>5.0794502891324492E-2</v>
      </c>
      <c r="F133" s="38">
        <f t="shared" si="16"/>
        <v>0.22033378486069308</v>
      </c>
      <c r="G133" s="38">
        <f t="shared" si="19"/>
        <v>0.26372203340537737</v>
      </c>
      <c r="H133" s="38">
        <f t="shared" si="19"/>
        <v>4.3388248544683768E-2</v>
      </c>
      <c r="I133" s="29">
        <f t="shared" si="20"/>
        <v>8.3333333333333218E-2</v>
      </c>
      <c r="J133" s="29">
        <f t="shared" si="17"/>
        <v>8.6805555555555559E-3</v>
      </c>
      <c r="K133" s="29">
        <f t="shared" si="22"/>
        <v>6.3172307761834119E-3</v>
      </c>
      <c r="L133" s="29">
        <f t="shared" si="23"/>
        <v>5.6778602490852297E-3</v>
      </c>
    </row>
    <row r="134" spans="1:12" x14ac:dyDescent="0.2">
      <c r="A134" s="26">
        <f t="shared" si="21"/>
        <v>12.666666666666666</v>
      </c>
      <c r="B134" s="6">
        <v>760</v>
      </c>
      <c r="C134" s="38">
        <f t="shared" si="15"/>
        <v>0.32613199230379275</v>
      </c>
      <c r="D134" s="38">
        <f t="shared" si="18"/>
        <v>0.37729424598351929</v>
      </c>
      <c r="E134" s="38">
        <f t="shared" si="18"/>
        <v>5.1162253679726537E-2</v>
      </c>
      <c r="F134" s="38">
        <f t="shared" si="16"/>
        <v>0.21593456992035329</v>
      </c>
      <c r="G134" s="38">
        <f t="shared" si="19"/>
        <v>0.25956763378154946</v>
      </c>
      <c r="H134" s="38">
        <f t="shared" si="19"/>
        <v>4.3633063861195649E-2</v>
      </c>
      <c r="I134" s="29">
        <f t="shared" si="20"/>
        <v>8.4444444444444322E-2</v>
      </c>
      <c r="J134" s="29">
        <f t="shared" si="17"/>
        <v>8.9135802469135807E-3</v>
      </c>
      <c r="K134" s="29">
        <f t="shared" si="22"/>
        <v>6.4593481475159857E-3</v>
      </c>
      <c r="L134" s="29">
        <f t="shared" si="23"/>
        <v>5.7990632042552179E-3</v>
      </c>
    </row>
    <row r="135" spans="1:12" x14ac:dyDescent="0.2">
      <c r="A135" s="26">
        <f t="shared" si="21"/>
        <v>12.833333333333334</v>
      </c>
      <c r="B135" s="6">
        <v>770</v>
      </c>
      <c r="C135" s="38">
        <f t="shared" si="15"/>
        <v>0.32135916120505387</v>
      </c>
      <c r="D135" s="38">
        <f t="shared" si="18"/>
        <v>0.37288378376511794</v>
      </c>
      <c r="E135" s="38">
        <f t="shared" si="18"/>
        <v>5.1524622560064084E-2</v>
      </c>
      <c r="F135" s="38">
        <f t="shared" si="16"/>
        <v>0.21162319031631266</v>
      </c>
      <c r="G135" s="38">
        <f t="shared" si="19"/>
        <v>0.25549618147742031</v>
      </c>
      <c r="H135" s="38">
        <f t="shared" si="19"/>
        <v>4.3872991161107155E-2</v>
      </c>
      <c r="I135" s="29">
        <f t="shared" si="20"/>
        <v>8.5555555555555426E-2</v>
      </c>
      <c r="J135" s="29">
        <f t="shared" si="17"/>
        <v>9.1496913580246912E-3</v>
      </c>
      <c r="K135" s="29">
        <f t="shared" si="22"/>
        <v>6.6024720990717194E-3</v>
      </c>
      <c r="L135" s="29">
        <f t="shared" si="23"/>
        <v>5.9209326241471821E-3</v>
      </c>
    </row>
    <row r="136" spans="1:12" x14ac:dyDescent="0.2">
      <c r="A136" s="26">
        <f t="shared" si="21"/>
        <v>13</v>
      </c>
      <c r="B136" s="6">
        <v>780</v>
      </c>
      <c r="C136" s="38">
        <f t="shared" si="15"/>
        <v>0.31665617887072522</v>
      </c>
      <c r="D136" s="38">
        <f t="shared" si="18"/>
        <v>0.36853786716546161</v>
      </c>
      <c r="E136" s="38">
        <f t="shared" si="18"/>
        <v>5.1881688294736369E-2</v>
      </c>
      <c r="F136" s="38">
        <f t="shared" si="16"/>
        <v>0.20739789231605132</v>
      </c>
      <c r="G136" s="38">
        <f t="shared" si="19"/>
        <v>0.25150602035528824</v>
      </c>
      <c r="H136" s="38">
        <f t="shared" si="19"/>
        <v>4.4108128039236395E-2</v>
      </c>
      <c r="I136" s="29">
        <f t="shared" si="20"/>
        <v>8.6666666666666531E-2</v>
      </c>
      <c r="J136" s="29">
        <f t="shared" si="17"/>
        <v>9.3888888888888893E-3</v>
      </c>
      <c r="K136" s="29">
        <f t="shared" si="22"/>
        <v>6.7465878998904313E-3</v>
      </c>
      <c r="L136" s="29">
        <f t="shared" si="23"/>
        <v>6.04345520203395E-3</v>
      </c>
    </row>
    <row r="137" spans="1:12" x14ac:dyDescent="0.2">
      <c r="A137" s="26">
        <f t="shared" si="21"/>
        <v>13.166666666666666</v>
      </c>
      <c r="B137" s="6">
        <v>790</v>
      </c>
      <c r="C137" s="38">
        <f t="shared" si="15"/>
        <v>0.31202202308782911</v>
      </c>
      <c r="D137" s="38">
        <f t="shared" si="18"/>
        <v>0.36425555158131084</v>
      </c>
      <c r="E137" s="38">
        <f t="shared" si="18"/>
        <v>5.2233528493481618E-2</v>
      </c>
      <c r="F137" s="38">
        <f t="shared" si="16"/>
        <v>0.20325695720231635</v>
      </c>
      <c r="G137" s="38">
        <f t="shared" si="19"/>
        <v>0.24759552734412671</v>
      </c>
      <c r="H137" s="38">
        <f t="shared" si="19"/>
        <v>4.4338570141809787E-2</v>
      </c>
      <c r="I137" s="29">
        <f t="shared" si="20"/>
        <v>8.7777777777777635E-2</v>
      </c>
      <c r="J137" s="29">
        <f t="shared" si="17"/>
        <v>9.6311728395061733E-3</v>
      </c>
      <c r="K137" s="29">
        <f t="shared" si="22"/>
        <v>6.891681034594547E-3</v>
      </c>
      <c r="L137" s="29">
        <f t="shared" si="23"/>
        <v>6.1666178968723109E-3</v>
      </c>
    </row>
    <row r="138" spans="1:12" x14ac:dyDescent="0.2">
      <c r="A138" s="26">
        <f t="shared" si="21"/>
        <v>13.333333333333334</v>
      </c>
      <c r="B138" s="6">
        <v>800</v>
      </c>
      <c r="C138" s="38">
        <f t="shared" si="15"/>
        <v>0.30745568660312822</v>
      </c>
      <c r="D138" s="38">
        <f t="shared" si="18"/>
        <v>0.36003590623337417</v>
      </c>
      <c r="E138" s="38">
        <f t="shared" si="18"/>
        <v>5.2580219630245874E-2</v>
      </c>
      <c r="F138" s="38">
        <f t="shared" si="16"/>
        <v>0.1991987005740023</v>
      </c>
      <c r="G138" s="38">
        <f t="shared" si="19"/>
        <v>0.24376311177937074</v>
      </c>
      <c r="H138" s="38">
        <f t="shared" si="19"/>
        <v>4.4564411205367915E-2</v>
      </c>
      <c r="I138" s="29">
        <f t="shared" si="20"/>
        <v>8.888888888888874E-2</v>
      </c>
      <c r="J138" s="29">
        <f t="shared" si="17"/>
        <v>9.876543209876543E-3</v>
      </c>
      <c r="K138" s="29">
        <f t="shared" si="22"/>
        <v>7.0377372002341189E-3</v>
      </c>
      <c r="L138" s="29">
        <f t="shared" si="23"/>
        <v>6.2904079279983332E-3</v>
      </c>
    </row>
    <row r="139" spans="1:12" x14ac:dyDescent="0.2">
      <c r="A139" s="26">
        <f t="shared" si="21"/>
        <v>13.5</v>
      </c>
      <c r="B139" s="6">
        <v>810</v>
      </c>
      <c r="C139" s="38">
        <f t="shared" si="15"/>
        <v>0.3029561769041943</v>
      </c>
      <c r="D139" s="38">
        <f t="shared" ref="D139:E154" si="24">D138*EXP(-$H$6*10/3600)+$B$55</f>
        <v>0.35587801396399937</v>
      </c>
      <c r="E139" s="38">
        <f t="shared" si="24"/>
        <v>5.2921837059804903E-2</v>
      </c>
      <c r="F139" s="38">
        <f t="shared" si="16"/>
        <v>0.19522147166098977</v>
      </c>
      <c r="G139" s="38">
        <f t="shared" ref="G139:H154" si="25">G138*EXP(-$H$7*10/3600)+$B$55</f>
        <v>0.24000721475588491</v>
      </c>
      <c r="H139" s="38">
        <f t="shared" si="25"/>
        <v>4.4785743094894588E-2</v>
      </c>
      <c r="I139" s="29">
        <f t="shared" si="20"/>
        <v>8.9999999999999844E-2</v>
      </c>
      <c r="J139" s="29">
        <f t="shared" si="17"/>
        <v>1.0125E-2</v>
      </c>
      <c r="K139" s="29">
        <f t="shared" si="22"/>
        <v>7.1847423031780218E-3</v>
      </c>
      <c r="L139" s="29">
        <f t="shared" si="23"/>
        <v>6.4148127699285955E-3</v>
      </c>
    </row>
    <row r="140" spans="1:12" x14ac:dyDescent="0.2">
      <c r="A140" s="26">
        <f t="shared" si="21"/>
        <v>13.666666666666666</v>
      </c>
      <c r="B140" s="6">
        <v>820</v>
      </c>
      <c r="C140" s="38">
        <f t="shared" si="15"/>
        <v>0.29852251600368235</v>
      </c>
      <c r="D140" s="38">
        <f t="shared" si="24"/>
        <v>0.35178097103782546</v>
      </c>
      <c r="E140" s="38">
        <f t="shared" si="24"/>
        <v>5.32584550341429E-2</v>
      </c>
      <c r="F140" s="38">
        <f t="shared" si="16"/>
        <v>0.19132365265266496</v>
      </c>
      <c r="G140" s="38">
        <f t="shared" si="25"/>
        <v>0.23632630849385011</v>
      </c>
      <c r="H140" s="38">
        <f t="shared" si="25"/>
        <v>4.5002655841184576E-2</v>
      </c>
      <c r="I140" s="29">
        <f t="shared" si="20"/>
        <v>9.1111111111110948E-2</v>
      </c>
      <c r="J140" s="29">
        <f t="shared" si="17"/>
        <v>1.0376543209876543E-2</v>
      </c>
      <c r="K140" s="29">
        <f t="shared" si="22"/>
        <v>7.3326824560506409E-3</v>
      </c>
      <c r="L140" s="29">
        <f t="shared" si="23"/>
        <v>6.5398201472652191E-3</v>
      </c>
    </row>
    <row r="141" spans="1:12" x14ac:dyDescent="0.2">
      <c r="A141" s="26">
        <f t="shared" si="21"/>
        <v>13.833333333333334</v>
      </c>
      <c r="B141" s="6">
        <v>830</v>
      </c>
      <c r="C141" s="38">
        <f t="shared" si="15"/>
        <v>0.29415374022676033</v>
      </c>
      <c r="D141" s="38">
        <f t="shared" si="24"/>
        <v>0.34774388694535191</v>
      </c>
      <c r="E141" s="38">
        <f t="shared" si="24"/>
        <v>5.3590146718591435E-2</v>
      </c>
      <c r="F141" s="38">
        <f t="shared" si="16"/>
        <v>0.18750365803984542</v>
      </c>
      <c r="G141" s="38">
        <f t="shared" si="25"/>
        <v>0.2327188957173113</v>
      </c>
      <c r="H141" s="38">
        <f t="shared" si="25"/>
        <v>4.5215237677465318E-2</v>
      </c>
      <c r="I141" s="29">
        <f t="shared" si="20"/>
        <v>9.2222222222222053E-2</v>
      </c>
      <c r="J141" s="29">
        <f t="shared" si="17"/>
        <v>1.0631172839506174E-2</v>
      </c>
      <c r="K141" s="29">
        <f t="shared" si="22"/>
        <v>7.4815439747133953E-3</v>
      </c>
      <c r="L141" s="29">
        <f t="shared" si="23"/>
        <v>6.6654180297026225E-3</v>
      </c>
    </row>
    <row r="142" spans="1:12" x14ac:dyDescent="0.2">
      <c r="A142" s="26">
        <f t="shared" si="21"/>
        <v>14</v>
      </c>
      <c r="B142" s="6">
        <v>840</v>
      </c>
      <c r="C142" s="38">
        <f t="shared" si="15"/>
        <v>0.28984890000165026</v>
      </c>
      <c r="D142" s="38">
        <f t="shared" si="24"/>
        <v>0.3437658842093827</v>
      </c>
      <c r="E142" s="38">
        <f t="shared" si="24"/>
        <v>5.3916984207732284E-2</v>
      </c>
      <c r="F142" s="38">
        <f t="shared" si="16"/>
        <v>0.18375993396984511</v>
      </c>
      <c r="G142" s="38">
        <f t="shared" si="25"/>
        <v>0.22918350904513302</v>
      </c>
      <c r="H142" s="38">
        <f t="shared" si="25"/>
        <v>4.5423575075287367E-2</v>
      </c>
      <c r="I142" s="29">
        <f t="shared" si="20"/>
        <v>9.3333333333333157E-2</v>
      </c>
      <c r="J142" s="29">
        <f t="shared" si="17"/>
        <v>1.0888888888888889E-2</v>
      </c>
      <c r="K142" s="29">
        <f t="shared" si="22"/>
        <v>7.6313133752904296E-3</v>
      </c>
      <c r="L142" s="29">
        <f t="shared" si="23"/>
        <v>6.7915946271339765E-3</v>
      </c>
    </row>
    <row r="143" spans="1:12" x14ac:dyDescent="0.2">
      <c r="A143" s="26">
        <f t="shared" si="21"/>
        <v>14.166666666666666</v>
      </c>
      <c r="B143" s="6">
        <v>850</v>
      </c>
      <c r="C143" s="38">
        <f t="shared" si="15"/>
        <v>0.28560705965323535</v>
      </c>
      <c r="D143" s="38">
        <f t="shared" si="24"/>
        <v>0.33984609819430306</v>
      </c>
      <c r="E143" s="38">
        <f t="shared" si="24"/>
        <v>5.4239038541067451E-2</v>
      </c>
      <c r="F143" s="38">
        <f t="shared" si="16"/>
        <v>0.18009095761441637</v>
      </c>
      <c r="G143" s="38">
        <f t="shared" si="25"/>
        <v>0.22571871039411526</v>
      </c>
      <c r="H143" s="38">
        <f t="shared" si="25"/>
        <v>4.5627752779698307E-2</v>
      </c>
      <c r="I143" s="29">
        <f t="shared" si="20"/>
        <v>9.4444444444444262E-2</v>
      </c>
      <c r="J143" s="29">
        <f t="shared" si="17"/>
        <v>1.1149691358024691E-2</v>
      </c>
      <c r="K143" s="29">
        <f t="shared" si="22"/>
        <v>7.7819773712378389E-3</v>
      </c>
      <c r="L143" s="29">
        <f t="shared" si="23"/>
        <v>6.9183383848553607E-3</v>
      </c>
    </row>
    <row r="144" spans="1:12" x14ac:dyDescent="0.2">
      <c r="A144" s="26">
        <f t="shared" si="21"/>
        <v>14.333333333333334</v>
      </c>
      <c r="B144" s="6">
        <v>860</v>
      </c>
      <c r="C144" s="38">
        <f t="shared" si="15"/>
        <v>0.28142729719968695</v>
      </c>
      <c r="D144" s="38">
        <f t="shared" si="24"/>
        <v>0.33598367691814712</v>
      </c>
      <c r="E144" s="38">
        <f t="shared" si="24"/>
        <v>5.4556379718459939E-2</v>
      </c>
      <c r="F144" s="38">
        <f t="shared" si="16"/>
        <v>0.17649523655031193</v>
      </c>
      <c r="G144" s="38">
        <f t="shared" si="25"/>
        <v>0.22232309039402687</v>
      </c>
      <c r="H144" s="38">
        <f t="shared" si="25"/>
        <v>4.5827853843714329E-2</v>
      </c>
      <c r="I144" s="29">
        <f t="shared" si="20"/>
        <v>9.5555555555555366E-2</v>
      </c>
      <c r="J144" s="29">
        <f t="shared" si="17"/>
        <v>1.1413580246913581E-2</v>
      </c>
      <c r="K144" s="29">
        <f t="shared" si="22"/>
        <v>7.933522870455784E-3</v>
      </c>
      <c r="L144" s="29">
        <f t="shared" si="23"/>
        <v>7.0456379788656782E-3</v>
      </c>
    </row>
    <row r="145" spans="1:12" x14ac:dyDescent="0.2">
      <c r="A145" s="26">
        <f t="shared" si="21"/>
        <v>14.5</v>
      </c>
      <c r="B145" s="6">
        <v>870</v>
      </c>
      <c r="C145" s="38">
        <f t="shared" si="15"/>
        <v>0.27730870415206738</v>
      </c>
      <c r="D145" s="38">
        <f t="shared" si="24"/>
        <v>0.33217778086741617</v>
      </c>
      <c r="E145" s="38">
        <f t="shared" si="24"/>
        <v>5.4869076715348485E-2</v>
      </c>
      <c r="F145" s="38">
        <f t="shared" si="16"/>
        <v>0.17297130815221426</v>
      </c>
      <c r="G145" s="38">
        <f t="shared" si="25"/>
        <v>0.21899526781431841</v>
      </c>
      <c r="H145" s="38">
        <f t="shared" si="25"/>
        <v>4.6023959662103563E-2</v>
      </c>
      <c r="I145" s="29">
        <f t="shared" si="20"/>
        <v>9.666666666666647E-2</v>
      </c>
      <c r="J145" s="29">
        <f t="shared" si="17"/>
        <v>1.1680555555555557E-2</v>
      </c>
      <c r="K145" s="29">
        <f t="shared" si="22"/>
        <v>8.0859369724428625E-3</v>
      </c>
      <c r="L145" s="29">
        <f t="shared" si="23"/>
        <v>7.1734823112604099E-3</v>
      </c>
    </row>
    <row r="146" spans="1:12" x14ac:dyDescent="0.2">
      <c r="A146" s="26">
        <f t="shared" si="21"/>
        <v>14.666666666666666</v>
      </c>
      <c r="B146" s="6">
        <v>880</v>
      </c>
      <c r="C146" s="38">
        <f t="shared" si="15"/>
        <v>0.2732503853168668</v>
      </c>
      <c r="D146" s="38">
        <f t="shared" si="24"/>
        <v>0.32842758281460677</v>
      </c>
      <c r="E146" s="38">
        <f t="shared" si="24"/>
        <v>5.5177197497739673E-2</v>
      </c>
      <c r="F146" s="38">
        <f t="shared" si="16"/>
        <v>0.16951773899778588</v>
      </c>
      <c r="G146" s="38">
        <f t="shared" si="25"/>
        <v>0.21573388900228141</v>
      </c>
      <c r="H146" s="38">
        <f t="shared" si="25"/>
        <v>4.6216150004494916E-2</v>
      </c>
      <c r="I146" s="29">
        <f t="shared" si="20"/>
        <v>9.7777777777777575E-2</v>
      </c>
      <c r="J146" s="29">
        <f t="shared" si="17"/>
        <v>1.1950617283950618E-2</v>
      </c>
      <c r="K146" s="29">
        <f t="shared" si="22"/>
        <v>8.23920696549214E-3</v>
      </c>
      <c r="L146" s="29">
        <f t="shared" si="23"/>
        <v>7.3018605057173398E-3</v>
      </c>
    </row>
    <row r="147" spans="1:12" x14ac:dyDescent="0.2">
      <c r="A147" s="26">
        <f t="shared" si="21"/>
        <v>14.833333333333334</v>
      </c>
      <c r="B147" s="6">
        <v>890</v>
      </c>
      <c r="C147" s="38">
        <f t="shared" si="15"/>
        <v>0.26925145860142857</v>
      </c>
      <c r="D147" s="38">
        <f t="shared" si="24"/>
        <v>0.32473226763840951</v>
      </c>
      <c r="E147" s="38">
        <f t="shared" si="24"/>
        <v>5.548080903698064E-2</v>
      </c>
      <c r="F147" s="38">
        <f t="shared" si="16"/>
        <v>0.16613312428459887</v>
      </c>
      <c r="G147" s="38">
        <f t="shared" si="25"/>
        <v>0.21253762733242526</v>
      </c>
      <c r="H147" s="38">
        <f t="shared" si="25"/>
        <v>4.6404503047825792E-2</v>
      </c>
      <c r="I147" s="29">
        <f t="shared" si="20"/>
        <v>9.8888888888888679E-2</v>
      </c>
      <c r="J147" s="29">
        <f t="shared" si="17"/>
        <v>1.2223765432098766E-2</v>
      </c>
      <c r="K147" s="29">
        <f t="shared" si="22"/>
        <v>8.3933203239281978E-3</v>
      </c>
      <c r="L147" s="29">
        <f t="shared" si="23"/>
        <v>7.4307619030724113E-3</v>
      </c>
    </row>
    <row r="148" spans="1:12" x14ac:dyDescent="0.2">
      <c r="A148" s="26">
        <f t="shared" si="21"/>
        <v>15</v>
      </c>
      <c r="B148" s="6">
        <v>900</v>
      </c>
      <c r="C148" s="38">
        <f t="shared" si="15"/>
        <v>0.26531105482222295</v>
      </c>
      <c r="D148" s="38">
        <f t="shared" si="24"/>
        <v>0.32109103214653884</v>
      </c>
      <c r="E148" s="38">
        <f t="shared" si="24"/>
        <v>5.5779977324315562E-2</v>
      </c>
      <c r="F148" s="38">
        <f t="shared" si="16"/>
        <v>0.16281608725870553</v>
      </c>
      <c r="G148" s="38">
        <f t="shared" si="25"/>
        <v>0.20940518266684813</v>
      </c>
      <c r="H148" s="38">
        <f t="shared" si="25"/>
        <v>4.658909540814201E-2</v>
      </c>
      <c r="I148" s="29">
        <f t="shared" si="20"/>
        <v>9.9999999999999784E-2</v>
      </c>
      <c r="J148" s="29">
        <f t="shared" si="17"/>
        <v>1.2500000000000001E-2</v>
      </c>
      <c r="K148" s="29">
        <f t="shared" si="22"/>
        <v>8.548264705384629E-3</v>
      </c>
      <c r="L148" s="29">
        <f t="shared" si="23"/>
        <v>7.5601760569839168E-3</v>
      </c>
    </row>
    <row r="149" spans="1:12" x14ac:dyDescent="0.2">
      <c r="A149" s="26">
        <f t="shared" si="21"/>
        <v>15.166666666666666</v>
      </c>
      <c r="B149" s="6">
        <v>910</v>
      </c>
      <c r="C149" s="38">
        <f t="shared" si="15"/>
        <v>0.26142831751592643</v>
      </c>
      <c r="D149" s="38">
        <f t="shared" si="24"/>
        <v>0.31750308490115597</v>
      </c>
      <c r="E149" s="38">
        <f t="shared" si="24"/>
        <v>5.6074767385229145E-2</v>
      </c>
      <c r="F149" s="38">
        <f t="shared" si="16"/>
        <v>0.15956527865461864</v>
      </c>
      <c r="G149" s="38">
        <f t="shared" si="25"/>
        <v>0.20633528082638203</v>
      </c>
      <c r="H149" s="38">
        <f t="shared" si="25"/>
        <v>4.6770002171762796E-2</v>
      </c>
      <c r="I149" s="29">
        <f t="shared" si="20"/>
        <v>0.10111111111111089</v>
      </c>
      <c r="J149" s="29">
        <f t="shared" si="17"/>
        <v>1.2779320987654321E-2</v>
      </c>
      <c r="K149" s="29">
        <f t="shared" si="22"/>
        <v>8.7040279481213761E-3</v>
      </c>
      <c r="L149" s="29">
        <f t="shared" si="23"/>
        <v>7.6900927296832582E-3</v>
      </c>
    </row>
    <row r="150" spans="1:12" x14ac:dyDescent="0.2">
      <c r="A150" s="26">
        <f t="shared" si="21"/>
        <v>15.333333333333334</v>
      </c>
      <c r="B150" s="6">
        <v>920</v>
      </c>
      <c r="C150" s="38">
        <f t="shared" si="15"/>
        <v>0.25760240275326585</v>
      </c>
      <c r="D150" s="38">
        <f t="shared" si="24"/>
        <v>0.31396764604684635</v>
      </c>
      <c r="E150" s="38">
        <f t="shared" si="24"/>
        <v>5.6365243293580176E-2</v>
      </c>
      <c r="F150" s="38">
        <f t="shared" si="16"/>
        <v>0.15637937614647307</v>
      </c>
      <c r="G150" s="38">
        <f t="shared" si="25"/>
        <v>0.20332667307229718</v>
      </c>
      <c r="H150" s="38">
        <f t="shared" si="25"/>
        <v>4.6947296925823487E-2</v>
      </c>
      <c r="I150" s="29">
        <f t="shared" si="20"/>
        <v>0.10222222222222199</v>
      </c>
      <c r="J150" s="29">
        <f t="shared" si="17"/>
        <v>1.306172839506173E-2</v>
      </c>
      <c r="K150" s="29">
        <f t="shared" si="22"/>
        <v>8.8605980683813205E-3</v>
      </c>
      <c r="L150" s="29">
        <f t="shared" si="23"/>
        <v>7.8205018878105461E-3</v>
      </c>
    </row>
    <row r="151" spans="1:12" x14ac:dyDescent="0.2">
      <c r="A151" s="26">
        <f t="shared" si="21"/>
        <v>15.5</v>
      </c>
      <c r="B151" s="6">
        <v>930</v>
      </c>
      <c r="C151" s="38">
        <f t="shared" si="15"/>
        <v>0.25383247895558647</v>
      </c>
      <c r="D151" s="38">
        <f t="shared" si="24"/>
        <v>0.31048394714111505</v>
      </c>
      <c r="E151" s="38">
        <f t="shared" si="24"/>
        <v>5.6651468185528249E-2</v>
      </c>
      <c r="F151" s="38">
        <f t="shared" si="16"/>
        <v>0.15325708381014555</v>
      </c>
      <c r="G151" s="38">
        <f t="shared" si="25"/>
        <v>0.2003781355983546</v>
      </c>
      <c r="H151" s="38">
        <f t="shared" si="25"/>
        <v>4.7121051788208461E-2</v>
      </c>
      <c r="I151" s="29">
        <f t="shared" si="20"/>
        <v>0.1033333333333331</v>
      </c>
      <c r="J151" s="29">
        <f t="shared" si="17"/>
        <v>1.3347222222222222E-2</v>
      </c>
      <c r="K151" s="29">
        <f t="shared" si="22"/>
        <v>9.0179632577855658E-3</v>
      </c>
      <c r="L151" s="29">
        <f t="shared" si="23"/>
        <v>7.9513936983333471E-3</v>
      </c>
    </row>
    <row r="152" spans="1:12" x14ac:dyDescent="0.2">
      <c r="A152" s="26">
        <f t="shared" si="21"/>
        <v>15.666666666666666</v>
      </c>
      <c r="B152" s="6">
        <v>940</v>
      </c>
      <c r="C152" s="38">
        <f t="shared" si="15"/>
        <v>0.25011772671410532</v>
      </c>
      <c r="D152" s="38">
        <f t="shared" si="24"/>
        <v>0.30705123098736237</v>
      </c>
      <c r="E152" s="38">
        <f t="shared" si="24"/>
        <v>5.6933504273256677E-2</v>
      </c>
      <c r="F152" s="38">
        <f t="shared" si="16"/>
        <v>0.15019713159611367</v>
      </c>
      <c r="G152" s="38">
        <f t="shared" si="25"/>
        <v>0.19748846903300066</v>
      </c>
      <c r="H152" s="38">
        <f t="shared" si="25"/>
        <v>4.7291337436886405E-2</v>
      </c>
      <c r="I152" s="29">
        <f t="shared" si="20"/>
        <v>0.1044444444444442</v>
      </c>
      <c r="J152" s="29">
        <f t="shared" si="17"/>
        <v>1.3635802469135804E-2</v>
      </c>
      <c r="K152" s="29">
        <f t="shared" si="22"/>
        <v>9.1761118807668351E-3</v>
      </c>
      <c r="L152" s="29">
        <f t="shared" si="23"/>
        <v>8.0827585245469204E-3</v>
      </c>
    </row>
    <row r="153" spans="1:12" x14ac:dyDescent="0.2">
      <c r="A153" s="26">
        <f t="shared" si="21"/>
        <v>15.833333333333334</v>
      </c>
      <c r="B153" s="6">
        <v>950</v>
      </c>
      <c r="C153" s="38">
        <f t="shared" si="15"/>
        <v>0.24645733861180913</v>
      </c>
      <c r="D153" s="38">
        <f t="shared" si="24"/>
        <v>0.30366875147030403</v>
      </c>
      <c r="E153" s="38">
        <f t="shared" si="24"/>
        <v>5.721141285849457E-2</v>
      </c>
      <c r="F153" s="38">
        <f t="shared" si="16"/>
        <v>0.1471982748128402</v>
      </c>
      <c r="G153" s="38">
        <f t="shared" si="25"/>
        <v>0.19465649795150064</v>
      </c>
      <c r="H153" s="38">
        <f t="shared" si="25"/>
        <v>4.7458223138659862E-2</v>
      </c>
      <c r="I153" s="29">
        <f t="shared" si="20"/>
        <v>0.10555555555555531</v>
      </c>
      <c r="J153" s="29">
        <f t="shared" si="17"/>
        <v>1.392746913580247E-2</v>
      </c>
      <c r="K153" s="29">
        <f t="shared" si="22"/>
        <v>9.3350324720404311E-3</v>
      </c>
      <c r="L153" s="29">
        <f t="shared" si="23"/>
        <v>8.2145869221543089E-3</v>
      </c>
    </row>
    <row r="154" spans="1:12" x14ac:dyDescent="0.2">
      <c r="A154" s="26">
        <f t="shared" si="21"/>
        <v>16</v>
      </c>
      <c r="B154" s="6">
        <v>960</v>
      </c>
      <c r="C154" s="38">
        <f t="shared" si="15"/>
        <v>0.24285051904795857</v>
      </c>
      <c r="D154" s="38">
        <f t="shared" si="24"/>
        <v>0.30033577339379997</v>
      </c>
      <c r="E154" s="38">
        <f t="shared" si="24"/>
        <v>5.7485254345841029E-2</v>
      </c>
      <c r="F154" s="38">
        <f t="shared" si="16"/>
        <v>0.14425929362047191</v>
      </c>
      <c r="G154" s="38">
        <f t="shared" si="25"/>
        <v>0.19188107039781332</v>
      </c>
      <c r="H154" s="38">
        <f t="shared" si="25"/>
        <v>4.7621776777340794E-2</v>
      </c>
      <c r="I154" s="29">
        <f t="shared" si="20"/>
        <v>0.10666666666666641</v>
      </c>
      <c r="J154" s="29">
        <f t="shared" si="17"/>
        <v>1.4222222222222223E-2</v>
      </c>
      <c r="K154" s="29">
        <f t="shared" si="22"/>
        <v>9.4947137341122121E-3</v>
      </c>
      <c r="L154" s="29">
        <f t="shared" si="23"/>
        <v>8.3468696354247005E-3</v>
      </c>
    </row>
    <row r="155" spans="1:12" x14ac:dyDescent="0.2">
      <c r="A155" s="26">
        <f t="shared" si="21"/>
        <v>16.166666666666668</v>
      </c>
      <c r="B155" s="6">
        <v>970</v>
      </c>
      <c r="C155" s="38">
        <f t="shared" si="15"/>
        <v>0.23929648406516146</v>
      </c>
      <c r="D155" s="38">
        <f t="shared" ref="D155:E170" si="26">D154*EXP(-$H$6*10/3600)+$B$55</f>
        <v>0.29705157232105617</v>
      </c>
      <c r="E155" s="38">
        <f t="shared" si="26"/>
        <v>5.7755088255894316E-2</v>
      </c>
      <c r="F155" s="38">
        <f t="shared" si="16"/>
        <v>0.14137899253464756</v>
      </c>
      <c r="G155" s="38">
        <f t="shared" ref="G155:H170" si="27">G154*EXP(-$H$7*10/3600)+$B$55</f>
        <v>0.18916105741601169</v>
      </c>
      <c r="H155" s="38">
        <f t="shared" si="27"/>
        <v>4.7782064881363544E-2</v>
      </c>
      <c r="I155" s="29">
        <f t="shared" si="20"/>
        <v>0.10777777777777751</v>
      </c>
      <c r="J155" s="29">
        <f t="shared" si="17"/>
        <v>1.4520061728395062E-2</v>
      </c>
      <c r="K155" s="29">
        <f t="shared" si="22"/>
        <v>9.6551445348230288E-3</v>
      </c>
      <c r="L155" s="29">
        <f t="shared" si="23"/>
        <v>8.4795975934284888E-3</v>
      </c>
    </row>
    <row r="156" spans="1:12" x14ac:dyDescent="0.2">
      <c r="A156" s="26">
        <f t="shared" si="21"/>
        <v>16.333333333333332</v>
      </c>
      <c r="B156" s="6">
        <v>980</v>
      </c>
      <c r="C156" s="38">
        <f t="shared" si="15"/>
        <v>0.23579446117897626</v>
      </c>
      <c r="D156" s="38">
        <f t="shared" si="26"/>
        <v>0.29381543441716551</v>
      </c>
      <c r="E156" s="38">
        <f t="shared" si="26"/>
        <v>5.8020973238188937E-2</v>
      </c>
      <c r="F156" s="38">
        <f t="shared" si="16"/>
        <v>0.13855619994021248</v>
      </c>
      <c r="G156" s="38">
        <f t="shared" si="27"/>
        <v>0.18649535259105957</v>
      </c>
      <c r="H156" s="38">
        <f t="shared" si="27"/>
        <v>4.7939152650846487E-2</v>
      </c>
      <c r="I156" s="29">
        <f t="shared" si="20"/>
        <v>0.10888888888888862</v>
      </c>
      <c r="J156" s="29">
        <f t="shared" si="17"/>
        <v>1.4820987654320989E-2</v>
      </c>
      <c r="K156" s="29">
        <f t="shared" si="22"/>
        <v>9.8163139049291092E-3</v>
      </c>
      <c r="L156" s="29">
        <f t="shared" si="23"/>
        <v>8.6127619063475075E-3</v>
      </c>
    </row>
    <row r="157" spans="1:12" x14ac:dyDescent="0.2">
      <c r="A157" s="26">
        <f t="shared" si="21"/>
        <v>16.5</v>
      </c>
      <c r="B157" s="6">
        <v>990</v>
      </c>
      <c r="C157" s="38">
        <f t="shared" si="15"/>
        <v>0.23234368921000889</v>
      </c>
      <c r="D157" s="38">
        <f t="shared" si="26"/>
        <v>0.29062665629395257</v>
      </c>
      <c r="E157" s="38">
        <f t="shared" si="26"/>
        <v>5.8282967083943357E-2</v>
      </c>
      <c r="F157" s="38">
        <f t="shared" si="16"/>
        <v>0.13578976761464298</v>
      </c>
      <c r="G157" s="38">
        <f t="shared" si="27"/>
        <v>0.18388287159875699</v>
      </c>
      <c r="H157" s="38">
        <f t="shared" si="27"/>
        <v>4.8093103984113393E-2</v>
      </c>
      <c r="I157" s="29">
        <f t="shared" si="20"/>
        <v>0.10999999999999972</v>
      </c>
      <c r="J157" s="29">
        <f t="shared" si="17"/>
        <v>1.5125000000000001E-2</v>
      </c>
      <c r="K157" s="29">
        <f t="shared" si="22"/>
        <v>9.9782110357178409E-3</v>
      </c>
      <c r="L157" s="29">
        <f t="shared" si="23"/>
        <v>8.7463538618589333E-3</v>
      </c>
    </row>
    <row r="158" spans="1:12" x14ac:dyDescent="0.2">
      <c r="A158" s="26">
        <f t="shared" si="21"/>
        <v>16.666666666666668</v>
      </c>
      <c r="B158" s="6">
        <v>1000</v>
      </c>
      <c r="C158" s="38">
        <f t="shared" si="15"/>
        <v>0.22894341811846786</v>
      </c>
      <c r="D158" s="38">
        <f t="shared" si="26"/>
        <v>0.28748454485708935</v>
      </c>
      <c r="E158" s="38">
        <f t="shared" si="26"/>
        <v>5.8541126738621149E-2</v>
      </c>
      <c r="F158" s="38">
        <f t="shared" si="16"/>
        <v>0.13307857026098568</v>
      </c>
      <c r="G158" s="38">
        <f t="shared" si="27"/>
        <v>0.18132255176467152</v>
      </c>
      <c r="H158" s="38">
        <f t="shared" si="27"/>
        <v>4.8243981503685217E-2</v>
      </c>
      <c r="I158" s="29">
        <f t="shared" si="20"/>
        <v>0.11111111111111083</v>
      </c>
      <c r="J158" s="29">
        <f t="shared" si="17"/>
        <v>1.54320987654321E-2</v>
      </c>
      <c r="K158" s="29">
        <f t="shared" si="22"/>
        <v>1.0140825276658456E-2</v>
      </c>
      <c r="L158" s="29">
        <f t="shared" si="23"/>
        <v>8.8803649215913917E-3</v>
      </c>
    </row>
    <row r="159" spans="1:12" x14ac:dyDescent="0.2">
      <c r="A159" s="26">
        <f t="shared" si="21"/>
        <v>16.833333333333332</v>
      </c>
      <c r="B159" s="6">
        <v>1010</v>
      </c>
      <c r="C159" s="38">
        <f t="shared" si="15"/>
        <v>0.22559290884113961</v>
      </c>
      <c r="D159" s="38">
        <f t="shared" si="26"/>
        <v>0.28438841715544827</v>
      </c>
      <c r="E159" s="38">
        <f t="shared" si="26"/>
        <v>5.879550831430834E-2</v>
      </c>
      <c r="F159" s="38">
        <f t="shared" si="16"/>
        <v>0.13042150505012237</v>
      </c>
      <c r="G159" s="38">
        <f t="shared" si="27"/>
        <v>0.17881335163187598</v>
      </c>
      <c r="H159" s="38">
        <f t="shared" si="27"/>
        <v>4.8391846581752981E-2</v>
      </c>
      <c r="I159" s="29">
        <f t="shared" si="20"/>
        <v>0.11222222222222193</v>
      </c>
      <c r="J159" s="29">
        <f t="shared" si="17"/>
        <v>1.5742283950617286E-2</v>
      </c>
      <c r="K159" s="29">
        <f t="shared" si="22"/>
        <v>1.030414613308709E-2</v>
      </c>
      <c r="L159" s="29">
        <f t="shared" si="23"/>
        <v>9.0147867176518168E-3</v>
      </c>
    </row>
    <row r="160" spans="1:12" x14ac:dyDescent="0.2">
      <c r="A160" s="26">
        <f t="shared" si="21"/>
        <v>17</v>
      </c>
      <c r="B160" s="6">
        <v>1020</v>
      </c>
      <c r="C160" s="38">
        <f t="shared" si="15"/>
        <v>0.22229143313074992</v>
      </c>
      <c r="D160" s="38">
        <f t="shared" si="26"/>
        <v>0.28133760023265986</v>
      </c>
      <c r="E160" s="38">
        <f t="shared" si="26"/>
        <v>5.9046167101909609E-2</v>
      </c>
      <c r="F160" s="38">
        <f t="shared" si="16"/>
        <v>0.12781749117217414</v>
      </c>
      <c r="G160" s="38">
        <f t="shared" si="27"/>
        <v>0.17635425053731679</v>
      </c>
      <c r="H160" s="38">
        <f t="shared" si="27"/>
        <v>4.8536759365142006E-2</v>
      </c>
      <c r="I160" s="29">
        <f t="shared" si="20"/>
        <v>0.11333333333333304</v>
      </c>
      <c r="J160" s="29">
        <f t="shared" si="17"/>
        <v>1.6055555555555556E-2</v>
      </c>
      <c r="K160" s="29">
        <f t="shared" si="22"/>
        <v>1.0468163263925728E-2</v>
      </c>
      <c r="L160" s="29">
        <f t="shared" si="23"/>
        <v>9.1496110492216565E-3</v>
      </c>
    </row>
    <row r="161" spans="1:12" x14ac:dyDescent="0.2">
      <c r="A161" s="26">
        <f t="shared" si="21"/>
        <v>17.166666666666668</v>
      </c>
      <c r="B161" s="6">
        <v>1030</v>
      </c>
      <c r="C161" s="38">
        <f t="shared" si="15"/>
        <v>0.21903827339767654</v>
      </c>
      <c r="D161" s="38">
        <f t="shared" si="26"/>
        <v>0.2783314309808429</v>
      </c>
      <c r="E161" s="38">
        <f t="shared" si="26"/>
        <v>5.9293157583166001E-2</v>
      </c>
      <c r="F161" s="38">
        <f t="shared" si="16"/>
        <v>0.12526546939686223</v>
      </c>
      <c r="G161" s="38">
        <f t="shared" si="27"/>
        <v>0.17394424819664062</v>
      </c>
      <c r="H161" s="38">
        <f t="shared" si="27"/>
        <v>4.8678778799777757E-2</v>
      </c>
      <c r="I161" s="29">
        <f t="shared" si="20"/>
        <v>0.11444444444444414</v>
      </c>
      <c r="J161" s="29">
        <f t="shared" si="17"/>
        <v>1.6371913580246915E-2</v>
      </c>
      <c r="K161" s="29">
        <f t="shared" si="22"/>
        <v>1.0632866479434523E-2</v>
      </c>
      <c r="L161" s="29">
        <f t="shared" si="23"/>
        <v>9.2848298792210394E-3</v>
      </c>
    </row>
    <row r="162" spans="1:12" x14ac:dyDescent="0.2">
      <c r="A162" s="26">
        <f t="shared" si="21"/>
        <v>17.333333333333332</v>
      </c>
      <c r="B162" s="6">
        <v>1040</v>
      </c>
      <c r="C162" s="38">
        <f t="shared" si="15"/>
        <v>0.21583272255397803</v>
      </c>
      <c r="D162" s="38">
        <f t="shared" si="26"/>
        <v>0.2753692559964751</v>
      </c>
      <c r="E162" s="38">
        <f t="shared" si="26"/>
        <v>5.953653344249675E-2</v>
      </c>
      <c r="F162" s="38">
        <f t="shared" si="16"/>
        <v>0.12276440164264663</v>
      </c>
      <c r="G162" s="38">
        <f t="shared" si="27"/>
        <v>0.17158236429731041</v>
      </c>
      <c r="H162" s="38">
        <f t="shared" si="27"/>
        <v>4.8817962654663163E-2</v>
      </c>
      <c r="I162" s="29">
        <f t="shared" si="20"/>
        <v>0.11555555555555524</v>
      </c>
      <c r="J162" s="29">
        <f t="shared" si="17"/>
        <v>1.669135802469136E-2</v>
      </c>
      <c r="K162" s="29">
        <f t="shared" si="22"/>
        <v>1.0798245738997014E-2</v>
      </c>
      <c r="L162" s="29">
        <f t="shared" si="23"/>
        <v>9.4204353310395478E-3</v>
      </c>
    </row>
    <row r="163" spans="1:12" x14ac:dyDescent="0.2">
      <c r="A163" s="26">
        <f t="shared" si="21"/>
        <v>17.5</v>
      </c>
      <c r="B163" s="6">
        <v>1050</v>
      </c>
      <c r="C163" s="38">
        <f t="shared" si="15"/>
        <v>0.21267408385970496</v>
      </c>
      <c r="D163" s="38">
        <f t="shared" si="26"/>
        <v>0.27245043143837316</v>
      </c>
      <c r="E163" s="38">
        <f t="shared" si="26"/>
        <v>5.9776347578667836E-2</v>
      </c>
      <c r="F163" s="38">
        <f t="shared" si="16"/>
        <v>0.12031327055446753</v>
      </c>
      <c r="G163" s="38">
        <f t="shared" si="27"/>
        <v>0.16926763809984538</v>
      </c>
      <c r="H163" s="38">
        <f t="shared" si="27"/>
        <v>4.8954367545377214E-2</v>
      </c>
      <c r="I163" s="29">
        <f t="shared" si="20"/>
        <v>0.11666666666666635</v>
      </c>
      <c r="J163" s="29">
        <f t="shared" si="17"/>
        <v>1.7013888888888891E-2</v>
      </c>
      <c r="K163" s="29">
        <f t="shared" si="22"/>
        <v>1.0964291148937759E-2</v>
      </c>
      <c r="L163" s="29">
        <f t="shared" si="23"/>
        <v>9.5564196853322615E-3</v>
      </c>
    </row>
    <row r="164" spans="1:12" x14ac:dyDescent="0.2">
      <c r="A164" s="26">
        <f t="shared" si="21"/>
        <v>17.666666666666668</v>
      </c>
      <c r="B164" s="6">
        <v>1060</v>
      </c>
      <c r="C164" s="38">
        <f t="shared" si="15"/>
        <v>0.20956167077146096</v>
      </c>
      <c r="D164" s="38">
        <f t="shared" si="26"/>
        <v>0.26957432288775107</v>
      </c>
      <c r="E164" s="38">
        <f t="shared" si="26"/>
        <v>6.0012652116289734E-2</v>
      </c>
      <c r="F164" s="38">
        <f t="shared" si="16"/>
        <v>0.11791107908991751</v>
      </c>
      <c r="G164" s="38">
        <f t="shared" si="27"/>
        <v>0.16699912804702252</v>
      </c>
      <c r="H164" s="38">
        <f t="shared" si="27"/>
        <v>4.9088048957104398E-2</v>
      </c>
      <c r="I164" s="29">
        <f t="shared" si="20"/>
        <v>0.11777777777777745</v>
      </c>
      <c r="J164" s="29">
        <f t="shared" si="17"/>
        <v>1.7339506172839508E-2</v>
      </c>
      <c r="K164" s="29">
        <f t="shared" si="22"/>
        <v>1.1130992960371898E-2</v>
      </c>
      <c r="L164" s="29">
        <f t="shared" si="23"/>
        <v>9.6927753768797729E-3</v>
      </c>
    </row>
    <row r="165" spans="1:12" x14ac:dyDescent="0.2">
      <c r="A165" s="26">
        <f t="shared" si="21"/>
        <v>17.833333333333332</v>
      </c>
      <c r="B165" s="6">
        <v>1070</v>
      </c>
      <c r="C165" s="38">
        <f t="shared" si="15"/>
        <v>0.20649480679317939</v>
      </c>
      <c r="D165" s="38">
        <f t="shared" si="26"/>
        <v>0.26674030521032666</v>
      </c>
      <c r="E165" s="38">
        <f t="shared" si="26"/>
        <v>6.0245498417146916E-2</v>
      </c>
      <c r="F165" s="38">
        <f t="shared" si="16"/>
        <v>0.11555685011367622</v>
      </c>
      <c r="G165" s="38">
        <f t="shared" si="27"/>
        <v>0.16477591138088116</v>
      </c>
      <c r="H165" s="38">
        <f t="shared" si="27"/>
        <v>4.9219061267204309E-2</v>
      </c>
      <c r="I165" s="29">
        <f t="shared" si="20"/>
        <v>0.11888888888888856</v>
      </c>
      <c r="J165" s="29">
        <f t="shared" si="17"/>
        <v>1.766820987654321E-2</v>
      </c>
      <c r="K165" s="29">
        <f t="shared" si="22"/>
        <v>1.1298341567086194E-2</v>
      </c>
      <c r="L165" s="29">
        <f t="shared" si="23"/>
        <v>9.8294949915108953E-3</v>
      </c>
    </row>
    <row r="166" spans="1:12" x14ac:dyDescent="0.2">
      <c r="A166" s="26">
        <f t="shared" si="21"/>
        <v>18</v>
      </c>
      <c r="B166" s="6">
        <v>1080</v>
      </c>
      <c r="C166" s="38">
        <f t="shared" si="15"/>
        <v>0.20347282532908395</v>
      </c>
      <c r="D166" s="38">
        <f t="shared" si="26"/>
        <v>0.26394776242044587</v>
      </c>
      <c r="E166" s="38">
        <f t="shared" si="26"/>
        <v>6.0474937091361564E-2</v>
      </c>
      <c r="F166" s="38">
        <f t="shared" si="16"/>
        <v>0.11324962600004287</v>
      </c>
      <c r="G166" s="38">
        <f t="shared" si="27"/>
        <v>0.16259708376737411</v>
      </c>
      <c r="H166" s="38">
        <f t="shared" si="27"/>
        <v>4.9347457767330613E-2</v>
      </c>
      <c r="I166" s="29">
        <f t="shared" si="20"/>
        <v>0.11999999999999966</v>
      </c>
      <c r="J166" s="29">
        <f t="shared" si="17"/>
        <v>1.8000000000000002E-2</v>
      </c>
      <c r="K166" s="29">
        <f t="shared" si="22"/>
        <v>1.1466327503451086E-2</v>
      </c>
      <c r="L166" s="29">
        <f t="shared" si="23"/>
        <v>9.9665712630868132E-3</v>
      </c>
    </row>
    <row r="167" spans="1:12" x14ac:dyDescent="0.2">
      <c r="A167" s="26">
        <f t="shared" si="21"/>
        <v>18.166666666666668</v>
      </c>
      <c r="B167" s="6">
        <v>1090</v>
      </c>
      <c r="C167" s="38">
        <f t="shared" si="15"/>
        <v>0.20049506953880161</v>
      </c>
      <c r="D167" s="38">
        <f t="shared" si="26"/>
        <v>0.26119608754719587</v>
      </c>
      <c r="E167" s="38">
        <f t="shared" si="26"/>
        <v>6.0701018008393878E-2</v>
      </c>
      <c r="F167" s="38">
        <f t="shared" si="16"/>
        <v>0.11098846824340433</v>
      </c>
      <c r="G167" s="38">
        <f t="shared" si="27"/>
        <v>0.16046175892851339</v>
      </c>
      <c r="H167" s="38">
        <f t="shared" si="27"/>
        <v>4.9473290685108438E-2</v>
      </c>
      <c r="I167" s="29">
        <f t="shared" si="20"/>
        <v>0.12111111111111077</v>
      </c>
      <c r="J167" s="29">
        <f t="shared" si="17"/>
        <v>1.8334876543209876E-2</v>
      </c>
      <c r="K167" s="29">
        <f t="shared" si="22"/>
        <v>1.1634941442363291E-2</v>
      </c>
      <c r="L167" s="29">
        <f t="shared" si="23"/>
        <v>1.0103997070545448E-2</v>
      </c>
    </row>
    <row r="168" spans="1:12" x14ac:dyDescent="0.2">
      <c r="A168" s="26">
        <f t="shared" si="21"/>
        <v>18.333333333333332</v>
      </c>
      <c r="B168" s="6">
        <v>1100</v>
      </c>
      <c r="C168" s="38">
        <f t="shared" si="15"/>
        <v>0.19756089219459547</v>
      </c>
      <c r="D168" s="38">
        <f t="shared" si="26"/>
        <v>0.25848468250247725</v>
      </c>
      <c r="E168" s="38">
        <f t="shared" si="26"/>
        <v>6.0923790307881434E-2</v>
      </c>
      <c r="F168" s="38">
        <f t="shared" si="16"/>
        <v>0.10877245707648084</v>
      </c>
      <c r="G168" s="38">
        <f t="shared" si="27"/>
        <v>0.15836906828186034</v>
      </c>
      <c r="H168" s="38">
        <f t="shared" si="27"/>
        <v>4.9596611205378886E-2</v>
      </c>
      <c r="I168" s="29">
        <f t="shared" si="20"/>
        <v>0.12222222222222187</v>
      </c>
      <c r="J168" s="29">
        <f t="shared" si="17"/>
        <v>1.867283950617284E-2</v>
      </c>
      <c r="K168" s="29">
        <f t="shared" si="22"/>
        <v>1.1804174193218518E-2</v>
      </c>
      <c r="L168" s="29">
        <f t="shared" si="23"/>
        <v>1.0241765435004834E-2</v>
      </c>
    </row>
    <row r="169" spans="1:12" x14ac:dyDescent="0.2">
      <c r="A169" s="26">
        <f t="shared" si="21"/>
        <v>18.5</v>
      </c>
      <c r="B169" s="6">
        <v>1110</v>
      </c>
      <c r="C169" s="38">
        <f t="shared" si="15"/>
        <v>0.1946696555406868</v>
      </c>
      <c r="D169" s="38">
        <f t="shared" si="26"/>
        <v>0.25581295795100706</v>
      </c>
      <c r="E169" s="38">
        <f t="shared" si="26"/>
        <v>6.1143302410319872E-2</v>
      </c>
      <c r="F169" s="38">
        <f t="shared" si="16"/>
        <v>0.10660069109619384</v>
      </c>
      <c r="G169" s="38">
        <f t="shared" si="27"/>
        <v>0.1563181605872139</v>
      </c>
      <c r="H169" s="38">
        <f t="shared" si="27"/>
        <v>4.971746949101942E-2</v>
      </c>
      <c r="I169" s="29">
        <f t="shared" si="20"/>
        <v>0.12333333333333298</v>
      </c>
      <c r="J169" s="29">
        <f t="shared" si="17"/>
        <v>1.9013888888888889E-2</v>
      </c>
      <c r="K169" s="29">
        <f t="shared" si="22"/>
        <v>1.1974016699913851E-2</v>
      </c>
      <c r="L169" s="29">
        <f t="shared" si="23"/>
        <v>1.0379869516924333E-2</v>
      </c>
    </row>
    <row r="170" spans="1:12" x14ac:dyDescent="0.2">
      <c r="A170" s="26">
        <f t="shared" si="21"/>
        <v>18.666666666666668</v>
      </c>
      <c r="B170" s="6">
        <v>1120</v>
      </c>
      <c r="C170" s="38">
        <f t="shared" si="15"/>
        <v>0.19182073115463669</v>
      </c>
      <c r="D170" s="38">
        <f t="shared" si="26"/>
        <v>0.25318033318222438</v>
      </c>
      <c r="E170" s="38">
        <f t="shared" si="26"/>
        <v>6.13596020275873E-2</v>
      </c>
      <c r="F170" s="38">
        <f t="shared" si="16"/>
        <v>0.10447228689700384</v>
      </c>
      <c r="G170" s="38">
        <f t="shared" si="27"/>
        <v>0.154308201600353</v>
      </c>
      <c r="H170" s="38">
        <f t="shared" si="27"/>
        <v>4.9835914703348527E-2</v>
      </c>
      <c r="I170" s="29">
        <f t="shared" si="20"/>
        <v>0.12444444444444408</v>
      </c>
      <c r="J170" s="29">
        <f t="shared" si="17"/>
        <v>1.9358024691358024E-2</v>
      </c>
      <c r="K170" s="29">
        <f t="shared" si="22"/>
        <v>1.2144460038879371E-2</v>
      </c>
      <c r="L170" s="29">
        <f t="shared" si="23"/>
        <v>1.0518302613322523E-2</v>
      </c>
    </row>
    <row r="171" spans="1:12" x14ac:dyDescent="0.2">
      <c r="A171" s="26">
        <f t="shared" si="21"/>
        <v>18.833333333333332</v>
      </c>
      <c r="B171" s="6">
        <v>1130</v>
      </c>
      <c r="C171" s="38">
        <f t="shared" si="15"/>
        <v>0.18901349981075535</v>
      </c>
      <c r="D171" s="38">
        <f t="shared" ref="D171:E186" si="28">D170*EXP(-$H$6*10/3600)+$B$55</f>
        <v>0.25058623598407037</v>
      </c>
      <c r="E171" s="38">
        <f t="shared" si="28"/>
        <v>6.1572736173314678E-2</v>
      </c>
      <c r="F171" s="38">
        <f t="shared" si="16"/>
        <v>0.10238637871156897</v>
      </c>
      <c r="G171" s="38">
        <f t="shared" ref="G171:H186" si="29">G170*EXP(-$H$7*10/3600)+$B$55</f>
        <v>0.15233837373369258</v>
      </c>
      <c r="H171" s="38">
        <f t="shared" si="29"/>
        <v>4.9951995022122976E-2</v>
      </c>
      <c r="I171" s="29">
        <f t="shared" si="20"/>
        <v>0.1255555555555552</v>
      </c>
      <c r="J171" s="29">
        <f t="shared" si="17"/>
        <v>1.9705246913580249E-2</v>
      </c>
      <c r="K171" s="29">
        <f t="shared" si="22"/>
        <v>1.2315495417138578E-2</v>
      </c>
      <c r="L171" s="29">
        <f t="shared" si="23"/>
        <v>1.0657058155050643E-2</v>
      </c>
    </row>
    <row r="172" spans="1:12" x14ac:dyDescent="0.2">
      <c r="A172" s="26">
        <f t="shared" si="21"/>
        <v>19</v>
      </c>
      <c r="B172" s="6">
        <v>1140</v>
      </c>
      <c r="C172" s="38">
        <f t="shared" si="15"/>
        <v>0.18624735134551088</v>
      </c>
      <c r="D172" s="38">
        <f t="shared" si="28"/>
        <v>0.24803010251861565</v>
      </c>
      <c r="E172" s="38">
        <f t="shared" si="28"/>
        <v>6.178275117310441E-2</v>
      </c>
      <c r="F172" s="38">
        <f t="shared" si="16"/>
        <v>0.1003421180585783</v>
      </c>
      <c r="G172" s="38">
        <f t="shared" si="29"/>
        <v>0.15040787572371478</v>
      </c>
      <c r="H172" s="38">
        <f t="shared" si="29"/>
        <v>5.0065757665135831E-2</v>
      </c>
      <c r="I172" s="29">
        <f t="shared" si="20"/>
        <v>0.12666666666666632</v>
      </c>
      <c r="J172" s="29">
        <f t="shared" si="17"/>
        <v>2.0055555555555556E-2</v>
      </c>
      <c r="K172" s="29">
        <f t="shared" si="22"/>
        <v>1.2487114170397202E-2</v>
      </c>
      <c r="L172" s="29">
        <f t="shared" si="23"/>
        <v>1.0796129704120465E-2</v>
      </c>
    </row>
    <row r="173" spans="1:12" x14ac:dyDescent="0.2">
      <c r="A173" s="26">
        <f t="shared" si="21"/>
        <v>19.166666666666668</v>
      </c>
      <c r="B173" s="6">
        <v>1150</v>
      </c>
      <c r="C173" s="38">
        <f t="shared" si="15"/>
        <v>0.18352168452490783</v>
      </c>
      <c r="D173" s="38">
        <f t="shared" si="28"/>
        <v>0.24551137719950766</v>
      </c>
      <c r="E173" s="38">
        <f t="shared" si="28"/>
        <v>6.1989692674599424E-2</v>
      </c>
      <c r="F173" s="38">
        <f t="shared" si="16"/>
        <v>9.8338673397616608E-2</v>
      </c>
      <c r="G173" s="38">
        <f t="shared" si="29"/>
        <v>0.14851592230504038</v>
      </c>
      <c r="H173" s="38">
        <f t="shared" si="29"/>
        <v>5.0177248907423144E-2</v>
      </c>
      <c r="I173" s="29">
        <f t="shared" si="20"/>
        <v>0.12777777777777743</v>
      </c>
      <c r="J173" s="29">
        <f t="shared" si="17"/>
        <v>2.0408950617283952E-2</v>
      </c>
      <c r="K173" s="29">
        <f t="shared" si="22"/>
        <v>1.2659307761159979E-2</v>
      </c>
      <c r="L173" s="29">
        <f t="shared" si="23"/>
        <v>1.0935510951085529E-2</v>
      </c>
    </row>
    <row r="174" spans="1:12" x14ac:dyDescent="0.2">
      <c r="A174" s="26">
        <f t="shared" si="21"/>
        <v>19.333333333333332</v>
      </c>
      <c r="B174" s="6">
        <v>1160</v>
      </c>
      <c r="C174" s="38">
        <f t="shared" si="15"/>
        <v>0.18083590691380641</v>
      </c>
      <c r="D174" s="38">
        <f t="shared" si="28"/>
        <v>0.24302951257121169</v>
      </c>
      <c r="E174" s="38">
        <f t="shared" si="28"/>
        <v>6.219360565740488E-2</v>
      </c>
      <c r="F174" s="38">
        <f t="shared" si="16"/>
        <v>9.6375229790919961E-2</v>
      </c>
      <c r="G174" s="38">
        <f t="shared" si="29"/>
        <v>0.14666174389100778</v>
      </c>
      <c r="H174" s="38">
        <f t="shared" si="29"/>
        <v>5.0286514100087165E-2</v>
      </c>
      <c r="I174" s="29">
        <f t="shared" si="20"/>
        <v>0.12888888888888855</v>
      </c>
      <c r="J174" s="29">
        <f t="shared" si="17"/>
        <v>2.0765432098765434E-2</v>
      </c>
      <c r="K174" s="29">
        <f t="shared" si="22"/>
        <v>1.2832067776874992E-2</v>
      </c>
      <c r="L174" s="29">
        <f t="shared" si="23"/>
        <v>1.107519571247466E-2</v>
      </c>
    </row>
    <row r="175" spans="1:12" x14ac:dyDescent="0.2">
      <c r="A175" s="26">
        <f t="shared" si="21"/>
        <v>19.5</v>
      </c>
      <c r="B175" s="6">
        <v>1170</v>
      </c>
      <c r="C175" s="38">
        <f t="shared" si="15"/>
        <v>0.17818943474715404</v>
      </c>
      <c r="D175" s="38">
        <f t="shared" si="28"/>
        <v>0.24058396919001912</v>
      </c>
      <c r="E175" s="38">
        <f t="shared" si="28"/>
        <v>6.2394534442864663E-2</v>
      </c>
      <c r="F175" s="38">
        <f t="shared" si="16"/>
        <v>9.4450988571885178E-2</v>
      </c>
      <c r="G175" s="38">
        <f t="shared" si="29"/>
        <v>0.14484458626062952</v>
      </c>
      <c r="H175" s="38">
        <f t="shared" si="29"/>
        <v>5.0393597688743741E-2</v>
      </c>
      <c r="I175" s="29">
        <f t="shared" si="20"/>
        <v>0.12999999999999967</v>
      </c>
      <c r="J175" s="29">
        <f t="shared" si="17"/>
        <v>2.1125000000000001E-2</v>
      </c>
      <c r="K175" s="29">
        <f t="shared" si="22"/>
        <v>1.3005385928105172E-2</v>
      </c>
      <c r="L175" s="29">
        <f t="shared" si="23"/>
        <v>1.1215177928276726E-2</v>
      </c>
    </row>
    <row r="176" spans="1:12" x14ac:dyDescent="0.2">
      <c r="A176" s="26">
        <f t="shared" si="21"/>
        <v>19.666666666666668</v>
      </c>
      <c r="B176" s="6">
        <v>1180</v>
      </c>
      <c r="C176" s="38">
        <f t="shared" si="15"/>
        <v>0.17558169280310176</v>
      </c>
      <c r="D176" s="38">
        <f t="shared" si="28"/>
        <v>0.23817421550679704</v>
      </c>
      <c r="E176" s="38">
        <f t="shared" si="28"/>
        <v>6.2592522703694836E-2</v>
      </c>
      <c r="F176" s="38">
        <f t="shared" si="16"/>
        <v>9.2565167020197084E-2</v>
      </c>
      <c r="G176" s="38">
        <f t="shared" si="29"/>
        <v>0.14306371025179906</v>
      </c>
      <c r="H176" s="38">
        <f t="shared" si="29"/>
        <v>5.0498543231601391E-2</v>
      </c>
      <c r="I176" s="29">
        <f t="shared" si="20"/>
        <v>0.13111111111111079</v>
      </c>
      <c r="J176" s="29">
        <f t="shared" si="17"/>
        <v>2.1487654320987655E-2</v>
      </c>
      <c r="K176" s="29">
        <f t="shared" si="22"/>
        <v>1.3179254046726546E-2</v>
      </c>
      <c r="L176" s="29">
        <f t="shared" si="23"/>
        <v>1.1355451659475619E-2</v>
      </c>
    </row>
    <row r="177" spans="1:12" x14ac:dyDescent="0.2">
      <c r="A177" s="26">
        <f t="shared" si="21"/>
        <v>19.833333333333332</v>
      </c>
      <c r="B177" s="6">
        <v>1190</v>
      </c>
      <c r="C177" s="38">
        <f t="shared" si="15"/>
        <v>0.17301211427797739</v>
      </c>
      <c r="D177" s="38">
        <f t="shared" si="28"/>
        <v>0.23579972775145386</v>
      </c>
      <c r="E177" s="38">
        <f t="shared" si="28"/>
        <v>6.2787613473476056E-2</v>
      </c>
      <c r="F177" s="38">
        <f t="shared" si="16"/>
        <v>9.0716998043443145E-2</v>
      </c>
      <c r="G177" s="38">
        <f t="shared" si="29"/>
        <v>0.14131839146062317</v>
      </c>
      <c r="H177" s="38">
        <f t="shared" si="29"/>
        <v>5.060139341717939E-2</v>
      </c>
      <c r="I177" s="29">
        <f t="shared" si="20"/>
        <v>0.13222222222222191</v>
      </c>
      <c r="J177" s="29">
        <f t="shared" si="17"/>
        <v>2.1853395061728398E-2</v>
      </c>
      <c r="K177" s="29">
        <f t="shared" si="22"/>
        <v>1.3353664084152868E-2</v>
      </c>
      <c r="L177" s="29">
        <f t="shared" si="23"/>
        <v>1.1496011085634451E-2</v>
      </c>
    </row>
    <row r="178" spans="1:12" x14ac:dyDescent="0.2">
      <c r="A178" s="26">
        <f t="shared" si="21"/>
        <v>20</v>
      </c>
      <c r="B178" s="6">
        <v>1200</v>
      </c>
      <c r="C178" s="38">
        <f t="shared" si="15"/>
        <v>0.170480140663088</v>
      </c>
      <c r="D178" s="38">
        <f t="shared" si="28"/>
        <v>0.2334599898190956</v>
      </c>
      <c r="E178" s="38">
        <f t="shared" si="28"/>
        <v>6.2979849156007142E-2</v>
      </c>
      <c r="F178" s="38">
        <f t="shared" si="16"/>
        <v>8.8905729865084548E-2</v>
      </c>
      <c r="G178" s="38">
        <f t="shared" si="29"/>
        <v>0.13960791994675723</v>
      </c>
      <c r="H178" s="38">
        <f t="shared" si="29"/>
        <v>5.0702190081672108E-2</v>
      </c>
      <c r="I178" s="29">
        <f t="shared" si="20"/>
        <v>0.13333333333333303</v>
      </c>
      <c r="J178" s="29">
        <f t="shared" si="17"/>
        <v>2.2222222222222223E-2</v>
      </c>
      <c r="K178" s="29">
        <f t="shared" si="22"/>
        <v>1.3528608109586221E-2</v>
      </c>
      <c r="L178" s="29">
        <f t="shared" si="23"/>
        <v>1.1636850502527985E-2</v>
      </c>
    </row>
    <row r="179" spans="1:12" x14ac:dyDescent="0.2">
      <c r="A179" s="26">
        <f t="shared" si="21"/>
        <v>20.166666666666668</v>
      </c>
      <c r="B179" s="6">
        <v>1210</v>
      </c>
      <c r="C179" s="38">
        <f t="shared" si="15"/>
        <v>0.16798522162332621</v>
      </c>
      <c r="D179" s="38">
        <f t="shared" si="28"/>
        <v>0.23115449315784839</v>
      </c>
      <c r="E179" s="38">
        <f t="shared" si="28"/>
        <v>6.3169271534521676E-2</v>
      </c>
      <c r="F179" s="38">
        <f t="shared" si="16"/>
        <v>8.713062571865697E-2</v>
      </c>
      <c r="G179" s="38">
        <f t="shared" si="29"/>
        <v>0.1379315999446242</v>
      </c>
      <c r="H179" s="38">
        <f t="shared" si="29"/>
        <v>5.0800974225966647E-2</v>
      </c>
      <c r="I179" s="29">
        <f t="shared" si="20"/>
        <v>0.13444444444444414</v>
      </c>
      <c r="J179" s="29">
        <f t="shared" si="17"/>
        <v>2.2594135802469138E-2</v>
      </c>
      <c r="K179" s="29">
        <f t="shared" si="22"/>
        <v>1.3704078308293226E-2</v>
      </c>
      <c r="L179" s="29">
        <f t="shared" si="23"/>
        <v>1.1777964319822337E-2</v>
      </c>
    </row>
    <row r="180" spans="1:12" x14ac:dyDescent="0.2">
      <c r="A180" s="26">
        <f t="shared" si="21"/>
        <v>20.333333333333332</v>
      </c>
      <c r="B180" s="6">
        <v>1220</v>
      </c>
      <c r="C180" s="38">
        <f t="shared" si="15"/>
        <v>0.16552681487755222</v>
      </c>
      <c r="D180" s="38">
        <f t="shared" si="28"/>
        <v>0.22888273665832254</v>
      </c>
      <c r="E180" s="38">
        <f t="shared" si="28"/>
        <v>6.3355921780769819E-2</v>
      </c>
      <c r="F180" s="38">
        <f t="shared" si="16"/>
        <v>8.5390963548077792E-2</v>
      </c>
      <c r="G180" s="38">
        <f t="shared" si="29"/>
        <v>0.1362887495803991</v>
      </c>
      <c r="H180" s="38">
        <f t="shared" si="29"/>
        <v>5.0897786032320709E-2</v>
      </c>
      <c r="I180" s="29">
        <f t="shared" si="20"/>
        <v>0.13555555555555526</v>
      </c>
      <c r="J180" s="29">
        <f t="shared" si="17"/>
        <v>2.2969135802469138E-2</v>
      </c>
      <c r="K180" s="29">
        <f t="shared" si="22"/>
        <v>1.3880066979906475E-2</v>
      </c>
      <c r="L180" s="29">
        <f t="shared" si="23"/>
        <v>1.1919347058801006E-2</v>
      </c>
    </row>
    <row r="181" spans="1:12" x14ac:dyDescent="0.2">
      <c r="A181" s="26">
        <f t="shared" si="21"/>
        <v>20.5</v>
      </c>
      <c r="B181" s="6">
        <v>1230</v>
      </c>
      <c r="C181" s="38">
        <f t="shared" si="15"/>
        <v>0.16310438608072669</v>
      </c>
      <c r="D181" s="38">
        <f t="shared" si="28"/>
        <v>0.22664422654469432</v>
      </c>
      <c r="E181" s="38">
        <f t="shared" si="28"/>
        <v>6.3539840463967101E-2</v>
      </c>
      <c r="F181" s="38">
        <f t="shared" si="16"/>
        <v>8.3686035713936444E-2</v>
      </c>
      <c r="G181" s="38">
        <f t="shared" si="29"/>
        <v>0.13467870059464446</v>
      </c>
      <c r="H181" s="38">
        <f t="shared" si="29"/>
        <v>5.0992664880707465E-2</v>
      </c>
      <c r="I181" s="29">
        <f t="shared" si="20"/>
        <v>0.13666666666666638</v>
      </c>
      <c r="J181" s="29">
        <f t="shared" si="17"/>
        <v>2.3347222222222224E-2</v>
      </c>
      <c r="K181" s="29">
        <f t="shared" si="22"/>
        <v>1.4056566536750829E-2</v>
      </c>
      <c r="L181" s="29">
        <f t="shared" si="23"/>
        <v>1.2060993350136304E-2</v>
      </c>
    </row>
    <row r="182" spans="1:12" x14ac:dyDescent="0.2">
      <c r="A182" s="26">
        <f t="shared" si="21"/>
        <v>20.666666666666668</v>
      </c>
      <c r="B182" s="6">
        <v>1240</v>
      </c>
      <c r="C182" s="38">
        <f t="shared" si="15"/>
        <v>0.16071740870776885</v>
      </c>
      <c r="D182" s="38">
        <f t="shared" si="28"/>
        <v>0.22443847626738175</v>
      </c>
      <c r="E182" s="38">
        <f t="shared" si="28"/>
        <v>6.3721067559612349E-2</v>
      </c>
      <c r="F182" s="38">
        <f t="shared" si="16"/>
        <v>8.2015148705648827E-2</v>
      </c>
      <c r="G182" s="38">
        <f t="shared" si="29"/>
        <v>0.13310079807048347</v>
      </c>
      <c r="H182" s="38">
        <f t="shared" si="29"/>
        <v>5.1085649364834063E-2</v>
      </c>
      <c r="I182" s="29">
        <f t="shared" si="20"/>
        <v>0.1377777777777775</v>
      </c>
      <c r="J182" s="29">
        <f t="shared" si="17"/>
        <v>2.3728395061728396E-2</v>
      </c>
      <c r="K182" s="29">
        <f t="shared" si="22"/>
        <v>1.4233569502194197E-2</v>
      </c>
      <c r="L182" s="29">
        <f t="shared" si="23"/>
        <v>1.2202897931705288E-2</v>
      </c>
    </row>
    <row r="183" spans="1:12" x14ac:dyDescent="0.2">
      <c r="A183" s="26">
        <f t="shared" si="21"/>
        <v>20.833333333333332</v>
      </c>
      <c r="B183" s="6">
        <v>1250</v>
      </c>
      <c r="C183" s="38">
        <f t="shared" si="15"/>
        <v>0.15836536393911385</v>
      </c>
      <c r="D183" s="38">
        <f t="shared" si="28"/>
        <v>0.22226500639729094</v>
      </c>
      <c r="E183" s="38">
        <f t="shared" si="28"/>
        <v>6.3899642458176531E-2</v>
      </c>
      <c r="F183" s="38">
        <f t="shared" si="16"/>
        <v>8.037762285935976E-2</v>
      </c>
      <c r="G183" s="38">
        <f t="shared" si="29"/>
        <v>0.13155440016720066</v>
      </c>
      <c r="H183" s="38">
        <f t="shared" si="29"/>
        <v>5.1176777307840343E-2</v>
      </c>
      <c r="I183" s="29">
        <f t="shared" si="20"/>
        <v>0.13888888888888862</v>
      </c>
      <c r="J183" s="29">
        <f t="shared" si="17"/>
        <v>2.4112654320987657E-2</v>
      </c>
      <c r="K183" s="29">
        <f t="shared" si="22"/>
        <v>1.4411068509022466E-2</v>
      </c>
      <c r="L183" s="29">
        <f t="shared" si="23"/>
        <v>1.2345055646449289E-2</v>
      </c>
    </row>
    <row r="184" spans="1:12" x14ac:dyDescent="0.2">
      <c r="A184" s="26">
        <f t="shared" si="21"/>
        <v>21</v>
      </c>
      <c r="B184" s="6">
        <v>1260</v>
      </c>
      <c r="C184" s="38">
        <f t="shared" si="15"/>
        <v>0.15604774054794518</v>
      </c>
      <c r="D184" s="38">
        <f t="shared" si="28"/>
        <v>0.22012334452161017</v>
      </c>
      <c r="E184" s="38">
        <f t="shared" si="28"/>
        <v>6.4075603973664436E-2</v>
      </c>
      <c r="F184" s="38">
        <f t="shared" si="16"/>
        <v>7.8772792081476778E-2</v>
      </c>
      <c r="G184" s="38">
        <f t="shared" si="29"/>
        <v>0.13003887785916138</v>
      </c>
      <c r="H184" s="38">
        <f t="shared" si="29"/>
        <v>5.126608577768408E-2</v>
      </c>
      <c r="I184" s="29">
        <f t="shared" si="20"/>
        <v>0.13999999999999974</v>
      </c>
      <c r="J184" s="29">
        <f t="shared" si="17"/>
        <v>2.4500000000000001E-2</v>
      </c>
      <c r="K184" s="29">
        <f t="shared" si="22"/>
        <v>1.45890562978382E-2</v>
      </c>
      <c r="L184" s="29">
        <f t="shared" si="23"/>
        <v>1.2487461440276189E-2</v>
      </c>
    </row>
    <row r="185" spans="1:12" x14ac:dyDescent="0.2">
      <c r="A185" s="26">
        <f t="shared" si="21"/>
        <v>21.166666666666668</v>
      </c>
      <c r="B185" s="6">
        <v>1270</v>
      </c>
      <c r="C185" s="38">
        <f t="shared" si="15"/>
        <v>0.15376403478907744</v>
      </c>
      <c r="D185" s="38">
        <f t="shared" si="28"/>
        <v>0.21801302514112905</v>
      </c>
      <c r="E185" s="38">
        <f t="shared" si="28"/>
        <v>6.4248990352051033E-2</v>
      </c>
      <c r="F185" s="38">
        <f t="shared" si="16"/>
        <v>7.7200003577724524E-2</v>
      </c>
      <c r="G185" s="38">
        <f t="shared" si="29"/>
        <v>0.12855361467994414</v>
      </c>
      <c r="H185" s="38">
        <f t="shared" si="29"/>
        <v>5.1353611102219053E-2</v>
      </c>
      <c r="I185" s="29">
        <f t="shared" si="20"/>
        <v>0.14111111111111085</v>
      </c>
      <c r="J185" s="29">
        <f t="shared" si="17"/>
        <v>2.4890432098765434E-2</v>
      </c>
      <c r="K185" s="29">
        <f t="shared" si="22"/>
        <v>1.4767525715482786E-2</v>
      </c>
      <c r="L185" s="29">
        <f t="shared" si="23"/>
        <v>1.2630110360004575E-2</v>
      </c>
    </row>
    <row r="186" spans="1:12" x14ac:dyDescent="0.2">
      <c r="A186" s="26">
        <f t="shared" si="21"/>
        <v>21.333333333333332</v>
      </c>
      <c r="B186" s="6">
        <v>1280</v>
      </c>
      <c r="C186" s="38">
        <f t="shared" ref="C186:C249" si="30">$D$36*EXP(-$H$6*B186/3600)</f>
        <v>0.15151375028946523</v>
      </c>
      <c r="D186" s="38">
        <f t="shared" si="28"/>
        <v>0.21593358956906025</v>
      </c>
      <c r="E186" s="38">
        <f t="shared" si="28"/>
        <v>6.4419839279594451E-2</v>
      </c>
      <c r="F186" s="38">
        <f t="shared" ref="F186:F249" si="31">$D$36*EXP(-$H$7*B186/3600)</f>
        <v>7.5658617587608973E-2</v>
      </c>
      <c r="G186" s="38">
        <f t="shared" si="29"/>
        <v>0.12709800647158159</v>
      </c>
      <c r="H186" s="38">
        <f t="shared" si="29"/>
        <v>5.1439388883972079E-2</v>
      </c>
      <c r="I186" s="29">
        <f t="shared" si="20"/>
        <v>0.14222222222222197</v>
      </c>
      <c r="J186" s="29">
        <f t="shared" ref="J186:J249" si="32">($B$55/10)/3600*0.5*B186^2</f>
        <v>2.5283950617283953E-2</v>
      </c>
      <c r="K186" s="29">
        <f t="shared" si="22"/>
        <v>1.494646971348166E-2</v>
      </c>
      <c r="L186" s="29">
        <f t="shared" si="23"/>
        <v>1.2772997551348942E-2</v>
      </c>
    </row>
    <row r="187" spans="1:12" x14ac:dyDescent="0.2">
      <c r="A187" s="26">
        <f t="shared" si="21"/>
        <v>21.5</v>
      </c>
      <c r="B187" s="6">
        <v>1290</v>
      </c>
      <c r="C187" s="38">
        <f t="shared" si="30"/>
        <v>0.14929639794031421</v>
      </c>
      <c r="D187" s="38">
        <f t="shared" ref="D187:E202" si="33">D186*EXP(-$H$6*10/3600)+$B$55</f>
        <v>0.21388458583134196</v>
      </c>
      <c r="E187" s="38">
        <f t="shared" si="33"/>
        <v>6.4588187891027188E-2</v>
      </c>
      <c r="F187" s="38">
        <f t="shared" si="31"/>
        <v>7.4148007124182708E-2</v>
      </c>
      <c r="G187" s="38">
        <f t="shared" ref="G187:H202" si="34">G186*EXP(-$H$7*10/3600)+$B$55</f>
        <v>0.12567146113880825</v>
      </c>
      <c r="H187" s="38">
        <f t="shared" si="34"/>
        <v>5.1523454014624978E-2</v>
      </c>
      <c r="I187" s="29">
        <f t="shared" ref="I187:I250" si="35">I186+$B$55</f>
        <v>0.14333333333333309</v>
      </c>
      <c r="J187" s="29">
        <f t="shared" si="32"/>
        <v>2.5680555555555557E-2</v>
      </c>
      <c r="K187" s="29">
        <f t="shared" si="22"/>
        <v>1.512588134651229E-2</v>
      </c>
      <c r="L187" s="29">
        <f t="shared" si="23"/>
        <v>1.2916118256945122E-2</v>
      </c>
    </row>
    <row r="188" spans="1:12" x14ac:dyDescent="0.2">
      <c r="A188" s="26">
        <f t="shared" ref="A188:A251" si="36">B188/60</f>
        <v>21.666666666666668</v>
      </c>
      <c r="B188" s="6">
        <v>1300</v>
      </c>
      <c r="C188" s="38">
        <f t="shared" si="30"/>
        <v>0.14711149579077137</v>
      </c>
      <c r="D188" s="38">
        <f t="shared" si="33"/>
        <v>0.2118655685683995</v>
      </c>
      <c r="E188" s="38">
        <f t="shared" si="33"/>
        <v>6.4754072777627528E-2</v>
      </c>
      <c r="F188" s="38">
        <f t="shared" si="31"/>
        <v>7.2667557719007E-2</v>
      </c>
      <c r="G188" s="38">
        <f t="shared" si="34"/>
        <v>0.12427339840821494</v>
      </c>
      <c r="H188" s="38">
        <f t="shared" si="34"/>
        <v>5.1605840689207406E-2</v>
      </c>
      <c r="I188" s="29">
        <f t="shared" si="35"/>
        <v>0.14444444444444421</v>
      </c>
      <c r="J188" s="29">
        <f t="shared" si="32"/>
        <v>2.6080246913580248E-2</v>
      </c>
      <c r="K188" s="29">
        <f t="shared" ref="K188:K251" si="37">K187+E188*10/3600</f>
        <v>1.530575377089459E-2</v>
      </c>
      <c r="L188" s="29">
        <f t="shared" ref="L188:L251" si="38">L187+H188*10/3600</f>
        <v>1.3059467814415143E-2</v>
      </c>
    </row>
    <row r="189" spans="1:12" x14ac:dyDescent="0.2">
      <c r="A189" s="26">
        <f t="shared" si="36"/>
        <v>21.833333333333332</v>
      </c>
      <c r="B189" s="6">
        <v>1310</v>
      </c>
      <c r="C189" s="38">
        <f t="shared" si="30"/>
        <v>0.14495856894317116</v>
      </c>
      <c r="D189" s="38">
        <f t="shared" si="33"/>
        <v>0.20987609893834455</v>
      </c>
      <c r="E189" s="38">
        <f t="shared" si="33"/>
        <v>6.4917529995172821E-2</v>
      </c>
      <c r="F189" s="38">
        <f t="shared" si="31"/>
        <v>7.1216667172205136E-2</v>
      </c>
      <c r="G189" s="38">
        <f t="shared" si="34"/>
        <v>0.12290324959221194</v>
      </c>
      <c r="H189" s="38">
        <f t="shared" si="34"/>
        <v>5.1686582420006302E-2</v>
      </c>
      <c r="I189" s="29">
        <f t="shared" si="35"/>
        <v>0.14555555555555533</v>
      </c>
      <c r="J189" s="29">
        <f t="shared" si="32"/>
        <v>2.6483024691358027E-2</v>
      </c>
      <c r="K189" s="29">
        <f t="shared" si="37"/>
        <v>1.5486080243103403E-2</v>
      </c>
      <c r="L189" s="29">
        <f t="shared" si="38"/>
        <v>1.3203041654470716E-2</v>
      </c>
    </row>
    <row r="190" spans="1:12" x14ac:dyDescent="0.2">
      <c r="A190" s="26">
        <f t="shared" si="36"/>
        <v>22</v>
      </c>
      <c r="B190" s="6">
        <v>1320</v>
      </c>
      <c r="C190" s="38">
        <f t="shared" si="30"/>
        <v>0.14283714944981404</v>
      </c>
      <c r="D190" s="38">
        <f t="shared" si="33"/>
        <v>0.20791574452159098</v>
      </c>
      <c r="E190" s="38">
        <f t="shared" si="33"/>
        <v>6.5078595071776338E-2</v>
      </c>
      <c r="F190" s="38">
        <f t="shared" si="31"/>
        <v>6.9794745307506706E-2</v>
      </c>
      <c r="G190" s="38">
        <f t="shared" si="34"/>
        <v>0.12156045735770486</v>
      </c>
      <c r="H190" s="38">
        <f t="shared" si="34"/>
        <v>5.1765712050197643E-2</v>
      </c>
      <c r="I190" s="29">
        <f t="shared" si="35"/>
        <v>0.14666666666666645</v>
      </c>
      <c r="J190" s="29">
        <f t="shared" si="32"/>
        <v>2.6888888888888889E-2</v>
      </c>
      <c r="K190" s="29">
        <f t="shared" si="37"/>
        <v>1.5666854118302782E-2</v>
      </c>
      <c r="L190" s="29">
        <f t="shared" si="38"/>
        <v>1.3346835299054598E-2</v>
      </c>
    </row>
    <row r="191" spans="1:12" x14ac:dyDescent="0.2">
      <c r="A191" s="26">
        <f t="shared" si="36"/>
        <v>22.166666666666668</v>
      </c>
      <c r="B191" s="6">
        <v>1330</v>
      </c>
      <c r="C191" s="38">
        <f t="shared" si="30"/>
        <v>0.1407467762112565</v>
      </c>
      <c r="D191" s="38">
        <f t="shared" si="33"/>
        <v>0.2059840792268666</v>
      </c>
      <c r="E191" s="38">
        <f t="shared" si="33"/>
        <v>6.5237303015609455E-2</v>
      </c>
      <c r="F191" s="38">
        <f t="shared" si="31"/>
        <v>6.8401213732182817E-2</v>
      </c>
      <c r="G191" s="38">
        <f t="shared" si="34"/>
        <v>0.12024447549938931</v>
      </c>
      <c r="H191" s="38">
        <f t="shared" si="34"/>
        <v>5.1843261767205988E-2</v>
      </c>
      <c r="I191" s="29">
        <f t="shared" si="35"/>
        <v>0.14777777777777756</v>
      </c>
      <c r="J191" s="29">
        <f t="shared" si="32"/>
        <v>2.7297839506172841E-2</v>
      </c>
      <c r="K191" s="29">
        <f t="shared" si="37"/>
        <v>1.5848068848901695E-2</v>
      </c>
      <c r="L191" s="29">
        <f t="shared" si="38"/>
        <v>1.3490844359519059E-2</v>
      </c>
    </row>
    <row r="192" spans="1:12" x14ac:dyDescent="0.2">
      <c r="A192" s="26">
        <f t="shared" si="36"/>
        <v>22.333333333333332</v>
      </c>
      <c r="B192" s="6">
        <v>1340</v>
      </c>
      <c r="C192" s="38">
        <f t="shared" si="30"/>
        <v>0.13868699487608907</v>
      </c>
      <c r="D192" s="38">
        <f t="shared" si="33"/>
        <v>0.20408068319860054</v>
      </c>
      <c r="E192" s="38">
        <f t="shared" si="33"/>
        <v>6.5393688322510843E-2</v>
      </c>
      <c r="F192" s="38">
        <f t="shared" si="31"/>
        <v>6.7035505601774029E-2</v>
      </c>
      <c r="G192" s="38">
        <f t="shared" si="34"/>
        <v>0.1189547687175718</v>
      </c>
      <c r="H192" s="38">
        <f t="shared" si="34"/>
        <v>5.1919263115797303E-2</v>
      </c>
      <c r="I192" s="29">
        <f t="shared" si="35"/>
        <v>0.14888888888888868</v>
      </c>
      <c r="J192" s="29">
        <f t="shared" si="32"/>
        <v>2.7709876543209878E-2</v>
      </c>
      <c r="K192" s="29">
        <f t="shared" si="37"/>
        <v>1.6029717983130892E-2</v>
      </c>
      <c r="L192" s="29">
        <f t="shared" si="38"/>
        <v>1.3635064534840717E-2</v>
      </c>
    </row>
    <row r="193" spans="1:12" x14ac:dyDescent="0.2">
      <c r="A193" s="26">
        <f t="shared" si="36"/>
        <v>22.5</v>
      </c>
      <c r="B193" s="6">
        <v>1350</v>
      </c>
      <c r="C193" s="38">
        <f t="shared" si="30"/>
        <v>0.13665735774218085</v>
      </c>
      <c r="D193" s="38">
        <f t="shared" si="33"/>
        <v>0.20220514272566575</v>
      </c>
      <c r="E193" s="38">
        <f t="shared" si="33"/>
        <v>6.5547784983484264E-2</v>
      </c>
      <c r="F193" s="38">
        <f t="shared" si="31"/>
        <v>6.5697065389515988E-2</v>
      </c>
      <c r="G193" s="38">
        <f t="shared" si="34"/>
        <v>0.11769081240042685</v>
      </c>
      <c r="H193" s="38">
        <f t="shared" si="34"/>
        <v>5.1993747010910384E-2</v>
      </c>
      <c r="I193" s="29">
        <f t="shared" si="35"/>
        <v>0.1499999999999998</v>
      </c>
      <c r="J193" s="29">
        <f t="shared" si="32"/>
        <v>2.8125000000000001E-2</v>
      </c>
      <c r="K193" s="29">
        <f t="shared" si="37"/>
        <v>1.6211795163640571E-2</v>
      </c>
      <c r="L193" s="29">
        <f t="shared" si="38"/>
        <v>1.3779491609871025E-2</v>
      </c>
    </row>
    <row r="194" spans="1:12" x14ac:dyDescent="0.2">
      <c r="A194" s="26">
        <f t="shared" si="36"/>
        <v>22.666666666666668</v>
      </c>
      <c r="B194" s="6">
        <v>1360</v>
      </c>
      <c r="C194" s="38">
        <f t="shared" si="30"/>
        <v>0.13465742365936995</v>
      </c>
      <c r="D194" s="38">
        <f t="shared" si="33"/>
        <v>0.2003570501514573</v>
      </c>
      <c r="E194" s="38">
        <f t="shared" si="33"/>
        <v>6.5699626492086688E-2</v>
      </c>
      <c r="F194" s="38">
        <f t="shared" si="31"/>
        <v>6.4385348660369018E-2</v>
      </c>
      <c r="G194" s="38">
        <f t="shared" si="34"/>
        <v>0.11645209241060155</v>
      </c>
      <c r="H194" s="38">
        <f t="shared" si="34"/>
        <v>5.206674375023207E-2</v>
      </c>
      <c r="I194" s="29">
        <f t="shared" si="35"/>
        <v>0.15111111111111092</v>
      </c>
      <c r="J194" s="29">
        <f t="shared" si="32"/>
        <v>2.8543209876543213E-2</v>
      </c>
      <c r="K194" s="29">
        <f t="shared" si="37"/>
        <v>1.6394294126118588E-2</v>
      </c>
      <c r="L194" s="29">
        <f t="shared" si="38"/>
        <v>1.3924121453621669E-2</v>
      </c>
    </row>
    <row r="195" spans="1:12" x14ac:dyDescent="0.2">
      <c r="A195" s="26">
        <f t="shared" si="36"/>
        <v>22.833333333333332</v>
      </c>
      <c r="B195" s="6">
        <v>1370</v>
      </c>
      <c r="C195" s="38">
        <f t="shared" si="30"/>
        <v>0.13268675793357748</v>
      </c>
      <c r="D195" s="38">
        <f t="shared" si="33"/>
        <v>0.19853600378528635</v>
      </c>
      <c r="E195" s="38">
        <f t="shared" si="33"/>
        <v>6.5849245851708205E-2</v>
      </c>
      <c r="F195" s="38">
        <f t="shared" si="31"/>
        <v>6.3099821849558924E-2</v>
      </c>
      <c r="G195" s="38">
        <f t="shared" si="34"/>
        <v>0.11523810487608074</v>
      </c>
      <c r="H195" s="38">
        <f t="shared" si="34"/>
        <v>5.2138283026521369E-2</v>
      </c>
      <c r="I195" s="29">
        <f t="shared" si="35"/>
        <v>0.15222222222222204</v>
      </c>
      <c r="J195" s="29">
        <f t="shared" si="32"/>
        <v>2.8964506172839508E-2</v>
      </c>
      <c r="K195" s="29">
        <f t="shared" si="37"/>
        <v>1.6577208697928888E-2</v>
      </c>
      <c r="L195" s="29">
        <f t="shared" si="38"/>
        <v>1.4068950017584228E-2</v>
      </c>
    </row>
    <row r="196" spans="1:12" x14ac:dyDescent="0.2">
      <c r="A196" s="26">
        <f t="shared" si="36"/>
        <v>23</v>
      </c>
      <c r="B196" s="6">
        <v>1380</v>
      </c>
      <c r="C196" s="38">
        <f t="shared" si="30"/>
        <v>0.13074493223232489</v>
      </c>
      <c r="D196" s="38">
        <f t="shared" si="33"/>
        <v>0.19674160781507105</v>
      </c>
      <c r="E196" s="38">
        <f t="shared" si="33"/>
        <v>6.5996675582745509E-2</v>
      </c>
      <c r="F196" s="38">
        <f t="shared" si="31"/>
        <v>6.1839962045539917E-2</v>
      </c>
      <c r="G196" s="38">
        <f t="shared" si="34"/>
        <v>0.11404835598522789</v>
      </c>
      <c r="H196" s="38">
        <f t="shared" si="34"/>
        <v>5.2208393939687549E-2</v>
      </c>
      <c r="I196" s="29">
        <f t="shared" si="35"/>
        <v>0.15333333333333315</v>
      </c>
      <c r="J196" s="29">
        <f t="shared" si="32"/>
        <v>2.9388888888888891E-2</v>
      </c>
      <c r="K196" s="29">
        <f t="shared" si="37"/>
        <v>1.6760532796769846E-2</v>
      </c>
      <c r="L196" s="29">
        <f t="shared" si="38"/>
        <v>1.4213973334083359E-2</v>
      </c>
    </row>
    <row r="197" spans="1:12" x14ac:dyDescent="0.2">
      <c r="A197" s="26">
        <f t="shared" si="36"/>
        <v>23.166666666666668</v>
      </c>
      <c r="B197" s="6">
        <v>1390</v>
      </c>
      <c r="C197" s="38">
        <f t="shared" si="30"/>
        <v>0.12883152449163415</v>
      </c>
      <c r="D197" s="38">
        <f t="shared" si="33"/>
        <v>0.19497347222130518</v>
      </c>
      <c r="E197" s="38">
        <f t="shared" si="33"/>
        <v>6.6141947729670317E-2</v>
      </c>
      <c r="F197" s="38">
        <f t="shared" si="31"/>
        <v>6.0605256777290728E-2</v>
      </c>
      <c r="G197" s="38">
        <f t="shared" si="34"/>
        <v>0.11288236178591815</v>
      </c>
      <c r="H197" s="38">
        <f t="shared" si="34"/>
        <v>5.2277105008627041E-2</v>
      </c>
      <c r="I197" s="29">
        <f t="shared" si="35"/>
        <v>0.15444444444444427</v>
      </c>
      <c r="J197" s="29">
        <f t="shared" si="32"/>
        <v>2.9816358024691361E-2</v>
      </c>
      <c r="K197" s="29">
        <f t="shared" si="37"/>
        <v>1.6944260429352265E-2</v>
      </c>
      <c r="L197" s="29">
        <f t="shared" si="38"/>
        <v>1.4359187514662879E-2</v>
      </c>
    </row>
    <row r="198" spans="1:12" x14ac:dyDescent="0.2">
      <c r="A198" s="26">
        <f t="shared" si="36"/>
        <v>23.333333333333332</v>
      </c>
      <c r="B198" s="6">
        <v>1400</v>
      </c>
      <c r="C198" s="38">
        <f t="shared" si="30"/>
        <v>0.1269461188242906</v>
      </c>
      <c r="D198" s="38">
        <f t="shared" si="33"/>
        <v>0.19323121269228566</v>
      </c>
      <c r="E198" s="38">
        <f t="shared" si="33"/>
        <v>6.6285093867994346E-2</v>
      </c>
      <c r="F198" s="38">
        <f t="shared" si="31"/>
        <v>5.9395203805857583E-2</v>
      </c>
      <c r="G198" s="38">
        <f t="shared" si="34"/>
        <v>0.11173964798868201</v>
      </c>
      <c r="H198" s="38">
        <f t="shared" si="34"/>
        <v>5.2344444182824031E-2</v>
      </c>
      <c r="I198" s="29">
        <f t="shared" si="35"/>
        <v>0.15555555555555539</v>
      </c>
      <c r="J198" s="29">
        <f t="shared" si="32"/>
        <v>3.0246913580246917E-2</v>
      </c>
      <c r="K198" s="29">
        <f t="shared" si="37"/>
        <v>1.7128385690096695E-2</v>
      </c>
      <c r="L198" s="29">
        <f t="shared" si="38"/>
        <v>1.4504588748504056E-2</v>
      </c>
    </row>
    <row r="199" spans="1:12" x14ac:dyDescent="0.2">
      <c r="A199" s="26">
        <f t="shared" si="36"/>
        <v>23.5</v>
      </c>
      <c r="B199" s="6">
        <v>1410</v>
      </c>
      <c r="C199" s="38">
        <f t="shared" si="30"/>
        <v>0.12508830542944771</v>
      </c>
      <c r="D199" s="38">
        <f t="shared" si="33"/>
        <v>0.19151445054058089</v>
      </c>
      <c r="E199" s="38">
        <f t="shared" si="33"/>
        <v>6.6426145111132442E-2</v>
      </c>
      <c r="F199" s="38">
        <f t="shared" si="31"/>
        <v>5.8209310920059522E-2</v>
      </c>
      <c r="G199" s="38">
        <f t="shared" si="34"/>
        <v>0.11061974977377934</v>
      </c>
      <c r="H199" s="38">
        <f t="shared" si="34"/>
        <v>5.2410438853719425E-2</v>
      </c>
      <c r="I199" s="29">
        <f t="shared" si="35"/>
        <v>0.15666666666666651</v>
      </c>
      <c r="J199" s="29">
        <f t="shared" si="32"/>
        <v>3.0680555555555558E-2</v>
      </c>
      <c r="K199" s="29">
        <f t="shared" si="37"/>
        <v>1.7312902759849841E-2</v>
      </c>
      <c r="L199" s="29">
        <f t="shared" si="38"/>
        <v>1.4650173300875499E-2</v>
      </c>
    </row>
    <row r="200" spans="1:12" x14ac:dyDescent="0.2">
      <c r="A200" s="26">
        <f t="shared" si="36"/>
        <v>23.666666666666668</v>
      </c>
      <c r="B200" s="6">
        <v>1420</v>
      </c>
      <c r="C200" s="38">
        <f t="shared" si="30"/>
        <v>0.12325768050355547</v>
      </c>
      <c r="D200" s="38">
        <f t="shared" si="33"/>
        <v>0.18982281262072137</v>
      </c>
      <c r="E200" s="38">
        <f t="shared" si="33"/>
        <v>6.6565132117165152E-2</v>
      </c>
      <c r="F200" s="38">
        <f t="shared" si="31"/>
        <v>5.7047095736272292E-2</v>
      </c>
      <c r="G200" s="38">
        <f t="shared" si="34"/>
        <v>0.10952221160212547</v>
      </c>
      <c r="H200" s="38">
        <f t="shared" si="34"/>
        <v>5.2475115865852823E-2</v>
      </c>
      <c r="I200" s="29">
        <f t="shared" si="35"/>
        <v>0.15777777777777763</v>
      </c>
      <c r="J200" s="29">
        <f t="shared" si="32"/>
        <v>3.1117283950617285E-2</v>
      </c>
      <c r="K200" s="29">
        <f t="shared" si="37"/>
        <v>1.7497805904619745E-2</v>
      </c>
      <c r="L200" s="29">
        <f t="shared" si="38"/>
        <v>1.4795937511613979E-2</v>
      </c>
    </row>
    <row r="201" spans="1:12" x14ac:dyDescent="0.2">
      <c r="A201" s="26">
        <f t="shared" si="36"/>
        <v>23.833333333333332</v>
      </c>
      <c r="B201" s="6">
        <v>1430</v>
      </c>
      <c r="C201" s="38">
        <f t="shared" si="30"/>
        <v>0.12145384615259183</v>
      </c>
      <c r="D201" s="38">
        <f t="shared" si="33"/>
        <v>0.18815593124809502</v>
      </c>
      <c r="E201" s="38">
        <f t="shared" si="33"/>
        <v>6.6702085095502434E-2</v>
      </c>
      <c r="F201" s="38">
        <f t="shared" si="31"/>
        <v>5.5908085502209992E-2</v>
      </c>
      <c r="G201" s="38">
        <f t="shared" si="34"/>
        <v>0.10844658702999238</v>
      </c>
      <c r="H201" s="38">
        <f t="shared" si="34"/>
        <v>5.2538501527782014E-2</v>
      </c>
      <c r="I201" s="29">
        <f t="shared" si="35"/>
        <v>0.15888888888888875</v>
      </c>
      <c r="J201" s="29">
        <f t="shared" si="32"/>
        <v>3.1557098765432098E-2</v>
      </c>
      <c r="K201" s="29">
        <f t="shared" si="37"/>
        <v>1.7683089474329474E-2</v>
      </c>
      <c r="L201" s="29">
        <f t="shared" si="38"/>
        <v>1.4941877793635596E-2</v>
      </c>
    </row>
    <row r="202" spans="1:12" x14ac:dyDescent="0.2">
      <c r="A202" s="26">
        <f t="shared" si="36"/>
        <v>24</v>
      </c>
      <c r="B202" s="6">
        <v>1440</v>
      </c>
      <c r="C202" s="38">
        <f t="shared" si="30"/>
        <v>0.11967641030557881</v>
      </c>
      <c r="D202" s="38">
        <f t="shared" si="33"/>
        <v>0.18651344411902929</v>
      </c>
      <c r="E202" s="38">
        <f t="shared" si="33"/>
        <v>6.6837033813449756E-2</v>
      </c>
      <c r="F202" s="38">
        <f t="shared" si="31"/>
        <v>5.4791816904624646E-2</v>
      </c>
      <c r="G202" s="38">
        <f t="shared" si="34"/>
        <v>0.10739243852740947</v>
      </c>
      <c r="H202" s="38">
        <f t="shared" si="34"/>
        <v>5.260062162278447E-2</v>
      </c>
      <c r="I202" s="29">
        <f t="shared" si="35"/>
        <v>0.15999999999999986</v>
      </c>
      <c r="J202" s="29">
        <f t="shared" si="32"/>
        <v>3.2000000000000001E-2</v>
      </c>
      <c r="K202" s="29">
        <f t="shared" si="37"/>
        <v>1.7868747901589058E-2</v>
      </c>
      <c r="L202" s="29">
        <f t="shared" si="38"/>
        <v>1.5087990631476663E-2</v>
      </c>
    </row>
    <row r="203" spans="1:12" x14ac:dyDescent="0.2">
      <c r="A203" s="26">
        <f t="shared" si="36"/>
        <v>24.166666666666668</v>
      </c>
      <c r="B203" s="6">
        <v>1450</v>
      </c>
      <c r="C203" s="38">
        <f t="shared" si="30"/>
        <v>0.1179249866293642</v>
      </c>
      <c r="D203" s="38">
        <f t="shared" ref="D203:E218" si="39">D202*EXP(-$H$6*10/3600)+$B$55</f>
        <v>0.18489499423204309</v>
      </c>
      <c r="E203" s="38">
        <f t="shared" si="39"/>
        <v>6.6970007602678169E-2</v>
      </c>
      <c r="F203" s="38">
        <f t="shared" si="31"/>
        <v>5.3697835880844799E-2</v>
      </c>
      <c r="G203" s="38">
        <f t="shared" ref="G203:H218" si="40">G202*EXP(-$H$7*10/3600)+$B$55</f>
        <v>0.10635933730019032</v>
      </c>
      <c r="H203" s="38">
        <f t="shared" si="40"/>
        <v>5.2661501419345162E-2</v>
      </c>
      <c r="I203" s="29">
        <f t="shared" si="35"/>
        <v>0.16111111111111098</v>
      </c>
      <c r="J203" s="29">
        <f t="shared" si="32"/>
        <v>3.2445987654320989E-2</v>
      </c>
      <c r="K203" s="29">
        <f t="shared" si="37"/>
        <v>1.8054775700485387E-2</v>
      </c>
      <c r="L203" s="29">
        <f t="shared" si="38"/>
        <v>1.5234272579863734E-2</v>
      </c>
    </row>
    <row r="204" spans="1:12" x14ac:dyDescent="0.2">
      <c r="A204" s="26">
        <f t="shared" si="36"/>
        <v>24.333333333333332</v>
      </c>
      <c r="B204" s="6">
        <v>1460</v>
      </c>
      <c r="C204" s="38">
        <f t="shared" si="30"/>
        <v>0.11619919444465045</v>
      </c>
      <c r="D204" s="38">
        <f t="shared" si="39"/>
        <v>0.18330022981025088</v>
      </c>
      <c r="E204" s="38">
        <f t="shared" si="39"/>
        <v>6.7101035365599679E-2</v>
      </c>
      <c r="F204" s="38">
        <f t="shared" si="31"/>
        <v>5.2625697434077391E-2</v>
      </c>
      <c r="G204" s="38">
        <f t="shared" si="40"/>
        <v>0.10534686311551272</v>
      </c>
      <c r="H204" s="38">
        <f t="shared" si="40"/>
        <v>5.2721165681434992E-2</v>
      </c>
      <c r="I204" s="29">
        <f t="shared" si="35"/>
        <v>0.1622222222222221</v>
      </c>
      <c r="J204" s="29">
        <f t="shared" si="32"/>
        <v>3.2895061728395063E-2</v>
      </c>
      <c r="K204" s="29">
        <f t="shared" si="37"/>
        <v>1.824116746538983E-2</v>
      </c>
      <c r="L204" s="29">
        <f t="shared" si="38"/>
        <v>1.5380720262312164E-2</v>
      </c>
    </row>
    <row r="205" spans="1:12" x14ac:dyDescent="0.2">
      <c r="A205" s="26">
        <f t="shared" si="36"/>
        <v>24.5</v>
      </c>
      <c r="B205" s="6">
        <v>1470</v>
      </c>
      <c r="C205" s="38">
        <f t="shared" si="30"/>
        <v>0.11449865864325251</v>
      </c>
      <c r="D205" s="38">
        <f t="shared" si="39"/>
        <v>0.18172880422490253</v>
      </c>
      <c r="E205" s="38">
        <f t="shared" si="39"/>
        <v>6.7230145581649289E-2</v>
      </c>
      <c r="F205" s="38">
        <f t="shared" si="31"/>
        <v>5.1574965452397099E-2</v>
      </c>
      <c r="G205" s="38">
        <f t="shared" si="40"/>
        <v>0.1043546041309814</v>
      </c>
      <c r="H205" s="38">
        <f t="shared" si="40"/>
        <v>5.2779638678583971E-2</v>
      </c>
      <c r="I205" s="29">
        <f t="shared" si="35"/>
        <v>0.16333333333333322</v>
      </c>
      <c r="J205" s="29">
        <f t="shared" si="32"/>
        <v>3.3347222222222223E-2</v>
      </c>
      <c r="K205" s="29">
        <f t="shared" si="37"/>
        <v>1.8427917869783299E-2</v>
      </c>
      <c r="L205" s="29">
        <f t="shared" si="38"/>
        <v>1.5527330369752675E-2</v>
      </c>
    </row>
    <row r="206" spans="1:12" x14ac:dyDescent="0.2">
      <c r="A206" s="26">
        <f t="shared" si="36"/>
        <v>24.666666666666668</v>
      </c>
      <c r="B206" s="6">
        <v>1480</v>
      </c>
      <c r="C206" s="38">
        <f t="shared" si="30"/>
        <v>0.11282300960656631</v>
      </c>
      <c r="D206" s="38">
        <f t="shared" si="39"/>
        <v>0.18018037592004216</v>
      </c>
      <c r="E206" s="38">
        <f t="shared" si="39"/>
        <v>6.7357366313475123E-2</v>
      </c>
      <c r="F206" s="38">
        <f t="shared" si="31"/>
        <v>5.0545212531349852E-2</v>
      </c>
      <c r="G206" s="38">
        <f t="shared" si="40"/>
        <v>0.10338215672710346</v>
      </c>
      <c r="H206" s="38">
        <f t="shared" si="40"/>
        <v>5.2836944195753299E-2</v>
      </c>
      <c r="I206" s="29">
        <f t="shared" si="35"/>
        <v>0.16444444444444434</v>
      </c>
      <c r="J206" s="29">
        <f t="shared" si="32"/>
        <v>3.3802469135802468E-2</v>
      </c>
      <c r="K206" s="29">
        <f t="shared" si="37"/>
        <v>1.8615021665098506E-2</v>
      </c>
      <c r="L206" s="29">
        <f t="shared" si="38"/>
        <v>1.5674099659185325E-2</v>
      </c>
    </row>
    <row r="207" spans="1:12" x14ac:dyDescent="0.2">
      <c r="A207" s="26">
        <f t="shared" si="36"/>
        <v>24.833333333333332</v>
      </c>
      <c r="B207" s="6">
        <v>1490</v>
      </c>
      <c r="C207" s="38">
        <f t="shared" si="30"/>
        <v>0.11117188312523064</v>
      </c>
      <c r="D207" s="38">
        <f t="shared" si="39"/>
        <v>0.17865460833826938</v>
      </c>
      <c r="E207" s="38">
        <f t="shared" si="39"/>
        <v>6.748272521303797E-2</v>
      </c>
      <c r="F207" s="38">
        <f t="shared" si="31"/>
        <v>4.9536019800098245E-2</v>
      </c>
      <c r="G207" s="38">
        <f t="shared" si="40"/>
        <v>0.10242912534310891</v>
      </c>
      <c r="H207" s="38">
        <f t="shared" si="40"/>
        <v>5.2893105543010355E-2</v>
      </c>
      <c r="I207" s="29">
        <f t="shared" si="35"/>
        <v>0.16555555555555546</v>
      </c>
      <c r="J207" s="29">
        <f t="shared" si="32"/>
        <v>3.4260802469135807E-2</v>
      </c>
      <c r="K207" s="29">
        <f t="shared" si="37"/>
        <v>1.8802473679579167E-2</v>
      </c>
      <c r="L207" s="29">
        <f t="shared" si="38"/>
        <v>1.5821024952360353E-2</v>
      </c>
    </row>
    <row r="208" spans="1:12" x14ac:dyDescent="0.2">
      <c r="A208" s="26">
        <f t="shared" si="36"/>
        <v>25</v>
      </c>
      <c r="B208" s="6">
        <v>1500</v>
      </c>
      <c r="C208" s="38">
        <f t="shared" si="30"/>
        <v>0.10954492031996496</v>
      </c>
      <c r="D208" s="38">
        <f t="shared" si="39"/>
        <v>0.17715116984758728</v>
      </c>
      <c r="E208" s="38">
        <f t="shared" si="39"/>
        <v>6.7606249527621551E-2</v>
      </c>
      <c r="F208" s="38">
        <f t="shared" si="31"/>
        <v>4.8546976751038175E-2</v>
      </c>
      <c r="G208" s="38">
        <f t="shared" si="40"/>
        <v>0.10149512231604896</v>
      </c>
      <c r="H208" s="38">
        <f t="shared" si="40"/>
        <v>5.2948145565010464E-2</v>
      </c>
      <c r="I208" s="29">
        <f t="shared" si="35"/>
        <v>0.16666666666666657</v>
      </c>
      <c r="J208" s="29">
        <f t="shared" si="32"/>
        <v>3.4722222222222224E-2</v>
      </c>
      <c r="K208" s="29">
        <f t="shared" si="37"/>
        <v>1.8990268817155893E-2</v>
      </c>
      <c r="L208" s="29">
        <f t="shared" si="38"/>
        <v>1.5968103134485382E-2</v>
      </c>
    </row>
    <row r="209" spans="1:12" x14ac:dyDescent="0.2">
      <c r="A209" s="26">
        <f t="shared" si="36"/>
        <v>25.166666666666668</v>
      </c>
      <c r="B209" s="6">
        <v>1510</v>
      </c>
      <c r="C209" s="38">
        <f t="shared" si="30"/>
        <v>0.10794176756356511</v>
      </c>
      <c r="D209" s="38">
        <f t="shared" si="39"/>
        <v>0.1756697336693207</v>
      </c>
      <c r="E209" s="38">
        <f t="shared" si="39"/>
        <v>6.7727966105754836E-2</v>
      </c>
      <c r="F209" s="38">
        <f t="shared" si="31"/>
        <v>4.7577681072817415E-2</v>
      </c>
      <c r="G209" s="38">
        <f t="shared" si="40"/>
        <v>0.1005797677231071</v>
      </c>
      <c r="H209" s="38">
        <f t="shared" si="40"/>
        <v>5.3002086650289396E-2</v>
      </c>
      <c r="I209" s="29">
        <f t="shared" si="35"/>
        <v>0.16777777777777769</v>
      </c>
      <c r="J209" s="29">
        <f t="shared" si="32"/>
        <v>3.5186728395061727E-2</v>
      </c>
      <c r="K209" s="29">
        <f t="shared" si="37"/>
        <v>1.9178402056338546E-2</v>
      </c>
      <c r="L209" s="29">
        <f t="shared" si="38"/>
        <v>1.6115331152958406E-2</v>
      </c>
    </row>
    <row r="210" spans="1:12" x14ac:dyDescent="0.2">
      <c r="A210" s="26">
        <f t="shared" si="36"/>
        <v>25.333333333333332</v>
      </c>
      <c r="B210" s="6">
        <v>1520</v>
      </c>
      <c r="C210" s="38">
        <f t="shared" si="30"/>
        <v>0.10636207640404113</v>
      </c>
      <c r="D210" s="38">
        <f t="shared" si="39"/>
        <v>0.17420997780708961</v>
      </c>
      <c r="E210" s="38">
        <f t="shared" si="39"/>
        <v>6.7847901403047681E-2</v>
      </c>
      <c r="F210" s="38">
        <f t="shared" si="31"/>
        <v>4.6627738486687949E-2</v>
      </c>
      <c r="G210" s="38">
        <f t="shared" si="40"/>
        <v>9.968268922705853E-2</v>
      </c>
      <c r="H210" s="38">
        <f t="shared" si="40"/>
        <v>5.3054950740370303E-2</v>
      </c>
      <c r="I210" s="29">
        <f t="shared" si="35"/>
        <v>0.16888888888888881</v>
      </c>
      <c r="J210" s="29">
        <f t="shared" si="32"/>
        <v>3.5654320987654323E-2</v>
      </c>
      <c r="K210" s="29">
        <f t="shared" si="37"/>
        <v>1.9366868449124788E-2</v>
      </c>
      <c r="L210" s="29">
        <f t="shared" si="38"/>
        <v>1.6262706016126102E-2</v>
      </c>
    </row>
    <row r="211" spans="1:12" x14ac:dyDescent="0.2">
      <c r="A211" s="26">
        <f t="shared" si="36"/>
        <v>25.5</v>
      </c>
      <c r="B211" s="6">
        <v>1530</v>
      </c>
      <c r="C211" s="38">
        <f t="shared" si="30"/>
        <v>0.10480550348887992</v>
      </c>
      <c r="D211" s="38">
        <f t="shared" si="39"/>
        <v>0.17277158497682177</v>
      </c>
      <c r="E211" s="38">
        <f t="shared" si="39"/>
        <v>6.796608148794106E-2</v>
      </c>
      <c r="F211" s="38">
        <f t="shared" si="31"/>
        <v>4.5696762586126032E-2</v>
      </c>
      <c r="G211" s="38">
        <f t="shared" si="40"/>
        <v>9.880352192481516E-2</v>
      </c>
      <c r="H211" s="38">
        <f t="shared" si="40"/>
        <v>5.3106759338688844E-2</v>
      </c>
      <c r="I211" s="29">
        <f t="shared" si="35"/>
        <v>0.16999999999999993</v>
      </c>
      <c r="J211" s="29">
        <f t="shared" si="32"/>
        <v>3.6125000000000004E-2</v>
      </c>
      <c r="K211" s="29">
        <f t="shared" si="37"/>
        <v>1.9555663119924623E-2</v>
      </c>
      <c r="L211" s="29">
        <f t="shared" si="38"/>
        <v>1.6410224792066906E-2</v>
      </c>
    </row>
    <row r="212" spans="1:12" x14ac:dyDescent="0.2">
      <c r="A212" s="26">
        <f t="shared" si="36"/>
        <v>25.666666666666668</v>
      </c>
      <c r="B212" s="6">
        <v>1540</v>
      </c>
      <c r="C212" s="38">
        <f t="shared" si="30"/>
        <v>0.10327171049041579</v>
      </c>
      <c r="D212" s="38">
        <f t="shared" si="39"/>
        <v>0.17135424253778972</v>
      </c>
      <c r="E212" s="38">
        <f t="shared" si="39"/>
        <v>6.8082532047373148E-2</v>
      </c>
      <c r="F212" s="38">
        <f t="shared" si="31"/>
        <v>4.4784374679654286E-2</v>
      </c>
      <c r="G212" s="38">
        <f t="shared" si="40"/>
        <v>9.7941908198994634E-2</v>
      </c>
      <c r="H212" s="38">
        <f t="shared" si="40"/>
        <v>5.3157533519340099E-2</v>
      </c>
      <c r="I212" s="29">
        <f t="shared" si="35"/>
        <v>0.17111111111111105</v>
      </c>
      <c r="J212" s="29">
        <f t="shared" si="32"/>
        <v>3.6598765432098765E-2</v>
      </c>
      <c r="K212" s="29">
        <f t="shared" si="37"/>
        <v>1.974478126450066E-2</v>
      </c>
      <c r="L212" s="29">
        <f t="shared" si="38"/>
        <v>1.6557884607398408E-2</v>
      </c>
    </row>
    <row r="213" spans="1:12" x14ac:dyDescent="0.2">
      <c r="A213" s="26">
        <f t="shared" si="36"/>
        <v>25.833333333333332</v>
      </c>
      <c r="B213" s="6">
        <v>1550</v>
      </c>
      <c r="C213" s="38">
        <f t="shared" si="30"/>
        <v>0.10176036403229378</v>
      </c>
      <c r="D213" s="38">
        <f t="shared" si="39"/>
        <v>0.16995764242465705</v>
      </c>
      <c r="E213" s="38">
        <f t="shared" si="39"/>
        <v>6.819727839236249E-2</v>
      </c>
      <c r="F213" s="38">
        <f t="shared" si="31"/>
        <v>4.389020363680185E-2</v>
      </c>
      <c r="G213" s="38">
        <f t="shared" si="40"/>
        <v>9.7097497572452909E-2</v>
      </c>
      <c r="H213" s="38">
        <f t="shared" si="40"/>
        <v>5.3207293935650823E-2</v>
      </c>
      <c r="I213" s="29">
        <f t="shared" si="35"/>
        <v>0.17222222222222217</v>
      </c>
      <c r="J213" s="29">
        <f t="shared" si="32"/>
        <v>3.7075617283950618E-2</v>
      </c>
      <c r="K213" s="29">
        <f t="shared" si="37"/>
        <v>1.9934218148923891E-2</v>
      </c>
      <c r="L213" s="29">
        <f t="shared" si="38"/>
        <v>1.6705682646108548E-2</v>
      </c>
    </row>
    <row r="214" spans="1:12" x14ac:dyDescent="0.2">
      <c r="A214" s="26">
        <f t="shared" si="36"/>
        <v>26</v>
      </c>
      <c r="B214" s="6">
        <v>1560</v>
      </c>
      <c r="C214" s="38">
        <f t="shared" si="30"/>
        <v>0.10027113561700872</v>
      </c>
      <c r="D214" s="38">
        <f t="shared" si="39"/>
        <v>0.16858148108051901</v>
      </c>
      <c r="E214" s="38">
        <f t="shared" si="39"/>
        <v>6.8310345463509475E-2</v>
      </c>
      <c r="F214" s="38">
        <f t="shared" si="31"/>
        <v>4.301388573714042E-2</v>
      </c>
      <c r="G214" s="38">
        <f t="shared" si="40"/>
        <v>9.6269946565721257E-2</v>
      </c>
      <c r="H214" s="38">
        <f t="shared" si="40"/>
        <v>5.3256060828580601E-2</v>
      </c>
      <c r="I214" s="29">
        <f t="shared" si="35"/>
        <v>0.17333333333333328</v>
      </c>
      <c r="J214" s="29">
        <f t="shared" si="32"/>
        <v>3.7555555555555557E-2</v>
      </c>
      <c r="K214" s="29">
        <f t="shared" si="37"/>
        <v>2.0123969108544752E-2</v>
      </c>
      <c r="L214" s="29">
        <f t="shared" si="38"/>
        <v>1.6853616148410161E-2</v>
      </c>
    </row>
    <row r="215" spans="1:12" x14ac:dyDescent="0.2">
      <c r="A215" s="26">
        <f t="shared" si="36"/>
        <v>26.166666666666668</v>
      </c>
      <c r="B215" s="6">
        <v>1570</v>
      </c>
      <c r="C215" s="38">
        <f t="shared" si="30"/>
        <v>9.8803701554505199E-2</v>
      </c>
      <c r="D215" s="38">
        <f t="shared" si="39"/>
        <v>0.16722545939092326</v>
      </c>
      <c r="E215" s="38">
        <f t="shared" si="39"/>
        <v>6.8421757836417255E-2</v>
      </c>
      <c r="F215" s="38">
        <f t="shared" si="31"/>
        <v>4.2155064522334265E-2</v>
      </c>
      <c r="G215" s="38">
        <f t="shared" si="40"/>
        <v>9.545891855728969E-2</v>
      </c>
      <c r="H215" s="38">
        <f t="shared" si="40"/>
        <v>5.3303854034955203E-2</v>
      </c>
      <c r="I215" s="29">
        <f t="shared" si="35"/>
        <v>0.1744444444444444</v>
      </c>
      <c r="J215" s="29">
        <f t="shared" si="32"/>
        <v>3.8038580246913582E-2</v>
      </c>
      <c r="K215" s="29">
        <f t="shared" si="37"/>
        <v>2.0314029546979244E-2</v>
      </c>
      <c r="L215" s="29">
        <f t="shared" si="38"/>
        <v>1.7001682409618371E-2</v>
      </c>
    </row>
    <row r="216" spans="1:12" x14ac:dyDescent="0.2">
      <c r="A216" s="26">
        <f t="shared" si="36"/>
        <v>26.333333333333332</v>
      </c>
      <c r="B216" s="6">
        <v>1580</v>
      </c>
      <c r="C216" s="38">
        <f t="shared" si="30"/>
        <v>9.735774289182178E-2</v>
      </c>
      <c r="D216" s="38">
        <f t="shared" si="39"/>
        <v>0.16588928261885599</v>
      </c>
      <c r="E216" s="38">
        <f t="shared" si="39"/>
        <v>6.8531539727033366E-2</v>
      </c>
      <c r="F216" s="38">
        <f t="shared" si="31"/>
        <v>4.1313390651144262E-2</v>
      </c>
      <c r="G216" s="38">
        <f t="shared" si="40"/>
        <v>9.4664083646680067E-2</v>
      </c>
      <c r="H216" s="38">
        <f t="shared" si="40"/>
        <v>5.3350692995535576E-2</v>
      </c>
      <c r="I216" s="29">
        <f t="shared" si="35"/>
        <v>0.17555555555555552</v>
      </c>
      <c r="J216" s="29">
        <f t="shared" si="32"/>
        <v>3.8524691358024693E-2</v>
      </c>
      <c r="K216" s="29">
        <f t="shared" si="37"/>
        <v>2.0504394935109891E-2</v>
      </c>
      <c r="L216" s="29">
        <f t="shared" si="38"/>
        <v>1.7149878779050415E-2</v>
      </c>
    </row>
    <row r="217" spans="1:12" x14ac:dyDescent="0.2">
      <c r="A217" s="26">
        <f t="shared" si="36"/>
        <v>26.5</v>
      </c>
      <c r="B217" s="6">
        <v>1590</v>
      </c>
      <c r="C217" s="38">
        <f t="shared" si="30"/>
        <v>9.5932945343765674E-2</v>
      </c>
      <c r="D217" s="38">
        <f t="shared" si="39"/>
        <v>0.16457266034067963</v>
      </c>
      <c r="E217" s="38">
        <f t="shared" si="39"/>
        <v>6.8639714996913168E-2</v>
      </c>
      <c r="F217" s="38">
        <f t="shared" si="31"/>
        <v>4.048852175732702E-2</v>
      </c>
      <c r="G217" s="38">
        <f t="shared" si="40"/>
        <v>9.3885118520252955E-2</v>
      </c>
      <c r="H217" s="38">
        <f t="shared" si="40"/>
        <v>5.3396596762925734E-2</v>
      </c>
      <c r="I217" s="29">
        <f t="shared" si="35"/>
        <v>0.17666666666666664</v>
      </c>
      <c r="J217" s="29">
        <f t="shared" si="32"/>
        <v>3.901388888888889E-2</v>
      </c>
      <c r="K217" s="29">
        <f t="shared" si="37"/>
        <v>2.0695060810101317E-2</v>
      </c>
      <c r="L217" s="29">
        <f t="shared" si="38"/>
        <v>1.729820265894743E-2</v>
      </c>
    </row>
    <row r="218" spans="1:12" x14ac:dyDescent="0.2">
      <c r="A218" s="26">
        <f t="shared" si="36"/>
        <v>26.666666666666668</v>
      </c>
      <c r="B218" s="6">
        <v>1600</v>
      </c>
      <c r="C218" s="38">
        <f t="shared" si="30"/>
        <v>9.4528999224600993E-2</v>
      </c>
      <c r="D218" s="38">
        <f t="shared" si="39"/>
        <v>0.16327530638300805</v>
      </c>
      <c r="E218" s="38">
        <f t="shared" si="39"/>
        <v>6.8746307158406239E-2</v>
      </c>
      <c r="F218" s="38">
        <f t="shared" si="31"/>
        <v>3.9680122310371026E-2</v>
      </c>
      <c r="G218" s="38">
        <f t="shared" si="40"/>
        <v>9.3121706319693978E-2</v>
      </c>
      <c r="H218" s="38">
        <f t="shared" si="40"/>
        <v>5.3441584009322765E-2</v>
      </c>
      <c r="I218" s="29">
        <f t="shared" si="35"/>
        <v>0.17777777777777776</v>
      </c>
      <c r="J218" s="29">
        <f t="shared" si="32"/>
        <v>3.9506172839506172E-2</v>
      </c>
      <c r="K218" s="29">
        <f t="shared" si="37"/>
        <v>2.0886022774430222E-2</v>
      </c>
      <c r="L218" s="29">
        <f t="shared" si="38"/>
        <v>1.744665150341777E-2</v>
      </c>
    </row>
    <row r="219" spans="1:12" x14ac:dyDescent="0.2">
      <c r="A219" s="26">
        <f t="shared" si="36"/>
        <v>26.833333333333332</v>
      </c>
      <c r="B219" s="6">
        <v>1610</v>
      </c>
      <c r="C219" s="38">
        <f t="shared" si="30"/>
        <v>9.3145599380737854E-2</v>
      </c>
      <c r="D219" s="38">
        <f t="shared" ref="D219:E234" si="41">D218*EXP(-$H$6*10/3600)+$B$55</f>
        <v>0.16199693876050558</v>
      </c>
      <c r="E219" s="38">
        <f t="shared" si="41"/>
        <v>6.885133937976691E-2</v>
      </c>
      <c r="F219" s="38">
        <f t="shared" si="31"/>
        <v>3.888786347901356E-2</v>
      </c>
      <c r="G219" s="38">
        <f t="shared" ref="G219:H234" si="42">G218*EXP(-$H$7*10/3600)+$B$55</f>
        <v>9.2373536513125826E-2</v>
      </c>
      <c r="H219" s="38">
        <f t="shared" si="42"/>
        <v>5.3485673034112065E-2</v>
      </c>
      <c r="I219" s="29">
        <f t="shared" si="35"/>
        <v>0.17888888888888888</v>
      </c>
      <c r="J219" s="29">
        <f t="shared" si="32"/>
        <v>4.0001543209876547E-2</v>
      </c>
      <c r="K219" s="29">
        <f t="shared" si="37"/>
        <v>2.1077276494929575E-2</v>
      </c>
      <c r="L219" s="29">
        <f t="shared" si="38"/>
        <v>1.7595222817401415E-2</v>
      </c>
    </row>
    <row r="220" spans="1:12" x14ac:dyDescent="0.2">
      <c r="A220" s="26">
        <f t="shared" si="36"/>
        <v>27</v>
      </c>
      <c r="B220" s="6">
        <v>1620</v>
      </c>
      <c r="C220" s="38">
        <f t="shared" si="30"/>
        <v>9.1782445124405476E-2</v>
      </c>
      <c r="D220" s="38">
        <f t="shared" si="41"/>
        <v>0.16073727961459627</v>
      </c>
      <c r="E220" s="38">
        <f t="shared" si="41"/>
        <v>6.8954834490189951E-2</v>
      </c>
      <c r="F220" s="38">
        <f t="shared" si="31"/>
        <v>3.8111422997482637E-2</v>
      </c>
      <c r="G220" s="38">
        <f t="shared" si="42"/>
        <v>9.1640304768793784E-2</v>
      </c>
      <c r="H220" s="38">
        <f t="shared" si="42"/>
        <v>5.3528881771310967E-2</v>
      </c>
      <c r="I220" s="29">
        <f t="shared" si="35"/>
        <v>0.18</v>
      </c>
      <c r="J220" s="29">
        <f t="shared" si="32"/>
        <v>4.0500000000000001E-2</v>
      </c>
      <c r="K220" s="29">
        <f t="shared" si="37"/>
        <v>2.1268817701846771E-2</v>
      </c>
      <c r="L220" s="29">
        <f t="shared" si="38"/>
        <v>1.7743914155655058E-2</v>
      </c>
    </row>
    <row r="221" spans="1:12" x14ac:dyDescent="0.2">
      <c r="A221" s="26">
        <f t="shared" si="36"/>
        <v>27.166666666666668</v>
      </c>
      <c r="B221" s="6">
        <v>1630</v>
      </c>
      <c r="C221" s="38">
        <f t="shared" si="30"/>
        <v>9.0439240168296783E-2</v>
      </c>
      <c r="D221" s="38">
        <f t="shared" si="41"/>
        <v>0.15949605515307025</v>
      </c>
      <c r="E221" s="38">
        <f t="shared" si="41"/>
        <v>6.9056814984772619E-2</v>
      </c>
      <c r="F221" s="38">
        <f t="shared" si="31"/>
        <v>3.7350485034409277E-2</v>
      </c>
      <c r="G221" s="38">
        <f t="shared" si="42"/>
        <v>9.0921712831273191E-2</v>
      </c>
      <c r="H221" s="38">
        <f t="shared" si="42"/>
        <v>5.3571227796863727E-2</v>
      </c>
      <c r="I221" s="29">
        <f t="shared" si="35"/>
        <v>0.18111111111111111</v>
      </c>
      <c r="J221" s="29">
        <f t="shared" si="32"/>
        <v>4.1001543209876548E-2</v>
      </c>
      <c r="K221" s="29">
        <f t="shared" si="37"/>
        <v>2.1460642187915584E-2</v>
      </c>
      <c r="L221" s="29">
        <f t="shared" si="38"/>
        <v>1.7892723121757458E-2</v>
      </c>
    </row>
    <row r="222" spans="1:12" x14ac:dyDescent="0.2">
      <c r="A222" s="26">
        <f t="shared" si="36"/>
        <v>27.333333333333332</v>
      </c>
      <c r="B222" s="6">
        <v>1640</v>
      </c>
      <c r="C222" s="38">
        <f t="shared" si="30"/>
        <v>8.9115692561168774E-2</v>
      </c>
      <c r="D222" s="38">
        <f t="shared" si="41"/>
        <v>0.1582729955905737</v>
      </c>
      <c r="E222" s="38">
        <f t="shared" si="41"/>
        <v>6.9157303029404052E-2</v>
      </c>
      <c r="F222" s="38">
        <f t="shared" si="31"/>
        <v>3.6604740064357592E-2</v>
      </c>
      <c r="G222" s="38">
        <f t="shared" si="42"/>
        <v>9.0217468400148618E-2</v>
      </c>
      <c r="H222" s="38">
        <f t="shared" si="42"/>
        <v>5.3612728335790852E-2</v>
      </c>
      <c r="I222" s="29">
        <f t="shared" si="35"/>
        <v>0.18222222222222223</v>
      </c>
      <c r="J222" s="29">
        <f t="shared" si="32"/>
        <v>4.1506172839506174E-2</v>
      </c>
      <c r="K222" s="29">
        <f t="shared" si="37"/>
        <v>2.1652745807441708E-2</v>
      </c>
      <c r="L222" s="29">
        <f t="shared" si="38"/>
        <v>1.8041647367134653E-2</v>
      </c>
    </row>
    <row r="223" spans="1:12" x14ac:dyDescent="0.2">
      <c r="A223" s="26">
        <f t="shared" si="36"/>
        <v>27.5</v>
      </c>
      <c r="B223" s="6">
        <v>1650</v>
      </c>
      <c r="C223" s="38">
        <f t="shared" si="30"/>
        <v>8.7811514624386092E-2</v>
      </c>
      <c r="D223" s="38">
        <f t="shared" si="41"/>
        <v>0.15706783508997005</v>
      </c>
      <c r="E223" s="38">
        <f t="shared" si="41"/>
        <v>6.9256320465583124E-2</v>
      </c>
      <c r="F223" s="38">
        <f t="shared" si="31"/>
        <v>3.5873884741919472E-2</v>
      </c>
      <c r="G223" s="38">
        <f t="shared" si="42"/>
        <v>8.9527285011115315E-2</v>
      </c>
      <c r="H223" s="38">
        <f t="shared" si="42"/>
        <v>5.3653400269195697E-2</v>
      </c>
      <c r="I223" s="29">
        <f t="shared" si="35"/>
        <v>0.18333333333333335</v>
      </c>
      <c r="J223" s="29">
        <f t="shared" si="32"/>
        <v>4.2013888888888892E-2</v>
      </c>
      <c r="K223" s="29">
        <f t="shared" si="37"/>
        <v>2.1845124475401663E-2</v>
      </c>
      <c r="L223" s="29">
        <f t="shared" si="38"/>
        <v>1.8190684590104641E-2</v>
      </c>
    </row>
    <row r="224" spans="1:12" x14ac:dyDescent="0.2">
      <c r="A224" s="26">
        <f t="shared" si="36"/>
        <v>27.666666666666668</v>
      </c>
      <c r="B224" s="6">
        <v>1660</v>
      </c>
      <c r="C224" s="38">
        <f t="shared" si="30"/>
        <v>8.6526422889392385E-2</v>
      </c>
      <c r="D224" s="38">
        <f t="shared" si="41"/>
        <v>0.15588031170455899</v>
      </c>
      <c r="E224" s="38">
        <f t="shared" si="41"/>
        <v>6.9353888815165771E-2</v>
      </c>
      <c r="F224" s="38">
        <f t="shared" si="31"/>
        <v>3.5157621778323288E-2</v>
      </c>
      <c r="G224" s="38">
        <f t="shared" si="42"/>
        <v>8.8850881919454602E-2</v>
      </c>
      <c r="H224" s="38">
        <f t="shared" si="42"/>
        <v>5.3693260141131162E-2</v>
      </c>
      <c r="I224" s="29">
        <f t="shared" si="35"/>
        <v>0.18444444444444447</v>
      </c>
      <c r="J224" s="29">
        <f t="shared" si="32"/>
        <v>4.2524691358024697E-2</v>
      </c>
      <c r="K224" s="29">
        <f t="shared" si="37"/>
        <v>2.2037774166554901E-2</v>
      </c>
      <c r="L224" s="29">
        <f t="shared" si="38"/>
        <v>1.8339832534941116E-2</v>
      </c>
    </row>
    <row r="225" spans="1:12" x14ac:dyDescent="0.2">
      <c r="A225" s="26">
        <f t="shared" si="36"/>
        <v>27.833333333333332</v>
      </c>
      <c r="B225" s="6">
        <v>1670</v>
      </c>
      <c r="C225" s="38">
        <f t="shared" si="30"/>
        <v>8.5260138036097638E-2</v>
      </c>
      <c r="D225" s="38">
        <f t="shared" si="41"/>
        <v>0.15471016732114137</v>
      </c>
      <c r="E225" s="38">
        <f t="shared" si="41"/>
        <v>6.9450029285042875E-2</v>
      </c>
      <c r="F225" s="38">
        <f t="shared" si="31"/>
        <v>3.4455659820506399E-2</v>
      </c>
      <c r="G225" s="38">
        <f t="shared" si="42"/>
        <v>8.8187983985835841E-2</v>
      </c>
      <c r="H225" s="38">
        <f t="shared" si="42"/>
        <v>5.3732324165329297E-2</v>
      </c>
      <c r="I225" s="29">
        <f t="shared" si="35"/>
        <v>0.18555555555555558</v>
      </c>
      <c r="J225" s="29">
        <f t="shared" si="32"/>
        <v>4.303858024691358E-2</v>
      </c>
      <c r="K225" s="29">
        <f t="shared" si="37"/>
        <v>2.2230690914568911E-2</v>
      </c>
      <c r="L225" s="29">
        <f t="shared" si="38"/>
        <v>1.8489088990955919E-2</v>
      </c>
    </row>
    <row r="226" spans="1:12" x14ac:dyDescent="0.2">
      <c r="A226" s="26">
        <f t="shared" si="36"/>
        <v>28</v>
      </c>
      <c r="B226" s="6">
        <v>1680</v>
      </c>
      <c r="C226" s="38">
        <f t="shared" si="30"/>
        <v>8.4012384832166637E-2</v>
      </c>
      <c r="D226" s="38">
        <f t="shared" si="41"/>
        <v>0.15355714760391714</v>
      </c>
      <c r="E226" s="38">
        <f t="shared" si="41"/>
        <v>6.9544762771749646E-2</v>
      </c>
      <c r="F226" s="38">
        <f t="shared" si="31"/>
        <v>3.3767713332601833E-2</v>
      </c>
      <c r="G226" s="38">
        <f t="shared" si="42"/>
        <v>8.7538321564398475E-2</v>
      </c>
      <c r="H226" s="38">
        <f t="shared" si="42"/>
        <v>5.3770608231796524E-2</v>
      </c>
      <c r="I226" s="29">
        <f t="shared" si="35"/>
        <v>0.1866666666666667</v>
      </c>
      <c r="J226" s="29">
        <f t="shared" si="32"/>
        <v>4.3555555555555556E-2</v>
      </c>
      <c r="K226" s="29">
        <f t="shared" si="37"/>
        <v>2.2423870811157105E-2</v>
      </c>
      <c r="L226" s="29">
        <f t="shared" si="38"/>
        <v>1.8638451791599796E-2</v>
      </c>
    </row>
    <row r="227" spans="1:12" x14ac:dyDescent="0.2">
      <c r="A227" s="26">
        <f t="shared" si="36"/>
        <v>28.166666666666668</v>
      </c>
      <c r="B227" s="6">
        <v>1690</v>
      </c>
      <c r="C227" s="38">
        <f t="shared" si="30"/>
        <v>8.2782892073195946E-2</v>
      </c>
      <c r="D227" s="38">
        <f t="shared" si="41"/>
        <v>0.15242100193920446</v>
      </c>
      <c r="E227" s="38">
        <f t="shared" si="41"/>
        <v>6.9638109866007603E-2</v>
      </c>
      <c r="F227" s="38">
        <f t="shared" si="31"/>
        <v>3.3093502479791315E-2</v>
      </c>
      <c r="G227" s="38">
        <f t="shared" si="42"/>
        <v>8.6901630393068627E-2</v>
      </c>
      <c r="H227" s="38">
        <f t="shared" si="42"/>
        <v>5.3808127913277194E-2</v>
      </c>
      <c r="I227" s="29">
        <f t="shared" si="35"/>
        <v>0.18777777777777782</v>
      </c>
      <c r="J227" s="29">
        <f t="shared" si="32"/>
        <v>4.4075617283950617E-2</v>
      </c>
      <c r="K227" s="29">
        <f t="shared" si="37"/>
        <v>2.261731000522935E-2</v>
      </c>
      <c r="L227" s="29">
        <f t="shared" si="38"/>
        <v>1.8787918813581123E-2</v>
      </c>
    </row>
    <row r="228" spans="1:12" x14ac:dyDescent="0.2">
      <c r="A228" s="26">
        <f t="shared" si="36"/>
        <v>28.333333333333332</v>
      </c>
      <c r="B228" s="6">
        <v>1700</v>
      </c>
      <c r="C228" s="38">
        <f t="shared" si="30"/>
        <v>8.1571392523766745E-2</v>
      </c>
      <c r="D228" s="38">
        <f t="shared" si="41"/>
        <v>0.15130148338096769</v>
      </c>
      <c r="E228" s="38">
        <f t="shared" si="41"/>
        <v>6.9730090857200042E-2</v>
      </c>
      <c r="F228" s="38">
        <f t="shared" si="31"/>
        <v>3.2432753014477518E-2</v>
      </c>
      <c r="G228" s="38">
        <f t="shared" si="42"/>
        <v>8.6277651486065685E-2</v>
      </c>
      <c r="H228" s="38">
        <f t="shared" si="42"/>
        <v>5.3844898471588076E-2</v>
      </c>
      <c r="I228" s="29">
        <f t="shared" si="35"/>
        <v>0.18888888888888894</v>
      </c>
      <c r="J228" s="29">
        <f t="shared" si="32"/>
        <v>4.4598765432098765E-2</v>
      </c>
      <c r="K228" s="29">
        <f t="shared" si="37"/>
        <v>2.2811004702054907E-2</v>
      </c>
      <c r="L228" s="29">
        <f t="shared" si="38"/>
        <v>1.8937487976002202E-2</v>
      </c>
    </row>
    <row r="229" spans="1:12" x14ac:dyDescent="0.2">
      <c r="A229" s="26">
        <f t="shared" si="36"/>
        <v>28.5</v>
      </c>
      <c r="B229" s="6">
        <v>1710</v>
      </c>
      <c r="C229" s="38">
        <f t="shared" si="30"/>
        <v>8.037762285935976E-2</v>
      </c>
      <c r="D229" s="38">
        <f t="shared" si="41"/>
        <v>0.15019834859714268</v>
      </c>
      <c r="E229" s="38">
        <f t="shared" si="41"/>
        <v>6.9820725737782002E-2</v>
      </c>
      <c r="F229" s="38">
        <f t="shared" si="31"/>
        <v>3.1785196164728614E-2</v>
      </c>
      <c r="G229" s="38">
        <f t="shared" si="42"/>
        <v>8.5666131028555095E-2</v>
      </c>
      <c r="H229" s="38">
        <f t="shared" si="42"/>
        <v>5.3880934863826384E-2</v>
      </c>
      <c r="I229" s="29">
        <f t="shared" si="35"/>
        <v>0.19000000000000006</v>
      </c>
      <c r="J229" s="29">
        <f t="shared" si="32"/>
        <v>4.5125000000000005E-2</v>
      </c>
      <c r="K229" s="29">
        <f t="shared" si="37"/>
        <v>2.3004951162437635E-2</v>
      </c>
      <c r="L229" s="29">
        <f t="shared" si="38"/>
        <v>1.908715723951283E-2</v>
      </c>
    </row>
    <row r="230" spans="1:12" x14ac:dyDescent="0.2">
      <c r="A230" s="26">
        <f t="shared" si="36"/>
        <v>28.666666666666668</v>
      </c>
      <c r="B230" s="6">
        <v>1720</v>
      </c>
      <c r="C230" s="38">
        <f t="shared" si="30"/>
        <v>7.9201323609120924E-2</v>
      </c>
      <c r="D230" s="38">
        <f t="shared" si="41"/>
        <v>0.14911135781674753</v>
      </c>
      <c r="E230" s="38">
        <f t="shared" si="41"/>
        <v>6.9910034207625732E-2</v>
      </c>
      <c r="F230" s="38">
        <f t="shared" si="31"/>
        <v>3.1150568524950566E-2</v>
      </c>
      <c r="G230" s="38">
        <f t="shared" si="42"/>
        <v>8.5066820273404523E-2</v>
      </c>
      <c r="H230" s="38">
        <f t="shared" si="42"/>
        <v>5.391625174845386E-2</v>
      </c>
      <c r="I230" s="29">
        <f t="shared" si="35"/>
        <v>0.19111111111111118</v>
      </c>
      <c r="J230" s="29">
        <f t="shared" si="32"/>
        <v>4.5654320987654325E-2</v>
      </c>
      <c r="K230" s="29">
        <f t="shared" si="37"/>
        <v>2.3199145701903262E-2</v>
      </c>
      <c r="L230" s="29">
        <f t="shared" si="38"/>
        <v>1.9236924605480758E-2</v>
      </c>
    </row>
    <row r="231" spans="1:12" x14ac:dyDescent="0.2">
      <c r="A231" s="26">
        <f t="shared" si="36"/>
        <v>28.833333333333332</v>
      </c>
      <c r="B231" s="6">
        <v>1730</v>
      </c>
      <c r="C231" s="38">
        <f t="shared" si="30"/>
        <v>7.8042239099463923E-2</v>
      </c>
      <c r="D231" s="38">
        <f t="shared" si="41"/>
        <v>0.14804027477776735</v>
      </c>
      <c r="E231" s="38">
        <f t="shared" si="41"/>
        <v>6.9998035678302525E-2</v>
      </c>
      <c r="F231" s="38">
        <f t="shared" si="31"/>
        <v>3.0528611948741968E-2</v>
      </c>
      <c r="G231" s="38">
        <f t="shared" si="42"/>
        <v>8.4479475440001409E-2</v>
      </c>
      <c r="H231" s="38">
        <f t="shared" si="42"/>
        <v>5.3950863491259361E-2</v>
      </c>
      <c r="I231" s="29">
        <f t="shared" si="35"/>
        <v>0.19222222222222229</v>
      </c>
      <c r="J231" s="29">
        <f t="shared" si="32"/>
        <v>4.618672839506173E-2</v>
      </c>
      <c r="K231" s="29">
        <f t="shared" si="37"/>
        <v>2.3393584689898547E-2</v>
      </c>
      <c r="L231" s="29">
        <f t="shared" si="38"/>
        <v>1.9386788115178702E-2</v>
      </c>
    </row>
    <row r="232" spans="1:12" x14ac:dyDescent="0.2">
      <c r="A232" s="26">
        <f t="shared" si="36"/>
        <v>29</v>
      </c>
      <c r="B232" s="6">
        <v>1740</v>
      </c>
      <c r="C232" s="38">
        <f t="shared" si="30"/>
        <v>7.6900117398498849E-2</v>
      </c>
      <c r="D232" s="38">
        <f t="shared" si="41"/>
        <v>0.14698486667580166</v>
      </c>
      <c r="E232" s="38">
        <f t="shared" si="41"/>
        <v>7.0084749277301933E-2</v>
      </c>
      <c r="F232" s="38">
        <f t="shared" si="31"/>
        <v>2.991907344388826E-2</v>
      </c>
      <c r="G232" s="38">
        <f t="shared" si="42"/>
        <v>8.3903857615090754E-2</v>
      </c>
      <c r="H232" s="38">
        <f t="shared" si="42"/>
        <v>5.3984784171202407E-2</v>
      </c>
      <c r="I232" s="29">
        <f t="shared" si="35"/>
        <v>0.19333333333333341</v>
      </c>
      <c r="J232" s="29">
        <f t="shared" si="32"/>
        <v>4.6722222222222227E-2</v>
      </c>
      <c r="K232" s="29">
        <f t="shared" si="37"/>
        <v>2.3588264549002164E-2</v>
      </c>
      <c r="L232" s="29">
        <f t="shared" si="38"/>
        <v>1.9536745848987597E-2</v>
      </c>
    </row>
    <row r="233" spans="1:12" x14ac:dyDescent="0.2">
      <c r="A233" s="26">
        <f t="shared" si="36"/>
        <v>29.166666666666668</v>
      </c>
      <c r="B233" s="6">
        <v>1750</v>
      </c>
      <c r="C233" s="38">
        <f t="shared" si="30"/>
        <v>7.5774710261273415E-2</v>
      </c>
      <c r="D233" s="38">
        <f t="shared" si="41"/>
        <v>0.14594490411346348</v>
      </c>
      <c r="E233" s="38">
        <f t="shared" si="41"/>
        <v>7.0170193852189158E-2</v>
      </c>
      <c r="F233" s="38">
        <f t="shared" si="31"/>
        <v>2.9321705069452652E-2</v>
      </c>
      <c r="G233" s="38">
        <f t="shared" si="42"/>
        <v>8.3339732655592788E-2</v>
      </c>
      <c r="H233" s="38">
        <f t="shared" si="42"/>
        <v>5.4018027586140063E-2</v>
      </c>
      <c r="I233" s="29">
        <f t="shared" si="35"/>
        <v>0.19444444444444453</v>
      </c>
      <c r="J233" s="29">
        <f t="shared" si="32"/>
        <v>4.7260802469135804E-2</v>
      </c>
      <c r="K233" s="29">
        <f t="shared" si="37"/>
        <v>2.3783181754147134E-2</v>
      </c>
      <c r="L233" s="29">
        <f t="shared" si="38"/>
        <v>1.9686795925615765E-2</v>
      </c>
    </row>
    <row r="234" spans="1:12" x14ac:dyDescent="0.2">
      <c r="A234" s="26">
        <f t="shared" si="36"/>
        <v>29.333333333333332</v>
      </c>
      <c r="B234" s="6">
        <v>1760</v>
      </c>
      <c r="C234" s="38">
        <f t="shared" si="30"/>
        <v>7.4665773075816164E-2</v>
      </c>
      <c r="D234" s="38">
        <f t="shared" si="41"/>
        <v>0.14492016105051875</v>
      </c>
      <c r="E234" s="38">
        <f t="shared" si="41"/>
        <v>7.0254387974701682E-2</v>
      </c>
      <c r="F234" s="38">
        <f t="shared" si="31"/>
        <v>2.873626383492146E-2</v>
      </c>
      <c r="G234" s="38">
        <f t="shared" si="42"/>
        <v>8.2786871093360984E-2</v>
      </c>
      <c r="H234" s="38">
        <f t="shared" si="42"/>
        <v>5.4050607258439458E-2</v>
      </c>
      <c r="I234" s="29">
        <f t="shared" si="35"/>
        <v>0.19555555555555565</v>
      </c>
      <c r="J234" s="29">
        <f t="shared" si="32"/>
        <v>4.7802469135802474E-2</v>
      </c>
      <c r="K234" s="29">
        <f t="shared" si="37"/>
        <v>2.3978332831854639E-2</v>
      </c>
      <c r="L234" s="29">
        <f t="shared" si="38"/>
        <v>1.9836936501333651E-2</v>
      </c>
    </row>
    <row r="235" spans="1:12" x14ac:dyDescent="0.2">
      <c r="A235" s="26">
        <f t="shared" si="36"/>
        <v>29.5</v>
      </c>
      <c r="B235" s="6">
        <v>1770</v>
      </c>
      <c r="C235" s="38">
        <f t="shared" si="30"/>
        <v>7.3573064809968725E-2</v>
      </c>
      <c r="D235" s="38">
        <f t="shared" ref="D235:E250" si="43">D234*EXP(-$H$6*10/3600)+$B$55</f>
        <v>0.14391041475475558</v>
      </c>
      <c r="E235" s="38">
        <f t="shared" si="43"/>
        <v>7.0337349944785924E-2</v>
      </c>
      <c r="F235" s="38">
        <f t="shared" si="31"/>
        <v>2.816251160136336E-2</v>
      </c>
      <c r="G235" s="38">
        <f t="shared" ref="G235:H250" si="44">G234*EXP(-$H$7*10/3600)+$B$55</f>
        <v>8.224504804184167E-2</v>
      </c>
      <c r="H235" s="38">
        <f t="shared" si="44"/>
        <v>5.4082536440478259E-2</v>
      </c>
      <c r="I235" s="29">
        <f t="shared" si="35"/>
        <v>0.19666666666666677</v>
      </c>
      <c r="J235" s="29">
        <f t="shared" si="32"/>
        <v>4.8347222222222222E-2</v>
      </c>
      <c r="K235" s="29">
        <f t="shared" si="37"/>
        <v>2.4173714359479043E-2</v>
      </c>
      <c r="L235" s="29">
        <f t="shared" si="38"/>
        <v>1.998716576922387E-2</v>
      </c>
    </row>
    <row r="236" spans="1:12" x14ac:dyDescent="0.2">
      <c r="A236" s="26">
        <f t="shared" si="36"/>
        <v>29.666666666666668</v>
      </c>
      <c r="B236" s="6">
        <v>1780</v>
      </c>
      <c r="C236" s="38">
        <f t="shared" si="30"/>
        <v>7.2496347958996801E-2</v>
      </c>
      <c r="D236" s="38">
        <f t="shared" si="43"/>
        <v>0.14291544575357246</v>
      </c>
      <c r="E236" s="38">
        <f t="shared" si="43"/>
        <v>7.0419097794574781E-2</v>
      </c>
      <c r="F236" s="38">
        <f t="shared" si="31"/>
        <v>2.7600214984561978E-2</v>
      </c>
      <c r="G236" s="38">
        <f t="shared" si="44"/>
        <v>8.1714043104597359E-2</v>
      </c>
      <c r="H236" s="38">
        <f t="shared" si="44"/>
        <v>5.4113828120035332E-2</v>
      </c>
      <c r="I236" s="29">
        <f t="shared" si="35"/>
        <v>0.19777777777777789</v>
      </c>
      <c r="J236" s="29">
        <f t="shared" si="32"/>
        <v>4.8895061728395063E-2</v>
      </c>
      <c r="K236" s="29">
        <f t="shared" si="37"/>
        <v>2.4369322964463973E-2</v>
      </c>
      <c r="L236" s="29">
        <f t="shared" si="38"/>
        <v>2.0137481958446189E-2</v>
      </c>
    </row>
    <row r="237" spans="1:12" x14ac:dyDescent="0.2">
      <c r="A237" s="26">
        <f t="shared" si="36"/>
        <v>29.833333333333332</v>
      </c>
      <c r="B237" s="6">
        <v>1790</v>
      </c>
      <c r="C237" s="38">
        <f t="shared" si="30"/>
        <v>7.1435388493967092E-2</v>
      </c>
      <c r="D237" s="38">
        <f t="shared" si="43"/>
        <v>0.14193503778627498</v>
      </c>
      <c r="E237" s="38">
        <f t="shared" si="43"/>
        <v>7.0499649292306996E-2</v>
      </c>
      <c r="F237" s="38">
        <f t="shared" si="31"/>
        <v>2.7049145260082622E-2</v>
      </c>
      <c r="G237" s="38">
        <f t="shared" si="44"/>
        <v>8.1193640285656399E-2</v>
      </c>
      <c r="H237" s="38">
        <f t="shared" si="44"/>
        <v>5.4144495025573731E-2</v>
      </c>
      <c r="I237" s="29">
        <f t="shared" si="35"/>
        <v>0.198888888888889</v>
      </c>
      <c r="J237" s="29">
        <f t="shared" si="32"/>
        <v>4.944598765432099E-2</v>
      </c>
      <c r="K237" s="29">
        <f t="shared" si="37"/>
        <v>2.456515532360927E-2</v>
      </c>
      <c r="L237" s="29">
        <f t="shared" si="38"/>
        <v>2.0287883333517227E-2</v>
      </c>
    </row>
    <row r="238" spans="1:12" x14ac:dyDescent="0.2">
      <c r="A238" s="26">
        <f t="shared" si="36"/>
        <v>30</v>
      </c>
      <c r="B238" s="6">
        <v>1800</v>
      </c>
      <c r="C238" s="38">
        <f t="shared" si="30"/>
        <v>7.0389955810880603E-2</v>
      </c>
      <c r="D238" s="38">
        <f t="shared" si="43"/>
        <v>0.14096897775707065</v>
      </c>
      <c r="E238" s="38">
        <f t="shared" si="43"/>
        <v>7.0579021946189174E-2</v>
      </c>
      <c r="F238" s="38">
        <f t="shared" si="31"/>
        <v>2.6509078270234413E-2</v>
      </c>
      <c r="G238" s="38">
        <f t="shared" si="44"/>
        <v>8.0683627901652719E-2</v>
      </c>
      <c r="H238" s="38">
        <f t="shared" si="44"/>
        <v>5.4174549631418267E-2</v>
      </c>
      <c r="I238" s="29">
        <f t="shared" si="35"/>
        <v>0.20000000000000012</v>
      </c>
      <c r="J238" s="29">
        <f t="shared" si="32"/>
        <v>0.05</v>
      </c>
      <c r="K238" s="29">
        <f t="shared" si="37"/>
        <v>2.4761208162348683E-2</v>
      </c>
      <c r="L238" s="29">
        <f t="shared" si="38"/>
        <v>2.0438368193604499E-2</v>
      </c>
    </row>
    <row r="239" spans="1:12" x14ac:dyDescent="0.2">
      <c r="A239" s="26">
        <f t="shared" si="36"/>
        <v>30.166666666666668</v>
      </c>
      <c r="B239" s="6">
        <v>1810</v>
      </c>
      <c r="C239" s="38">
        <f t="shared" si="30"/>
        <v>6.9359822680549493E-2</v>
      </c>
      <c r="D239" s="38">
        <f t="shared" si="43"/>
        <v>0.14001705568875161</v>
      </c>
      <c r="E239" s="38">
        <f t="shared" si="43"/>
        <v>7.0657233008201259E-2</v>
      </c>
      <c r="F239" s="38">
        <f t="shared" si="31"/>
        <v>2.5979794332890063E-2</v>
      </c>
      <c r="G239" s="38">
        <f t="shared" si="44"/>
        <v>8.018379849571973E-2</v>
      </c>
      <c r="H239" s="38">
        <f t="shared" si="44"/>
        <v>5.4204004162829639E-2</v>
      </c>
      <c r="I239" s="29">
        <f t="shared" si="35"/>
        <v>0.20111111111111124</v>
      </c>
      <c r="J239" s="29">
        <f t="shared" si="32"/>
        <v>5.0557098765432101E-2</v>
      </c>
      <c r="K239" s="29">
        <f t="shared" si="37"/>
        <v>2.4957478254038132E-2</v>
      </c>
      <c r="L239" s="29">
        <f t="shared" si="38"/>
        <v>2.058893487183458E-2</v>
      </c>
    </row>
    <row r="240" spans="1:12" x14ac:dyDescent="0.2">
      <c r="A240" s="26">
        <f t="shared" si="36"/>
        <v>30.333333333333332</v>
      </c>
      <c r="B240" s="6">
        <v>1820</v>
      </c>
      <c r="C240" s="38">
        <f t="shared" si="30"/>
        <v>6.8344765199208055E-2</v>
      </c>
      <c r="D240" s="38">
        <f t="shared" si="43"/>
        <v>0.13907906467705525</v>
      </c>
      <c r="E240" s="38">
        <f t="shared" si="43"/>
        <v>7.0734299477846319E-2</v>
      </c>
      <c r="F240" s="38">
        <f t="shared" si="31"/>
        <v>2.5461078152126098E-2</v>
      </c>
      <c r="G240" s="38">
        <f t="shared" si="44"/>
        <v>7.9693948753103427E-2</v>
      </c>
      <c r="H240" s="38">
        <f t="shared" si="44"/>
        <v>5.4232870600977291E-2</v>
      </c>
      <c r="I240" s="29">
        <f t="shared" si="35"/>
        <v>0.20222222222222236</v>
      </c>
      <c r="J240" s="29">
        <f t="shared" si="32"/>
        <v>5.1117283950617286E-2</v>
      </c>
      <c r="K240" s="29">
        <f t="shared" si="37"/>
        <v>2.5153962419254373E-2</v>
      </c>
      <c r="L240" s="29">
        <f t="shared" si="38"/>
        <v>2.0739581734615074E-2</v>
      </c>
    </row>
    <row r="241" spans="1:12" x14ac:dyDescent="0.2">
      <c r="A241" s="26">
        <f t="shared" si="36"/>
        <v>30.5</v>
      </c>
      <c r="B241" s="6">
        <v>1830</v>
      </c>
      <c r="C241" s="38">
        <f t="shared" si="30"/>
        <v>6.7344562739846375E-2</v>
      </c>
      <c r="D241" s="38">
        <f t="shared" si="43"/>
        <v>0.13815480084569265</v>
      </c>
      <c r="E241" s="38">
        <f t="shared" si="43"/>
        <v>7.0810238105845441E-2</v>
      </c>
      <c r="F241" s="38">
        <f t="shared" si="31"/>
        <v>2.4952718730647406E-2</v>
      </c>
      <c r="G241" s="38">
        <f t="shared" si="44"/>
        <v>7.921387941846042E-2</v>
      </c>
      <c r="H241" s="38">
        <f t="shared" si="44"/>
        <v>5.426116068781299E-2</v>
      </c>
      <c r="I241" s="29">
        <f t="shared" si="35"/>
        <v>0.20333333333333348</v>
      </c>
      <c r="J241" s="29">
        <f t="shared" si="32"/>
        <v>5.1680555555555556E-2</v>
      </c>
      <c r="K241" s="29">
        <f t="shared" si="37"/>
        <v>2.5350657525103945E-2</v>
      </c>
      <c r="L241" s="29">
        <f t="shared" si="38"/>
        <v>2.0890307180970111E-2</v>
      </c>
    </row>
    <row r="242" spans="1:12" x14ac:dyDescent="0.2">
      <c r="A242" s="26">
        <f t="shared" si="36"/>
        <v>30.666666666666668</v>
      </c>
      <c r="B242" s="6">
        <v>1840</v>
      </c>
      <c r="C242" s="38">
        <f t="shared" si="30"/>
        <v>6.6358997904255784E-2</v>
      </c>
      <c r="D242" s="38">
        <f t="shared" si="43"/>
        <v>0.13724406330203523</v>
      </c>
      <c r="E242" s="38">
        <f t="shared" si="43"/>
        <v>7.0885065397778599E-2</v>
      </c>
      <c r="F242" s="38">
        <f t="shared" si="31"/>
        <v>2.4454509283960108E-2</v>
      </c>
      <c r="G242" s="38">
        <f t="shared" si="44"/>
        <v>7.874339521480718E-2</v>
      </c>
      <c r="H242" s="38">
        <f t="shared" si="44"/>
        <v>5.428888593084704E-2</v>
      </c>
      <c r="I242" s="29">
        <f t="shared" si="35"/>
        <v>0.2044444444444446</v>
      </c>
      <c r="J242" s="29">
        <f t="shared" si="32"/>
        <v>5.2246913580246919E-2</v>
      </c>
      <c r="K242" s="29">
        <f t="shared" si="37"/>
        <v>2.5547560484542219E-2</v>
      </c>
      <c r="L242" s="29">
        <f t="shared" si="38"/>
        <v>2.1041109641889131E-2</v>
      </c>
    </row>
    <row r="243" spans="1:12" x14ac:dyDescent="0.2">
      <c r="A243" s="26">
        <f t="shared" si="36"/>
        <v>30.833333333333332</v>
      </c>
      <c r="B243" s="6">
        <v>1850</v>
      </c>
      <c r="C243" s="38">
        <f t="shared" si="30"/>
        <v>6.538785647577687E-2</v>
      </c>
      <c r="D243" s="38">
        <f t="shared" si="43"/>
        <v>0.13634665409344993</v>
      </c>
      <c r="E243" s="38">
        <f t="shared" si="43"/>
        <v>7.0958797617672209E-2</v>
      </c>
      <c r="F243" s="38">
        <f t="shared" si="31"/>
        <v>2.3966247156258304E-2</v>
      </c>
      <c r="G243" s="38">
        <f t="shared" si="44"/>
        <v>7.828230476408754E-2</v>
      </c>
      <c r="H243" s="38">
        <f t="shared" si="44"/>
        <v>5.4316057607829218E-2</v>
      </c>
      <c r="I243" s="29">
        <f t="shared" si="35"/>
        <v>0.20555555555555571</v>
      </c>
      <c r="J243" s="29">
        <f t="shared" si="32"/>
        <v>5.2816358024691361E-2</v>
      </c>
      <c r="K243" s="29">
        <f t="shared" si="37"/>
        <v>2.5744668255702419E-2</v>
      </c>
      <c r="L243" s="29">
        <f t="shared" si="38"/>
        <v>2.1191987579688657E-2</v>
      </c>
    </row>
    <row r="244" spans="1:12" x14ac:dyDescent="0.2">
      <c r="A244" s="26">
        <f t="shared" si="36"/>
        <v>31</v>
      </c>
      <c r="B244" s="6">
        <v>1860</v>
      </c>
      <c r="C244" s="38">
        <f t="shared" si="30"/>
        <v>6.4430927372738228E-2</v>
      </c>
      <c r="D244" s="38">
        <f t="shared" si="43"/>
        <v>0.13546237816427328</v>
      </c>
      <c r="E244" s="38">
        <f t="shared" si="43"/>
        <v>7.1031450791534181E-2</v>
      </c>
      <c r="F244" s="38">
        <f t="shared" si="31"/>
        <v>2.3487733737989978E-2</v>
      </c>
      <c r="G244" s="38">
        <f t="shared" si="44"/>
        <v>7.7830420509326162E-2</v>
      </c>
      <c r="H244" s="38">
        <f t="shared" si="44"/>
        <v>5.434268677133617E-2</v>
      </c>
      <c r="I244" s="29">
        <f t="shared" si="35"/>
        <v>0.20666666666666683</v>
      </c>
      <c r="J244" s="29">
        <f t="shared" si="32"/>
        <v>5.3388888888888889E-2</v>
      </c>
      <c r="K244" s="29">
        <f t="shared" si="37"/>
        <v>2.5941977841234459E-2</v>
      </c>
      <c r="L244" s="29">
        <f t="shared" si="38"/>
        <v>2.1342939487386813E-2</v>
      </c>
    </row>
    <row r="245" spans="1:12" x14ac:dyDescent="0.2">
      <c r="A245" s="26">
        <f t="shared" si="36"/>
        <v>31.166666666666668</v>
      </c>
      <c r="B245" s="6">
        <v>1870</v>
      </c>
      <c r="C245" s="38">
        <f t="shared" si="30"/>
        <v>6.3488002602577268E-2</v>
      </c>
      <c r="D245" s="38">
        <f t="shared" si="43"/>
        <v>0.13459104331341534</v>
      </c>
      <c r="E245" s="38">
        <f t="shared" si="43"/>
        <v>7.1103040710837229E-2</v>
      </c>
      <c r="F245" s="38">
        <f t="shared" si="31"/>
        <v>2.3018774385069055E-2</v>
      </c>
      <c r="G245" s="38">
        <f t="shared" si="44"/>
        <v>7.7387558638336337E-2</v>
      </c>
      <c r="H245" s="38">
        <f t="shared" si="44"/>
        <v>5.4368784253267272E-2</v>
      </c>
      <c r="I245" s="29">
        <f t="shared" si="35"/>
        <v>0.20777777777777795</v>
      </c>
      <c r="J245" s="29">
        <f t="shared" si="32"/>
        <v>5.3964506172839509E-2</v>
      </c>
      <c r="K245" s="29">
        <f t="shared" si="37"/>
        <v>2.613948628765345E-2</v>
      </c>
      <c r="L245" s="29">
        <f t="shared" si="38"/>
        <v>2.1493963888090332E-2</v>
      </c>
    </row>
    <row r="246" spans="1:12" x14ac:dyDescent="0.2">
      <c r="A246" s="26">
        <f t="shared" si="36"/>
        <v>31.333333333333332</v>
      </c>
      <c r="B246" s="6">
        <v>1880</v>
      </c>
      <c r="C246" s="38">
        <f t="shared" si="30"/>
        <v>6.2558877216631864E-2</v>
      </c>
      <c r="D246" s="38">
        <f t="shared" si="43"/>
        <v>0.13373246015258394</v>
      </c>
      <c r="E246" s="38">
        <f t="shared" si="43"/>
        <v>7.1173582935951205E-2</v>
      </c>
      <c r="F246" s="38">
        <f t="shared" si="31"/>
        <v>2.2559178339700288E-2</v>
      </c>
      <c r="G246" s="38">
        <f t="shared" si="44"/>
        <v>7.695353900895098E-2</v>
      </c>
      <c r="H246" s="38">
        <f t="shared" si="44"/>
        <v>5.4394360669250685E-2</v>
      </c>
      <c r="I246" s="29">
        <f t="shared" si="35"/>
        <v>0.20888888888888907</v>
      </c>
      <c r="J246" s="29">
        <f t="shared" si="32"/>
        <v>5.4543209876543215E-2</v>
      </c>
      <c r="K246" s="29">
        <f t="shared" si="37"/>
        <v>2.633719068469776E-2</v>
      </c>
      <c r="L246" s="29">
        <f t="shared" si="38"/>
        <v>2.1645059334393806E-2</v>
      </c>
    </row>
    <row r="247" spans="1:12" x14ac:dyDescent="0.2">
      <c r="A247" s="26">
        <f t="shared" si="36"/>
        <v>31.5</v>
      </c>
      <c r="B247" s="6">
        <v>1890</v>
      </c>
      <c r="C247" s="38">
        <f t="shared" si="30"/>
        <v>6.1643349265594213E-2</v>
      </c>
      <c r="D247" s="38">
        <f t="shared" si="43"/>
        <v>0.13288644206512029</v>
      </c>
      <c r="E247" s="38">
        <f t="shared" si="43"/>
        <v>7.1243092799525232E-2</v>
      </c>
      <c r="F247" s="38">
        <f t="shared" si="31"/>
        <v>2.2108758652785054E-2</v>
      </c>
      <c r="G247" s="38">
        <f t="shared" si="44"/>
        <v>7.6528185075746533E-2</v>
      </c>
      <c r="H247" s="38">
        <f t="shared" si="44"/>
        <v>5.4419426422961464E-2</v>
      </c>
      <c r="I247" s="29">
        <f t="shared" si="35"/>
        <v>0.21000000000000019</v>
      </c>
      <c r="J247" s="29">
        <f t="shared" si="32"/>
        <v>5.5125E-2</v>
      </c>
      <c r="K247" s="29">
        <f t="shared" si="37"/>
        <v>2.6535088164696442E-2</v>
      </c>
      <c r="L247" s="29">
        <f t="shared" si="38"/>
        <v>2.1796224407790922E-2</v>
      </c>
    </row>
    <row r="248" spans="1:12" x14ac:dyDescent="0.2">
      <c r="A248" s="26">
        <f t="shared" si="36"/>
        <v>31.666666666666668</v>
      </c>
      <c r="B248" s="6">
        <v>1900</v>
      </c>
      <c r="C248" s="38">
        <f t="shared" si="30"/>
        <v>6.0741219755615937E-2</v>
      </c>
      <c r="D248" s="38">
        <f t="shared" si="43"/>
        <v>0.13205280516543713</v>
      </c>
      <c r="E248" s="38">
        <f t="shared" si="43"/>
        <v>7.1311585409820341E-2</v>
      </c>
      <c r="F248" s="38">
        <f t="shared" si="31"/>
        <v>2.1667332107876424E-2</v>
      </c>
      <c r="G248" s="38">
        <f t="shared" si="44"/>
        <v>7.6111323818229867E-2</v>
      </c>
      <c r="H248" s="38">
        <f t="shared" si="44"/>
        <v>5.4443991710353447E-2</v>
      </c>
      <c r="I248" s="29">
        <f t="shared" si="35"/>
        <v>0.2111111111111113</v>
      </c>
      <c r="J248" s="29">
        <f t="shared" si="32"/>
        <v>5.5709876543209878E-2</v>
      </c>
      <c r="K248" s="29">
        <f t="shared" si="37"/>
        <v>2.6733175901945943E-2</v>
      </c>
      <c r="L248" s="29">
        <f t="shared" si="38"/>
        <v>2.194745771809746E-2</v>
      </c>
    </row>
    <row r="249" spans="1:12" x14ac:dyDescent="0.2">
      <c r="A249" s="26">
        <f t="shared" si="36"/>
        <v>31.833333333333332</v>
      </c>
      <c r="B249" s="6">
        <v>1910</v>
      </c>
      <c r="C249" s="38">
        <f t="shared" si="30"/>
        <v>5.985229260505634E-2</v>
      </c>
      <c r="D249" s="38">
        <f t="shared" si="43"/>
        <v>0.13123136825905043</v>
      </c>
      <c r="E249" s="38">
        <f t="shared" si="43"/>
        <v>7.1379075653993249E-2</v>
      </c>
      <c r="F249" s="38">
        <f t="shared" si="31"/>
        <v>2.1234719146652432E-2</v>
      </c>
      <c r="G249" s="38">
        <f t="shared" si="44"/>
        <v>7.5702785670459072E-2</v>
      </c>
      <c r="H249" s="38">
        <f t="shared" si="44"/>
        <v>5.4468066523806646E-2</v>
      </c>
      <c r="I249" s="29">
        <f t="shared" si="35"/>
        <v>0.21222222222222242</v>
      </c>
      <c r="J249" s="29">
        <f t="shared" si="32"/>
        <v>5.6297839506172842E-2</v>
      </c>
      <c r="K249" s="29">
        <f t="shared" si="37"/>
        <v>2.6931451112095925E-2</v>
      </c>
      <c r="L249" s="29">
        <f t="shared" si="38"/>
        <v>2.2098757902885811E-2</v>
      </c>
    </row>
    <row r="250" spans="1:12" x14ac:dyDescent="0.2">
      <c r="A250" s="26">
        <f t="shared" si="36"/>
        <v>32</v>
      </c>
      <c r="B250" s="6">
        <v>1920</v>
      </c>
      <c r="C250" s="38">
        <f t="shared" ref="C250:C313" si="45">$D$36*EXP(-$H$6*B250/3600)</f>
        <v>5.8976374601862884E-2</v>
      </c>
      <c r="D250" s="38">
        <f t="shared" si="43"/>
        <v>0.13042195280319596</v>
      </c>
      <c r="E250" s="38">
        <f t="shared" si="43"/>
        <v>7.1445578201332197E-2</v>
      </c>
      <c r="F250" s="38">
        <f t="shared" ref="F250:F313" si="46">$D$36*EXP(-$H$7*B250/3600)</f>
        <v>2.0810743795877523E-2</v>
      </c>
      <c r="G250" s="38">
        <f t="shared" si="44"/>
        <v>7.5302404452069344E-2</v>
      </c>
      <c r="H250" s="38">
        <f t="shared" si="44"/>
        <v>5.4491660656191813E-2</v>
      </c>
      <c r="I250" s="29">
        <f t="shared" si="35"/>
        <v>0.21333333333333354</v>
      </c>
      <c r="J250" s="29">
        <f t="shared" ref="J250:J313" si="47">($B$55/10)/3600*0.5*B250^2</f>
        <v>5.6888888888888892E-2</v>
      </c>
      <c r="K250" s="29">
        <f t="shared" si="37"/>
        <v>2.7129911051544071E-2</v>
      </c>
      <c r="L250" s="29">
        <f t="shared" si="38"/>
        <v>2.2250123626930789E-2</v>
      </c>
    </row>
    <row r="251" spans="1:12" x14ac:dyDescent="0.2">
      <c r="A251" s="26">
        <f t="shared" si="36"/>
        <v>32.166666666666664</v>
      </c>
      <c r="B251" s="6">
        <v>1930</v>
      </c>
      <c r="C251" s="38">
        <f t="shared" si="45"/>
        <v>5.8113275361576018E-2</v>
      </c>
      <c r="D251" s="38">
        <f t="shared" ref="D251:E266" si="48">D250*EXP(-$H$6*10/3600)+$B$55</f>
        <v>0.12962438286802228</v>
      </c>
      <c r="E251" s="38">
        <f t="shared" si="48"/>
        <v>7.1511107506445376E-2</v>
      </c>
      <c r="F251" s="38">
        <f t="shared" si="46"/>
        <v>2.0395233595822231E-2</v>
      </c>
      <c r="G251" s="38">
        <f t="shared" ref="G251:H266" si="49">G250*EXP(-$H$7*10/3600)+$B$55</f>
        <v>7.4910017300676118E-2</v>
      </c>
      <c r="H251" s="38">
        <f t="shared" si="49"/>
        <v>5.4514783704853902E-2</v>
      </c>
      <c r="I251" s="29">
        <f t="shared" ref="I251:I314" si="50">I250+$B$55</f>
        <v>0.21444444444444466</v>
      </c>
      <c r="J251" s="29">
        <f t="shared" si="47"/>
        <v>5.7483024691358027E-2</v>
      </c>
      <c r="K251" s="29">
        <f t="shared" si="37"/>
        <v>2.7328553016839754E-2</v>
      </c>
      <c r="L251" s="29">
        <f t="shared" si="38"/>
        <v>2.2401553581666494E-2</v>
      </c>
    </row>
    <row r="252" spans="1:12" x14ac:dyDescent="0.2">
      <c r="A252" s="26">
        <f t="shared" ref="A252:A315" si="51">B252/60</f>
        <v>32.333333333333336</v>
      </c>
      <c r="B252" s="6">
        <v>1940</v>
      </c>
      <c r="C252" s="38">
        <f t="shared" si="45"/>
        <v>5.7262807285948077E-2</v>
      </c>
      <c r="D252" s="38">
        <f t="shared" si="48"/>
        <v>0.12883848509835166</v>
      </c>
      <c r="E252" s="38">
        <f t="shared" si="48"/>
        <v>7.1575677812402677E-2</v>
      </c>
      <c r="F252" s="38">
        <f t="shared" si="46"/>
        <v>1.9988019530111929E-2</v>
      </c>
      <c r="G252" s="38">
        <f t="shared" si="49"/>
        <v>7.4525464605627839E-2</v>
      </c>
      <c r="H252" s="38">
        <f t="shared" si="49"/>
        <v>5.4537445075515924E-2</v>
      </c>
      <c r="I252" s="29">
        <f t="shared" si="50"/>
        <v>0.21555555555555578</v>
      </c>
      <c r="J252" s="29">
        <f t="shared" si="47"/>
        <v>5.8080246913580248E-2</v>
      </c>
      <c r="K252" s="29">
        <f t="shared" ref="K252:K315" si="52">K251+E252*10/3600</f>
        <v>2.7527374344096429E-2</v>
      </c>
      <c r="L252" s="29">
        <f t="shared" ref="L252:L315" si="53">L251+H252*10/3600</f>
        <v>2.2553046484654039E-2</v>
      </c>
    </row>
    <row r="253" spans="1:12" x14ac:dyDescent="0.2">
      <c r="A253" s="26">
        <f t="shared" si="51"/>
        <v>32.5</v>
      </c>
      <c r="B253" s="6">
        <v>1950</v>
      </c>
      <c r="C253" s="38">
        <f t="shared" si="45"/>
        <v>5.6424785522168237E-2</v>
      </c>
      <c r="D253" s="38">
        <f t="shared" si="48"/>
        <v>0.12806408867600064</v>
      </c>
      <c r="E253" s="38">
        <f t="shared" si="48"/>
        <v>7.1639303153831504E-2</v>
      </c>
      <c r="F253" s="38">
        <f t="shared" si="46"/>
        <v>1.9588935956976427E-2</v>
      </c>
      <c r="G253" s="38">
        <f t="shared" si="49"/>
        <v>7.414858994308135E-2</v>
      </c>
      <c r="H253" s="38">
        <f t="shared" si="49"/>
        <v>5.455965398610494E-2</v>
      </c>
      <c r="I253" s="29">
        <f t="shared" si="50"/>
        <v>0.2166666666666669</v>
      </c>
      <c r="J253" s="29">
        <f t="shared" si="47"/>
        <v>5.8680555555555555E-2</v>
      </c>
      <c r="K253" s="29">
        <f t="shared" si="52"/>
        <v>2.7726372408412626E-2</v>
      </c>
      <c r="L253" s="29">
        <f t="shared" si="53"/>
        <v>2.2704601079059885E-2</v>
      </c>
    </row>
    <row r="254" spans="1:12" x14ac:dyDescent="0.2">
      <c r="A254" s="26">
        <f t="shared" si="51"/>
        <v>32.666666666666664</v>
      </c>
      <c r="B254" s="6">
        <v>1960</v>
      </c>
      <c r="C254" s="38">
        <f t="shared" si="45"/>
        <v>5.5599027922683744E-2</v>
      </c>
      <c r="D254" s="38">
        <f t="shared" si="48"/>
        <v>0.12730102528265189</v>
      </c>
      <c r="E254" s="38">
        <f t="shared" si="48"/>
        <v>7.170199735996724E-2</v>
      </c>
      <c r="F254" s="38">
        <f t="shared" si="46"/>
        <v>1.9197820541872142E-2</v>
      </c>
      <c r="G254" s="38">
        <f t="shared" si="49"/>
        <v>7.3779240012373695E-2</v>
      </c>
      <c r="H254" s="38">
        <f t="shared" si="49"/>
        <v>5.4581419470501581E-2</v>
      </c>
      <c r="I254" s="29">
        <f t="shared" si="50"/>
        <v>0.21777777777777801</v>
      </c>
      <c r="J254" s="29">
        <f t="shared" si="47"/>
        <v>5.9283950617283955E-2</v>
      </c>
      <c r="K254" s="29">
        <f t="shared" si="52"/>
        <v>2.7925544623301424E-2</v>
      </c>
      <c r="L254" s="29">
        <f t="shared" si="53"/>
        <v>2.2856216133144612E-2</v>
      </c>
    </row>
    <row r="255" spans="1:12" x14ac:dyDescent="0.2">
      <c r="A255" s="26">
        <f t="shared" si="51"/>
        <v>32.833333333333336</v>
      </c>
      <c r="B255" s="6">
        <v>1970</v>
      </c>
      <c r="C255" s="38">
        <f t="shared" si="45"/>
        <v>5.4785355005609555E-2</v>
      </c>
      <c r="D255" s="38">
        <f t="shared" si="48"/>
        <v>0.12654912906326959</v>
      </c>
      <c r="E255" s="38">
        <f t="shared" si="48"/>
        <v>7.1763774057659102E-2</v>
      </c>
      <c r="F255" s="38">
        <f t="shared" si="46"/>
        <v>1.8814514191449461E-2</v>
      </c>
      <c r="G255" s="38">
        <f t="shared" si="49"/>
        <v>7.3417264573664209E-2</v>
      </c>
      <c r="H255" s="38">
        <f t="shared" si="49"/>
        <v>5.4602750382214772E-2</v>
      </c>
      <c r="I255" s="29">
        <f t="shared" si="50"/>
        <v>0.21888888888888913</v>
      </c>
      <c r="J255" s="29">
        <f t="shared" si="47"/>
        <v>5.9890432098765434E-2</v>
      </c>
      <c r="K255" s="29">
        <f t="shared" si="52"/>
        <v>2.8124888440128254E-2</v>
      </c>
      <c r="L255" s="29">
        <f t="shared" si="53"/>
        <v>2.3007890439761876E-2</v>
      </c>
    </row>
    <row r="256" spans="1:12" x14ac:dyDescent="0.2">
      <c r="A256" s="26">
        <f t="shared" si="51"/>
        <v>33</v>
      </c>
      <c r="B256" s="6">
        <v>1980</v>
      </c>
      <c r="C256" s="38">
        <f t="shared" si="45"/>
        <v>5.3983589915717202E-2</v>
      </c>
      <c r="D256" s="38">
        <f t="shared" si="48"/>
        <v>0.12580823659005014</v>
      </c>
      <c r="E256" s="38">
        <f t="shared" si="48"/>
        <v>7.1824646674331999E-2</v>
      </c>
      <c r="F256" s="38">
        <f t="shared" si="46"/>
        <v>1.8438860988838745E-2</v>
      </c>
      <c r="G256" s="38">
        <f t="shared" si="49"/>
        <v>7.3062516386821763E-2</v>
      </c>
      <c r="H256" s="38">
        <f t="shared" si="49"/>
        <v>5.4623655397983049E-2</v>
      </c>
      <c r="I256" s="29">
        <f t="shared" si="50"/>
        <v>0.22000000000000025</v>
      </c>
      <c r="J256" s="29">
        <f t="shared" si="47"/>
        <v>6.0500000000000005E-2</v>
      </c>
      <c r="K256" s="29">
        <f t="shared" si="52"/>
        <v>2.8324401347556954E-2</v>
      </c>
      <c r="L256" s="29">
        <f t="shared" si="53"/>
        <v>2.3159622815867385E-2</v>
      </c>
    </row>
    <row r="257" spans="1:12" x14ac:dyDescent="0.2">
      <c r="A257" s="26">
        <f t="shared" si="51"/>
        <v>33.166666666666664</v>
      </c>
      <c r="B257" s="6">
        <v>1990</v>
      </c>
      <c r="C257" s="38">
        <f t="shared" si="45"/>
        <v>5.3193558385994398E-2</v>
      </c>
      <c r="D257" s="38">
        <f t="shared" si="48"/>
        <v>0.12507818682690036</v>
      </c>
      <c r="E257" s="38">
        <f t="shared" si="48"/>
        <v>7.1884628440905013E-2</v>
      </c>
      <c r="F257" s="38">
        <f t="shared" si="46"/>
        <v>1.8070708130228184E-2</v>
      </c>
      <c r="G257" s="38">
        <f t="shared" si="49"/>
        <v>7.2714851151532131E-2</v>
      </c>
      <c r="H257" s="38">
        <f t="shared" si="49"/>
        <v>5.4644143021303979E-2</v>
      </c>
      <c r="I257" s="29">
        <f t="shared" si="50"/>
        <v>0.22111111111111137</v>
      </c>
      <c r="J257" s="29">
        <f t="shared" si="47"/>
        <v>6.1112654320987655E-2</v>
      </c>
      <c r="K257" s="29">
        <f t="shared" si="52"/>
        <v>2.8524080871003912E-2</v>
      </c>
      <c r="L257" s="29">
        <f t="shared" si="53"/>
        <v>2.3311412102037674E-2</v>
      </c>
    </row>
    <row r="258" spans="1:12" x14ac:dyDescent="0.2">
      <c r="A258" s="26">
        <f t="shared" si="51"/>
        <v>33.333333333333336</v>
      </c>
      <c r="B258" s="6">
        <v>2000</v>
      </c>
      <c r="C258" s="38">
        <f t="shared" si="45"/>
        <v>5.2415088699767597E-2</v>
      </c>
      <c r="D258" s="38">
        <f t="shared" si="48"/>
        <v>0.12435882109443575</v>
      </c>
      <c r="E258" s="38">
        <f t="shared" si="48"/>
        <v>7.1943732394667226E-2</v>
      </c>
      <c r="F258" s="38">
        <f t="shared" si="46"/>
        <v>1.7709905862708101E-2</v>
      </c>
      <c r="G258" s="38">
        <f t="shared" si="49"/>
        <v>7.237412744860118E-2</v>
      </c>
      <c r="H258" s="38">
        <f t="shared" si="49"/>
        <v>5.4664221585893125E-2</v>
      </c>
      <c r="I258" s="29">
        <f t="shared" si="50"/>
        <v>0.22222222222222249</v>
      </c>
      <c r="J258" s="29">
        <f t="shared" si="47"/>
        <v>6.1728395061728399E-2</v>
      </c>
      <c r="K258" s="29">
        <f t="shared" si="52"/>
        <v>2.8723924572100209E-2</v>
      </c>
      <c r="L258" s="29">
        <f t="shared" si="53"/>
        <v>2.3463257161998489E-2</v>
      </c>
    </row>
    <row r="259" spans="1:12" x14ac:dyDescent="0.2">
      <c r="A259" s="26">
        <f t="shared" si="51"/>
        <v>33.5</v>
      </c>
      <c r="B259" s="6">
        <v>2010</v>
      </c>
      <c r="C259" s="38">
        <f t="shared" si="45"/>
        <v>5.1648011653378428E-2</v>
      </c>
      <c r="D259" s="38">
        <f t="shared" si="48"/>
        <v>0.12364998303549074</v>
      </c>
      <c r="E259" s="38">
        <f t="shared" si="48"/>
        <v>7.200197138211141E-2</v>
      </c>
      <c r="F259" s="38">
        <f t="shared" si="46"/>
        <v>1.7356307423356206E-2</v>
      </c>
      <c r="G259" s="38">
        <f t="shared" si="49"/>
        <v>7.2040206682430066E-2</v>
      </c>
      <c r="H259" s="38">
        <f t="shared" si="49"/>
        <v>5.4683899259073909E-2</v>
      </c>
      <c r="I259" s="29">
        <f t="shared" si="50"/>
        <v>0.22333333333333361</v>
      </c>
      <c r="J259" s="29">
        <f t="shared" si="47"/>
        <v>6.2347222222222227E-2</v>
      </c>
      <c r="K259" s="29">
        <f t="shared" si="52"/>
        <v>2.8923930048161628E-2</v>
      </c>
      <c r="L259" s="29">
        <f t="shared" si="53"/>
        <v>2.3615156882162584E-2</v>
      </c>
    </row>
    <row r="260" spans="1:12" x14ac:dyDescent="0.2">
      <c r="A260" s="26">
        <f t="shared" si="51"/>
        <v>33.666666666666664</v>
      </c>
      <c r="B260" s="6">
        <v>2020</v>
      </c>
      <c r="C260" s="38">
        <f t="shared" si="45"/>
        <v>5.0892160519406725E-2</v>
      </c>
      <c r="D260" s="38">
        <f t="shared" si="48"/>
        <v>0.12295151858113389</v>
      </c>
      <c r="E260" s="38">
        <f t="shared" si="48"/>
        <v>7.2059358061726267E-2</v>
      </c>
      <c r="F260" s="38">
        <f t="shared" si="46"/>
        <v>1.7009768979539094E-2</v>
      </c>
      <c r="G260" s="38">
        <f t="shared" si="49"/>
        <v>7.1712953024638898E-2</v>
      </c>
      <c r="H260" s="38">
        <f t="shared" si="49"/>
        <v>5.4703184045099863E-2</v>
      </c>
      <c r="I260" s="29">
        <f t="shared" si="50"/>
        <v>0.22444444444444472</v>
      </c>
      <c r="J260" s="29">
        <f t="shared" si="47"/>
        <v>6.2969135802469142E-2</v>
      </c>
      <c r="K260" s="29">
        <f t="shared" si="52"/>
        <v>2.9124094931666424E-2</v>
      </c>
      <c r="L260" s="29">
        <f t="shared" si="53"/>
        <v>2.3767110171176751E-2</v>
      </c>
    </row>
    <row r="261" spans="1:12" x14ac:dyDescent="0.2">
      <c r="A261" s="26">
        <f t="shared" si="51"/>
        <v>33.833333333333336</v>
      </c>
      <c r="B261" s="6">
        <v>2030</v>
      </c>
      <c r="C261" s="38">
        <f t="shared" si="45"/>
        <v>5.0147371010431534E-2</v>
      </c>
      <c r="D261" s="38">
        <f t="shared" si="48"/>
        <v>0.12226327591718027</v>
      </c>
      <c r="E261" s="38">
        <f t="shared" si="48"/>
        <v>7.2115904906747824E-2</v>
      </c>
      <c r="F261" s="38">
        <f t="shared" si="46"/>
        <v>1.667014957040568E-2</v>
      </c>
      <c r="G261" s="38">
        <f t="shared" si="49"/>
        <v>7.1392233358816073E-2</v>
      </c>
      <c r="H261" s="38">
        <f t="shared" si="49"/>
        <v>5.472208378841046E-2</v>
      </c>
      <c r="I261" s="29">
        <f t="shared" si="50"/>
        <v>0.22555555555555584</v>
      </c>
      <c r="J261" s="29">
        <f t="shared" si="47"/>
        <v>6.3594135802469143E-2</v>
      </c>
      <c r="K261" s="29">
        <f t="shared" si="52"/>
        <v>2.9324416889740725E-2</v>
      </c>
      <c r="L261" s="29">
        <f t="shared" si="53"/>
        <v>2.3919115959477891E-2</v>
      </c>
    </row>
    <row r="262" spans="1:12" x14ac:dyDescent="0.2">
      <c r="A262" s="26">
        <f t="shared" si="51"/>
        <v>34</v>
      </c>
      <c r="B262" s="6">
        <v>2040</v>
      </c>
      <c r="C262" s="38">
        <f t="shared" si="45"/>
        <v>4.9413481243322656E-2</v>
      </c>
      <c r="D262" s="38">
        <f t="shared" si="48"/>
        <v>0.12158510545119407</v>
      </c>
      <c r="E262" s="38">
        <f t="shared" si="48"/>
        <v>7.217162420787053E-2</v>
      </c>
      <c r="F262" s="38">
        <f t="shared" si="46"/>
        <v>1.6337311049548813E-2</v>
      </c>
      <c r="G262" s="38">
        <f t="shared" si="49"/>
        <v>7.107791722637076E-2</v>
      </c>
      <c r="H262" s="38">
        <f t="shared" si="49"/>
        <v>5.474060617682202E-2</v>
      </c>
      <c r="I262" s="29">
        <f t="shared" si="50"/>
        <v>0.22666666666666696</v>
      </c>
      <c r="J262" s="29">
        <f t="shared" si="47"/>
        <v>6.4222222222222222E-2</v>
      </c>
      <c r="K262" s="29">
        <f t="shared" si="52"/>
        <v>2.9524893623651478E-2</v>
      </c>
      <c r="L262" s="29">
        <f t="shared" si="53"/>
        <v>2.4071173198857952E-2</v>
      </c>
    </row>
    <row r="263" spans="1:12" x14ac:dyDescent="0.2">
      <c r="A263" s="26">
        <f t="shared" si="51"/>
        <v>34.166666666666664</v>
      </c>
      <c r="B263" s="6">
        <v>2050</v>
      </c>
      <c r="C263" s="38">
        <f t="shared" si="45"/>
        <v>4.8690331704054519E-2</v>
      </c>
      <c r="D263" s="38">
        <f t="shared" si="48"/>
        <v>0.12091685977997407</v>
      </c>
      <c r="E263" s="38">
        <f t="shared" si="48"/>
        <v>7.2226528075918658E-2</v>
      </c>
      <c r="F263" s="38">
        <f t="shared" si="46"/>
        <v>1.6011118028811687E-2</v>
      </c>
      <c r="G263" s="38">
        <f t="shared" si="49"/>
        <v>7.0769876773466453E-2</v>
      </c>
      <c r="H263" s="38">
        <f t="shared" si="49"/>
        <v>5.4758758744654849E-2</v>
      </c>
      <c r="I263" s="29">
        <f t="shared" si="50"/>
        <v>0.22777777777777808</v>
      </c>
      <c r="J263" s="29">
        <f t="shared" si="47"/>
        <v>6.4853395061728394E-2</v>
      </c>
      <c r="K263" s="29">
        <f t="shared" si="52"/>
        <v>2.9725522868306806E-2</v>
      </c>
      <c r="L263" s="29">
        <f t="shared" si="53"/>
        <v>2.4223280862037549E-2</v>
      </c>
    </row>
    <row r="264" spans="1:12" x14ac:dyDescent="0.2">
      <c r="A264" s="26">
        <f t="shared" si="51"/>
        <v>34.333333333333336</v>
      </c>
      <c r="B264" s="6">
        <v>2060</v>
      </c>
      <c r="C264" s="38">
        <f t="shared" si="45"/>
        <v>4.7977765213035289E-2</v>
      </c>
      <c r="D264" s="38">
        <f t="shared" si="48"/>
        <v>0.12025839365751489</v>
      </c>
      <c r="E264" s="38">
        <f t="shared" si="48"/>
        <v>7.2280628444478717E-2</v>
      </c>
      <c r="F264" s="38">
        <f t="shared" si="46"/>
        <v>1.5691437823216223E-2</v>
      </c>
      <c r="G264" s="38">
        <f t="shared" si="49"/>
        <v>7.0467986699014107E-2</v>
      </c>
      <c r="H264" s="38">
        <f t="shared" si="49"/>
        <v>5.4776548875797977E-2</v>
      </c>
      <c r="I264" s="29">
        <f t="shared" si="50"/>
        <v>0.2288888888888892</v>
      </c>
      <c r="J264" s="29">
        <f t="shared" si="47"/>
        <v>6.5487654320987659E-2</v>
      </c>
      <c r="K264" s="29">
        <f t="shared" si="52"/>
        <v>2.9926302391763689E-2</v>
      </c>
      <c r="L264" s="29">
        <f t="shared" si="53"/>
        <v>2.4375437942248099E-2</v>
      </c>
    </row>
    <row r="265" spans="1:12" x14ac:dyDescent="0.2">
      <c r="A265" s="26">
        <f t="shared" si="51"/>
        <v>34.5</v>
      </c>
      <c r="B265" s="6">
        <v>2070</v>
      </c>
      <c r="C265" s="38">
        <f t="shared" si="45"/>
        <v>4.7275626890943084E-2</v>
      </c>
      <c r="D265" s="38">
        <f t="shared" si="48"/>
        <v>0.11960956396343717</v>
      </c>
      <c r="E265" s="38">
        <f t="shared" si="48"/>
        <v>7.2333937072493193E-2</v>
      </c>
      <c r="F265" s="38">
        <f t="shared" si="46"/>
        <v>1.5378140396991053E-2</v>
      </c>
      <c r="G265" s="38">
        <f t="shared" si="49"/>
        <v>7.0172124203703612E-2</v>
      </c>
      <c r="H265" s="38">
        <f t="shared" si="49"/>
        <v>5.4793983806712659E-2</v>
      </c>
      <c r="I265" s="29">
        <f t="shared" si="50"/>
        <v>0.23000000000000032</v>
      </c>
      <c r="J265" s="29">
        <f t="shared" si="47"/>
        <v>6.6125000000000003E-2</v>
      </c>
      <c r="K265" s="29">
        <f t="shared" si="52"/>
        <v>3.0127229994742839E-2</v>
      </c>
      <c r="L265" s="29">
        <f t="shared" si="53"/>
        <v>2.4527643452822302E-2</v>
      </c>
    </row>
    <row r="266" spans="1:12" x14ac:dyDescent="0.2">
      <c r="A266" s="26">
        <f t="shared" si="51"/>
        <v>34.666666666666664</v>
      </c>
      <c r="B266" s="6">
        <v>2080</v>
      </c>
      <c r="C266" s="38">
        <f t="shared" si="45"/>
        <v>4.6583764125062453E-2</v>
      </c>
      <c r="D266" s="38">
        <f t="shared" si="48"/>
        <v>0.11897022967187977</v>
      </c>
      <c r="E266" s="38">
        <f t="shared" si="48"/>
        <v>7.2386465546816464E-2</v>
      </c>
      <c r="F266" s="38">
        <f t="shared" si="46"/>
        <v>1.5071098310677057E-2</v>
      </c>
      <c r="G266" s="38">
        <f t="shared" si="49"/>
        <v>6.9882168940052933E-2</v>
      </c>
      <c r="H266" s="38">
        <f t="shared" si="49"/>
        <v>5.4811070629375985E-2</v>
      </c>
      <c r="I266" s="29">
        <f t="shared" si="50"/>
        <v>0.23111111111111143</v>
      </c>
      <c r="J266" s="29">
        <f t="shared" si="47"/>
        <v>6.676543209876544E-2</v>
      </c>
      <c r="K266" s="29">
        <f t="shared" si="52"/>
        <v>3.0328303510150662E-2</v>
      </c>
      <c r="L266" s="29">
        <f t="shared" si="53"/>
        <v>2.4679896426792792E-2</v>
      </c>
    </row>
    <row r="267" spans="1:12" x14ac:dyDescent="0.2">
      <c r="A267" s="26">
        <f t="shared" si="51"/>
        <v>34.833333333333336</v>
      </c>
      <c r="B267" s="6">
        <v>2090</v>
      </c>
      <c r="C267" s="38">
        <f t="shared" si="45"/>
        <v>4.5902026536113145E-2</v>
      </c>
      <c r="D267" s="38">
        <f t="shared" ref="D267:E282" si="54">D266*EXP(-$H$6*10/3600)+$B$55</f>
        <v>0.1183402518208472</v>
      </c>
      <c r="E267" s="38">
        <f t="shared" si="54"/>
        <v>7.2438225284733204E-2</v>
      </c>
      <c r="F267" s="38">
        <f t="shared" si="46"/>
        <v>1.4770186669289061E-2</v>
      </c>
      <c r="G267" s="38">
        <f t="shared" ref="G267:H282" si="55">G266*EXP(-$H$7*10/3600)+$B$55</f>
        <v>6.9598002963454572E-2</v>
      </c>
      <c r="H267" s="38">
        <f t="shared" si="55"/>
        <v>5.4827816294165624E-2</v>
      </c>
      <c r="I267" s="29">
        <f t="shared" si="50"/>
        <v>0.23222222222222255</v>
      </c>
      <c r="J267" s="29">
        <f t="shared" si="47"/>
        <v>6.7408950617283955E-2</v>
      </c>
      <c r="K267" s="29">
        <f t="shared" si="52"/>
        <v>3.0529520802608255E-2</v>
      </c>
      <c r="L267" s="29">
        <f t="shared" si="53"/>
        <v>2.4832195916498809E-2</v>
      </c>
    </row>
    <row r="268" spans="1:12" x14ac:dyDescent="0.2">
      <c r="A268" s="26">
        <f t="shared" si="51"/>
        <v>35</v>
      </c>
      <c r="B268" s="6">
        <v>2100</v>
      </c>
      <c r="C268" s="38">
        <f t="shared" si="45"/>
        <v>4.523026594556482E-2</v>
      </c>
      <c r="D268" s="38">
        <f t="shared" si="54"/>
        <v>0.11771949348200565</v>
      </c>
      <c r="E268" s="38">
        <f t="shared" si="54"/>
        <v>7.2489227536439993E-2</v>
      </c>
      <c r="F268" s="38">
        <f t="shared" si="46"/>
        <v>1.4475283071512504E-2</v>
      </c>
      <c r="G268" s="38">
        <f t="shared" si="55"/>
        <v>6.9319510684199448E-2</v>
      </c>
      <c r="H268" s="38">
        <f t="shared" si="55"/>
        <v>5.4844227612687056E-2</v>
      </c>
      <c r="I268" s="29">
        <f t="shared" si="50"/>
        <v>0.23333333333333367</v>
      </c>
      <c r="J268" s="29">
        <f t="shared" si="47"/>
        <v>6.8055555555555564E-2</v>
      </c>
      <c r="K268" s="29">
        <f t="shared" si="52"/>
        <v>3.0730879767987256E-2</v>
      </c>
      <c r="L268" s="29">
        <f t="shared" si="53"/>
        <v>2.4984540993200716E-2</v>
      </c>
    </row>
    <row r="269" spans="1:12" x14ac:dyDescent="0.2">
      <c r="A269" s="26">
        <f t="shared" si="51"/>
        <v>35.166666666666664</v>
      </c>
      <c r="B269" s="6">
        <v>2110</v>
      </c>
      <c r="C269" s="38">
        <f t="shared" si="45"/>
        <v>4.4568336343429583E-2</v>
      </c>
      <c r="D269" s="38">
        <f t="shared" si="54"/>
        <v>0.11710781973092102</v>
      </c>
      <c r="E269" s="38">
        <f t="shared" si="54"/>
        <v>7.2539483387490625E-2</v>
      </c>
      <c r="F269" s="38">
        <f t="shared" si="46"/>
        <v>1.4186267559914463E-2</v>
      </c>
      <c r="G269" s="38">
        <f t="shared" si="55"/>
        <v>6.9046578820458643E-2</v>
      </c>
      <c r="H269" s="38">
        <f t="shared" si="55"/>
        <v>5.4860311260544289E-2</v>
      </c>
      <c r="I269" s="29">
        <f t="shared" si="50"/>
        <v>0.23444444444444479</v>
      </c>
      <c r="J269" s="29">
        <f t="shared" si="47"/>
        <v>6.8705246913580251E-2</v>
      </c>
      <c r="K269" s="29">
        <f t="shared" si="52"/>
        <v>3.0932378332952509E-2</v>
      </c>
      <c r="L269" s="29">
        <f t="shared" si="53"/>
        <v>2.5136930746702226E-2</v>
      </c>
    </row>
    <row r="270" spans="1:12" x14ac:dyDescent="0.2">
      <c r="A270" s="26">
        <f t="shared" si="51"/>
        <v>35.333333333333336</v>
      </c>
      <c r="B270" s="6">
        <v>2120</v>
      </c>
      <c r="C270" s="38">
        <f t="shared" si="45"/>
        <v>4.39160938565262E-2</v>
      </c>
      <c r="D270" s="38">
        <f t="shared" si="54"/>
        <v>0.11650509761773256</v>
      </c>
      <c r="E270" s="38">
        <f t="shared" si="54"/>
        <v>7.2589003761205542E-2</v>
      </c>
      <c r="F270" s="38">
        <f t="shared" si="46"/>
        <v>1.3903022572148779E-2</v>
      </c>
      <c r="G270" s="38">
        <f t="shared" si="55"/>
        <v>6.8779096352203972E-2</v>
      </c>
      <c r="H270" s="38">
        <f t="shared" si="55"/>
        <v>5.4876073780055303E-2</v>
      </c>
      <c r="I270" s="29">
        <f t="shared" si="50"/>
        <v>0.23555555555555591</v>
      </c>
      <c r="J270" s="29">
        <f t="shared" si="47"/>
        <v>6.9358024691358031E-2</v>
      </c>
      <c r="K270" s="29">
        <f t="shared" si="52"/>
        <v>3.1134014454511413E-2</v>
      </c>
      <c r="L270" s="29">
        <f t="shared" si="53"/>
        <v>2.5289364284980159E-2</v>
      </c>
    </row>
    <row r="271" spans="1:12" x14ac:dyDescent="0.2">
      <c r="A271" s="26">
        <f t="shared" si="51"/>
        <v>35.5</v>
      </c>
      <c r="B271" s="6">
        <v>2130</v>
      </c>
      <c r="C271" s="38">
        <f t="shared" si="45"/>
        <v>4.3273396717208722E-2</v>
      </c>
      <c r="D271" s="38">
        <f t="shared" si="54"/>
        <v>0.11591119613825564</v>
      </c>
      <c r="E271" s="38">
        <f t="shared" si="54"/>
        <v>7.2637799421046131E-2</v>
      </c>
      <c r="F271" s="38">
        <f t="shared" si="46"/>
        <v>1.362543289313542E-2</v>
      </c>
      <c r="G271" s="38">
        <f t="shared" si="55"/>
        <v>6.8516954476048553E-2</v>
      </c>
      <c r="H271" s="38">
        <f t="shared" si="55"/>
        <v>5.4891521582913244E-2</v>
      </c>
      <c r="I271" s="29">
        <f t="shared" si="50"/>
        <v>0.23666666666666702</v>
      </c>
      <c r="J271" s="29">
        <f t="shared" si="47"/>
        <v>7.0013888888888889E-2</v>
      </c>
      <c r="K271" s="29">
        <f t="shared" si="52"/>
        <v>3.1335786119569872E-2</v>
      </c>
      <c r="L271" s="29">
        <f t="shared" si="53"/>
        <v>2.5441840733821584E-2</v>
      </c>
    </row>
    <row r="272" spans="1:12" x14ac:dyDescent="0.2">
      <c r="A272" s="26">
        <f t="shared" si="51"/>
        <v>35.666666666666664</v>
      </c>
      <c r="B272" s="6">
        <v>2140</v>
      </c>
      <c r="C272" s="38">
        <f t="shared" si="45"/>
        <v>4.2640105232552482E-2</v>
      </c>
      <c r="D272" s="38">
        <f t="shared" si="54"/>
        <v>0.11532598620550741</v>
      </c>
      <c r="E272" s="38">
        <f t="shared" si="54"/>
        <v>7.2685880972954142E-2</v>
      </c>
      <c r="F272" s="38">
        <f t="shared" si="46"/>
        <v>1.3353385608194632E-2</v>
      </c>
      <c r="G272" s="38">
        <f t="shared" si="55"/>
        <v>6.8260046560989024E-2</v>
      </c>
      <c r="H272" s="38">
        <f t="shared" si="55"/>
        <v>5.4906660952794506E-2</v>
      </c>
      <c r="I272" s="29">
        <f t="shared" si="50"/>
        <v>0.23777777777777814</v>
      </c>
      <c r="J272" s="29">
        <f t="shared" si="47"/>
        <v>7.0672839506172841E-2</v>
      </c>
      <c r="K272" s="29">
        <f t="shared" si="52"/>
        <v>3.1537691344494745E-2</v>
      </c>
      <c r="L272" s="29">
        <f t="shared" si="53"/>
        <v>2.5594359236468234E-2</v>
      </c>
    </row>
    <row r="273" spans="1:12" x14ac:dyDescent="0.2">
      <c r="A273" s="26">
        <f t="shared" si="51"/>
        <v>35.833333333333336</v>
      </c>
      <c r="B273" s="6">
        <v>2150</v>
      </c>
      <c r="C273" s="38">
        <f t="shared" si="45"/>
        <v>4.201608175399154E-2</v>
      </c>
      <c r="D273" s="38">
        <f t="shared" si="54"/>
        <v>0.11474934062164928</v>
      </c>
      <c r="E273" s="38">
        <f t="shared" si="54"/>
        <v>7.2733258867656983E-2</v>
      </c>
      <c r="F273" s="38">
        <f t="shared" si="46"/>
        <v>1.3086770057116845E-2</v>
      </c>
      <c r="G273" s="38">
        <f t="shared" si="55"/>
        <v>6.8008268105031452E-2</v>
      </c>
      <c r="H273" s="38">
        <f t="shared" si="55"/>
        <v>5.492149804791472E-2</v>
      </c>
      <c r="I273" s="29">
        <f t="shared" si="50"/>
        <v>0.23888888888888926</v>
      </c>
      <c r="J273" s="29">
        <f t="shared" si="47"/>
        <v>7.1334876543209885E-2</v>
      </c>
      <c r="K273" s="29">
        <f t="shared" si="52"/>
        <v>3.173972817468268E-2</v>
      </c>
      <c r="L273" s="29">
        <f t="shared" si="53"/>
        <v>2.5746918953267996E-2</v>
      </c>
    </row>
    <row r="274" spans="1:12" x14ac:dyDescent="0.2">
      <c r="A274" s="26">
        <f t="shared" si="51"/>
        <v>36</v>
      </c>
      <c r="B274" s="6">
        <v>2160</v>
      </c>
      <c r="C274" s="38">
        <f t="shared" si="45"/>
        <v>4.1401190647399909E-2</v>
      </c>
      <c r="D274" s="38">
        <f t="shared" si="54"/>
        <v>0.11418113405033986</v>
      </c>
      <c r="E274" s="38">
        <f t="shared" si="54"/>
        <v>7.2779943402939196E-2</v>
      </c>
      <c r="F274" s="38">
        <f t="shared" si="46"/>
        <v>1.2825477789149588E-2</v>
      </c>
      <c r="G274" s="38">
        <f t="shared" si="55"/>
        <v>6.776151669268321E-2</v>
      </c>
      <c r="H274" s="38">
        <f t="shared" si="55"/>
        <v>5.493603890353374E-2</v>
      </c>
      <c r="I274" s="29">
        <f t="shared" si="50"/>
        <v>0.24000000000000038</v>
      </c>
      <c r="J274" s="29">
        <f t="shared" si="47"/>
        <v>7.2000000000000008E-2</v>
      </c>
      <c r="K274" s="29">
        <f t="shared" si="52"/>
        <v>3.1941894684135289E-2</v>
      </c>
      <c r="L274" s="29">
        <f t="shared" si="53"/>
        <v>2.5899519061333368E-2</v>
      </c>
    </row>
    <row r="275" spans="1:12" x14ac:dyDescent="0.2">
      <c r="A275" s="26">
        <f t="shared" si="51"/>
        <v>36.166666666666664</v>
      </c>
      <c r="B275" s="6">
        <v>2170</v>
      </c>
      <c r="C275" s="38">
        <f t="shared" si="45"/>
        <v>4.0795298263611134E-2</v>
      </c>
      <c r="D275" s="38">
        <f t="shared" si="54"/>
        <v>0.11362124298949262</v>
      </c>
      <c r="E275" s="38">
        <f t="shared" si="54"/>
        <v>7.2825944725880748E-2</v>
      </c>
      <c r="F275" s="38">
        <f t="shared" si="46"/>
        <v>1.2569402518883176E-2</v>
      </c>
      <c r="G275" s="38">
        <f t="shared" si="55"/>
        <v>6.7519691953293631E-2</v>
      </c>
      <c r="H275" s="38">
        <f t="shared" si="55"/>
        <v>5.4950289434410576E-2</v>
      </c>
      <c r="I275" s="29">
        <f t="shared" si="50"/>
        <v>0.2411111111111115</v>
      </c>
      <c r="J275" s="29">
        <f t="shared" si="47"/>
        <v>7.2668209876543211E-2</v>
      </c>
      <c r="K275" s="29">
        <f t="shared" si="52"/>
        <v>3.2144188975040511E-2</v>
      </c>
      <c r="L275" s="29">
        <f t="shared" si="53"/>
        <v>2.6052158754206731E-2</v>
      </c>
    </row>
    <row r="276" spans="1:12" x14ac:dyDescent="0.2">
      <c r="A276" s="26">
        <f t="shared" si="51"/>
        <v>36.333333333333336</v>
      </c>
      <c r="B276" s="6">
        <v>2180</v>
      </c>
      <c r="C276" s="38">
        <f t="shared" si="45"/>
        <v>4.01982729093689E-2</v>
      </c>
      <c r="D276" s="38">
        <f t="shared" si="54"/>
        <v>0.11306954574443218</v>
      </c>
      <c r="E276" s="38">
        <f t="shared" si="54"/>
        <v>7.2871272835062534E-2</v>
      </c>
      <c r="F276" s="38">
        <f t="shared" si="46"/>
        <v>1.2318440083017173E-2</v>
      </c>
      <c r="G276" s="38">
        <f t="shared" si="55"/>
        <v>6.7282695520226379E-2</v>
      </c>
      <c r="H276" s="38">
        <f t="shared" si="55"/>
        <v>5.4964255437209335E-2</v>
      </c>
      <c r="I276" s="29">
        <f t="shared" si="50"/>
        <v>0.24222222222222262</v>
      </c>
      <c r="J276" s="29">
        <f t="shared" si="47"/>
        <v>7.3339506172839505E-2</v>
      </c>
      <c r="K276" s="29">
        <f t="shared" si="52"/>
        <v>3.2346609177360132E-2</v>
      </c>
      <c r="L276" s="29">
        <f t="shared" si="53"/>
        <v>2.6204837241532313E-2</v>
      </c>
    </row>
    <row r="277" spans="1:12" x14ac:dyDescent="0.2">
      <c r="A277" s="26">
        <f t="shared" si="51"/>
        <v>36.5</v>
      </c>
      <c r="B277" s="6">
        <v>2190</v>
      </c>
      <c r="C277" s="38">
        <f t="shared" si="45"/>
        <v>3.9609984818703127E-2</v>
      </c>
      <c r="D277" s="38">
        <f t="shared" si="54"/>
        <v>0.11252592240144345</v>
      </c>
      <c r="E277" s="38">
        <f t="shared" si="54"/>
        <v>7.2915937582739607E-2</v>
      </c>
      <c r="F277" s="38">
        <f t="shared" si="46"/>
        <v>1.2072488397990055E-2</v>
      </c>
      <c r="G277" s="38">
        <f t="shared" si="55"/>
        <v>6.7050430990847051E-2</v>
      </c>
      <c r="H277" s="38">
        <f t="shared" si="55"/>
        <v>5.4977942592857133E-2</v>
      </c>
      <c r="I277" s="29">
        <f t="shared" si="50"/>
        <v>0.24333333333333373</v>
      </c>
      <c r="J277" s="29">
        <f t="shared" si="47"/>
        <v>7.4013888888888893E-2</v>
      </c>
      <c r="K277" s="29">
        <f t="shared" si="52"/>
        <v>3.2549153448423296E-2</v>
      </c>
      <c r="L277" s="29">
        <f t="shared" si="53"/>
        <v>2.6357553748734695E-2</v>
      </c>
    </row>
    <row r="278" spans="1:12" x14ac:dyDescent="0.2">
      <c r="A278" s="26">
        <f t="shared" si="51"/>
        <v>36.666666666666664</v>
      </c>
      <c r="B278" s="6">
        <v>2200</v>
      </c>
      <c r="C278" s="38">
        <f t="shared" si="45"/>
        <v>3.9030306124724572E-2</v>
      </c>
      <c r="D278" s="38">
        <f t="shared" si="54"/>
        <v>0.11199025480170789</v>
      </c>
      <c r="E278" s="38">
        <f t="shared" si="54"/>
        <v>7.2959948676982606E-2</v>
      </c>
      <c r="F278" s="38">
        <f t="shared" si="46"/>
        <v>1.1831447418454866E-2</v>
      </c>
      <c r="G278" s="38">
        <f t="shared" si="55"/>
        <v>6.6822803887309629E-2</v>
      </c>
      <c r="H278" s="38">
        <f t="shared" si="55"/>
        <v>5.4991356468854898E-2</v>
      </c>
      <c r="I278" s="29">
        <f t="shared" si="50"/>
        <v>0.24444444444444485</v>
      </c>
      <c r="J278" s="29">
        <f t="shared" si="47"/>
        <v>7.4691358024691359E-2</v>
      </c>
      <c r="K278" s="29">
        <f t="shared" si="52"/>
        <v>3.2751819972526026E-2</v>
      </c>
      <c r="L278" s="29">
        <f t="shared" si="53"/>
        <v>2.6510307516703736E-2</v>
      </c>
    </row>
    <row r="279" spans="1:12" x14ac:dyDescent="0.2">
      <c r="A279" s="26">
        <f t="shared" si="51"/>
        <v>36.833333333333336</v>
      </c>
      <c r="B279" s="6">
        <v>2210</v>
      </c>
      <c r="C279" s="38">
        <f t="shared" si="45"/>
        <v>3.845911083183267E-2</v>
      </c>
      <c r="D279" s="38">
        <f t="shared" si="54"/>
        <v>0.11146242651562123</v>
      </c>
      <c r="E279" s="38">
        <f t="shared" si="54"/>
        <v>7.3003315683787859E-2</v>
      </c>
      <c r="F279" s="38">
        <f t="shared" si="46"/>
        <v>1.1595219096583937E-2</v>
      </c>
      <c r="G279" s="38">
        <f t="shared" si="55"/>
        <v>6.6599721618125871E-2</v>
      </c>
      <c r="H279" s="38">
        <f t="shared" si="55"/>
        <v>5.500450252154207E-2</v>
      </c>
      <c r="I279" s="29">
        <f t="shared" si="50"/>
        <v>0.24555555555555597</v>
      </c>
      <c r="J279" s="29">
        <f t="shared" si="47"/>
        <v>7.5371913580246919E-2</v>
      </c>
      <c r="K279" s="29">
        <f t="shared" si="52"/>
        <v>3.295460696053655E-2</v>
      </c>
      <c r="L279" s="29">
        <f t="shared" si="53"/>
        <v>2.6663097801485798E-2</v>
      </c>
    </row>
    <row r="280" spans="1:12" x14ac:dyDescent="0.2">
      <c r="A280" s="26">
        <f t="shared" si="51"/>
        <v>37</v>
      </c>
      <c r="B280" s="6">
        <v>2220</v>
      </c>
      <c r="C280" s="38">
        <f t="shared" si="45"/>
        <v>3.7896274788329652E-2</v>
      </c>
      <c r="D280" s="38">
        <f t="shared" si="54"/>
        <v>0.11094232281748692</v>
      </c>
      <c r="E280" s="38">
        <f t="shared" si="54"/>
        <v>7.3046048029156554E-2</v>
      </c>
      <c r="F280" s="38">
        <f t="shared" si="46"/>
        <v>1.1363707342186143E-2</v>
      </c>
      <c r="G280" s="38">
        <f t="shared" si="55"/>
        <v>6.6381093440502054E-2</v>
      </c>
      <c r="H280" s="38">
        <f t="shared" si="55"/>
        <v>5.5017386098316051E-2</v>
      </c>
      <c r="I280" s="29">
        <f t="shared" si="50"/>
        <v>0.24666666666666709</v>
      </c>
      <c r="J280" s="29">
        <f t="shared" si="47"/>
        <v>7.6055555555555557E-2</v>
      </c>
      <c r="K280" s="29">
        <f t="shared" si="52"/>
        <v>3.3157512649506428E-2</v>
      </c>
      <c r="L280" s="29">
        <f t="shared" si="53"/>
        <v>2.6815923873981122E-2</v>
      </c>
    </row>
    <row r="281" spans="1:12" x14ac:dyDescent="0.2">
      <c r="A281" s="26">
        <f t="shared" si="51"/>
        <v>37.166666666666664</v>
      </c>
      <c r="B281" s="6">
        <v>2230</v>
      </c>
      <c r="C281" s="38">
        <f t="shared" si="45"/>
        <v>3.7341675659435823E-2</v>
      </c>
      <c r="D281" s="38">
        <f t="shared" si="54"/>
        <v>0.11042983066058011</v>
      </c>
      <c r="E281" s="38">
        <f t="shared" si="54"/>
        <v>7.3088155001143587E-2</v>
      </c>
      <c r="F281" s="38">
        <f t="shared" si="46"/>
        <v>1.1136817983620447E-2</v>
      </c>
      <c r="G281" s="38">
        <f t="shared" si="55"/>
        <v>6.6166830423427678E-2</v>
      </c>
      <c r="H281" s="38">
        <f t="shared" si="55"/>
        <v>5.5030012439807367E-2</v>
      </c>
      <c r="I281" s="29">
        <f t="shared" si="50"/>
        <v>0.24777777777777821</v>
      </c>
      <c r="J281" s="29">
        <f t="shared" si="47"/>
        <v>7.6742283950617288E-2</v>
      </c>
      <c r="K281" s="29">
        <f t="shared" si="52"/>
        <v>3.3360535302287379E-2</v>
      </c>
      <c r="L281" s="29">
        <f t="shared" si="53"/>
        <v>2.6968785019647255E-2</v>
      </c>
    </row>
    <row r="282" spans="1:12" x14ac:dyDescent="0.2">
      <c r="A282" s="26">
        <f t="shared" si="51"/>
        <v>37.333333333333336</v>
      </c>
      <c r="B282" s="6">
        <v>2240</v>
      </c>
      <c r="C282" s="38">
        <f t="shared" si="45"/>
        <v>3.6795192900699401E-2</v>
      </c>
      <c r="D282" s="38">
        <f t="shared" si="54"/>
        <v>0.10992483865257641</v>
      </c>
      <c r="E282" s="38">
        <f t="shared" si="54"/>
        <v>7.312964575187629E-2</v>
      </c>
      <c r="F282" s="38">
        <f t="shared" si="46"/>
        <v>1.0914458729489882E-2</v>
      </c>
      <c r="G282" s="38">
        <f t="shared" si="55"/>
        <v>6.5956845411501125E-2</v>
      </c>
      <c r="H282" s="38">
        <f t="shared" si="55"/>
        <v>5.5042386682011391E-2</v>
      </c>
      <c r="I282" s="29">
        <f t="shared" si="50"/>
        <v>0.24888888888888933</v>
      </c>
      <c r="J282" s="29">
        <f t="shared" si="47"/>
        <v>7.7432098765432097E-2</v>
      </c>
      <c r="K282" s="29">
        <f t="shared" si="52"/>
        <v>3.3563673207153699E-2</v>
      </c>
      <c r="L282" s="29">
        <f t="shared" si="53"/>
        <v>2.7121680538208397E-2</v>
      </c>
    </row>
    <row r="283" spans="1:12" x14ac:dyDescent="0.2">
      <c r="A283" s="26">
        <f t="shared" si="51"/>
        <v>37.5</v>
      </c>
      <c r="B283" s="6">
        <v>2250</v>
      </c>
      <c r="C283" s="38">
        <f t="shared" si="45"/>
        <v>3.6256707731795887E-2</v>
      </c>
      <c r="D283" s="38">
        <f t="shared" ref="D283:E298" si="56">D282*EXP(-$H$6*10/3600)+$B$55</f>
        <v>0.1094272370313403</v>
      </c>
      <c r="E283" s="38">
        <f t="shared" si="56"/>
        <v>7.3170529299543735E-2</v>
      </c>
      <c r="F283" s="38">
        <f t="shared" si="46"/>
        <v>1.0696539131100321E-2</v>
      </c>
      <c r="G283" s="38">
        <f t="shared" ref="G283:H298" si="57">G282*EXP(-$H$7*10/3600)+$B$55</f>
        <v>6.5751052989477657E-2</v>
      </c>
      <c r="H283" s="38">
        <f t="shared" si="57"/>
        <v>5.5054513858377493E-2</v>
      </c>
      <c r="I283" s="29">
        <f t="shared" si="50"/>
        <v>0.25000000000000044</v>
      </c>
      <c r="J283" s="29">
        <f t="shared" si="47"/>
        <v>7.8125E-2</v>
      </c>
      <c r="K283" s="29">
        <f t="shared" si="52"/>
        <v>3.3766924677430213E-2</v>
      </c>
      <c r="L283" s="29">
        <f t="shared" si="53"/>
        <v>2.7274609743370558E-2</v>
      </c>
    </row>
    <row r="284" spans="1:12" x14ac:dyDescent="0.2">
      <c r="A284" s="26">
        <f t="shared" si="51"/>
        <v>37.666666666666664</v>
      </c>
      <c r="B284" s="6">
        <v>2260</v>
      </c>
      <c r="C284" s="38">
        <f t="shared" si="45"/>
        <v>3.5726103110710415E-2</v>
      </c>
      <c r="D284" s="38">
        <f t="shared" si="56"/>
        <v>0.10893691764106793</v>
      </c>
      <c r="E284" s="38">
        <f t="shared" si="56"/>
        <v>7.3210814530356841E-2</v>
      </c>
      <c r="F284" s="38">
        <f t="shared" si="46"/>
        <v>1.0482970545668824E-2</v>
      </c>
      <c r="G284" s="38">
        <f t="shared" si="57"/>
        <v>6.5549369447525152E-2</v>
      </c>
      <c r="H284" s="38">
        <f t="shared" si="57"/>
        <v>5.5066398901856495E-2</v>
      </c>
      <c r="I284" s="29">
        <f t="shared" si="50"/>
        <v>0.25111111111111156</v>
      </c>
      <c r="J284" s="29">
        <f t="shared" si="47"/>
        <v>7.8820987654320995E-2</v>
      </c>
      <c r="K284" s="29">
        <f t="shared" si="52"/>
        <v>3.3970288051125647E-2</v>
      </c>
      <c r="L284" s="29">
        <f t="shared" si="53"/>
        <v>2.742757196254238E-2</v>
      </c>
    </row>
    <row r="285" spans="1:12" x14ac:dyDescent="0.2">
      <c r="A285" s="26">
        <f t="shared" si="51"/>
        <v>37.833333333333336</v>
      </c>
      <c r="B285" s="6">
        <v>2270</v>
      </c>
      <c r="C285" s="38">
        <f t="shared" si="45"/>
        <v>3.5203263708298398E-2</v>
      </c>
      <c r="D285" s="38">
        <f t="shared" si="56"/>
        <v>0.10845377390877893</v>
      </c>
      <c r="E285" s="38">
        <f t="shared" si="56"/>
        <v>7.3250510200479846E-2</v>
      </c>
      <c r="F285" s="38">
        <f t="shared" si="46"/>
        <v>1.0273666100266553E-2</v>
      </c>
      <c r="G285" s="38">
        <f t="shared" si="57"/>
        <v>6.5351712747173635E-2</v>
      </c>
      <c r="H285" s="38">
        <f t="shared" si="57"/>
        <v>5.5078046646907242E-2</v>
      </c>
      <c r="I285" s="29">
        <f t="shared" si="50"/>
        <v>0.25222222222222268</v>
      </c>
      <c r="J285" s="29">
        <f t="shared" si="47"/>
        <v>7.9520061728395069E-2</v>
      </c>
      <c r="K285" s="29">
        <f t="shared" si="52"/>
        <v>3.4173761690571423E-2</v>
      </c>
      <c r="L285" s="29">
        <f t="shared" si="53"/>
        <v>2.7580566536561567E-2</v>
      </c>
    </row>
    <row r="286" spans="1:12" x14ac:dyDescent="0.2">
      <c r="A286" s="26">
        <f t="shared" si="51"/>
        <v>38</v>
      </c>
      <c r="B286" s="6">
        <v>2280</v>
      </c>
      <c r="C286" s="38">
        <f t="shared" si="45"/>
        <v>3.4688075883218171E-2</v>
      </c>
      <c r="D286" s="38">
        <f t="shared" si="56"/>
        <v>0.10797770082115235</v>
      </c>
      <c r="E286" s="38">
        <f t="shared" si="56"/>
        <v>7.3289624937933506E-2</v>
      </c>
      <c r="F286" s="38">
        <f t="shared" si="46"/>
        <v>1.0068540656481667E-2</v>
      </c>
      <c r="G286" s="38">
        <f t="shared" si="57"/>
        <v>6.5158002487944594E-2</v>
      </c>
      <c r="H286" s="38">
        <f t="shared" si="57"/>
        <v>5.5089461831463092E-2</v>
      </c>
      <c r="I286" s="29">
        <f t="shared" si="50"/>
        <v>0.2533333333333338</v>
      </c>
      <c r="J286" s="29">
        <f t="shared" si="47"/>
        <v>8.0222222222222223E-2</v>
      </c>
      <c r="K286" s="29">
        <f t="shared" si="52"/>
        <v>3.4377343982065683E-2</v>
      </c>
      <c r="L286" s="29">
        <f t="shared" si="53"/>
        <v>2.7733592819426743E-2</v>
      </c>
    </row>
    <row r="287" spans="1:12" x14ac:dyDescent="0.2">
      <c r="A287" s="26">
        <f t="shared" si="51"/>
        <v>38.166666666666664</v>
      </c>
      <c r="B287" s="6">
        <v>2290</v>
      </c>
      <c r="C287" s="38">
        <f t="shared" si="45"/>
        <v>3.4180427657230512E-2</v>
      </c>
      <c r="D287" s="38">
        <f t="shared" si="56"/>
        <v>0.1075085949017016</v>
      </c>
      <c r="E287" s="38">
        <f t="shared" si="56"/>
        <v>7.3328167244470416E-2</v>
      </c>
      <c r="F287" s="38">
        <f t="shared" si="46"/>
        <v>9.8675107757876194E-3</v>
      </c>
      <c r="G287" s="38">
        <f t="shared" si="57"/>
        <v>6.496815987464663E-2</v>
      </c>
      <c r="H287" s="38">
        <f t="shared" si="57"/>
        <v>5.5100649098859186E-2</v>
      </c>
      <c r="I287" s="29">
        <f t="shared" si="50"/>
        <v>0.25444444444444492</v>
      </c>
      <c r="J287" s="29">
        <f t="shared" si="47"/>
        <v>8.0927469135802468E-2</v>
      </c>
      <c r="K287" s="29">
        <f t="shared" si="52"/>
        <v>3.4581033335522544E-2</v>
      </c>
      <c r="L287" s="29">
        <f t="shared" si="53"/>
        <v>2.7886650178034687E-2</v>
      </c>
    </row>
    <row r="288" spans="1:12" x14ac:dyDescent="0.2">
      <c r="A288" s="26">
        <f t="shared" si="51"/>
        <v>38.333333333333336</v>
      </c>
      <c r="B288" s="6">
        <v>2300</v>
      </c>
      <c r="C288" s="38">
        <f t="shared" si="45"/>
        <v>3.3680208690859796E-2</v>
      </c>
      <c r="D288" s="38">
        <f t="shared" si="56"/>
        <v>0.10704635418828336</v>
      </c>
      <c r="E288" s="38">
        <f t="shared" si="56"/>
        <v>7.3366145497422888E-2</v>
      </c>
      <c r="F288" s="38">
        <f t="shared" si="46"/>
        <v>9.670494685603109E-3</v>
      </c>
      <c r="G288" s="38">
        <f t="shared" si="57"/>
        <v>6.4782107685324108E-2</v>
      </c>
      <c r="H288" s="38">
        <f t="shared" si="57"/>
        <v>5.5111612999721171E-2</v>
      </c>
      <c r="I288" s="29">
        <f t="shared" si="50"/>
        <v>0.25555555555555604</v>
      </c>
      <c r="J288" s="29">
        <f t="shared" si="47"/>
        <v>8.1635802469135807E-2</v>
      </c>
      <c r="K288" s="29">
        <f t="shared" si="52"/>
        <v>3.4784828184126496E-2</v>
      </c>
      <c r="L288" s="29">
        <f t="shared" si="53"/>
        <v>2.8039737991922799E-2</v>
      </c>
    </row>
    <row r="289" spans="1:12" x14ac:dyDescent="0.2">
      <c r="A289" s="26">
        <f t="shared" si="51"/>
        <v>38.5</v>
      </c>
      <c r="B289" s="6">
        <v>2310</v>
      </c>
      <c r="C289" s="38">
        <f t="shared" si="45"/>
        <v>3.3187310259411185E-2</v>
      </c>
      <c r="D289" s="38">
        <f t="shared" si="56"/>
        <v>0.10659087821093569</v>
      </c>
      <c r="E289" s="38">
        <f t="shared" si="56"/>
        <v>7.3403567951523849E-2</v>
      </c>
      <c r="F289" s="38">
        <f t="shared" si="46"/>
        <v>9.4774122460295328E-3</v>
      </c>
      <c r="G289" s="38">
        <f t="shared" si="57"/>
        <v>6.4599770239845644E-2</v>
      </c>
      <c r="H289" s="38">
        <f t="shared" si="57"/>
        <v>5.5122357993816283E-2</v>
      </c>
      <c r="I289" s="29">
        <f t="shared" si="50"/>
        <v>0.25666666666666715</v>
      </c>
      <c r="J289" s="29">
        <f t="shared" si="47"/>
        <v>8.2347222222222224E-2</v>
      </c>
      <c r="K289" s="29">
        <f t="shared" si="52"/>
        <v>3.4988726983991837E-2</v>
      </c>
      <c r="L289" s="29">
        <f t="shared" si="53"/>
        <v>2.8192855653016734E-2</v>
      </c>
    </row>
    <row r="290" spans="1:12" x14ac:dyDescent="0.2">
      <c r="A290" s="26">
        <f t="shared" si="51"/>
        <v>38.666666666666664</v>
      </c>
      <c r="B290" s="6">
        <v>2320</v>
      </c>
      <c r="C290" s="38">
        <f t="shared" si="45"/>
        <v>3.2701625229338858E-2</v>
      </c>
      <c r="D290" s="38">
        <f t="shared" si="56"/>
        <v>0.10614206797004047</v>
      </c>
      <c r="E290" s="38">
        <f t="shared" si="56"/>
        <v>7.3440442740700967E-2</v>
      </c>
      <c r="F290" s="38">
        <f t="shared" si="46"/>
        <v>9.2881849172526277E-3</v>
      </c>
      <c r="G290" s="38">
        <f t="shared" si="57"/>
        <v>6.4421073369119883E-2</v>
      </c>
      <c r="H290" s="38">
        <f t="shared" si="57"/>
        <v>5.513288845186743E-2</v>
      </c>
      <c r="I290" s="29">
        <f t="shared" si="50"/>
        <v>0.25777777777777827</v>
      </c>
      <c r="J290" s="29">
        <f t="shared" si="47"/>
        <v>8.3061728395061735E-2</v>
      </c>
      <c r="K290" s="29">
        <f t="shared" si="52"/>
        <v>3.5192728213827115E-2</v>
      </c>
      <c r="L290" s="29">
        <f t="shared" si="53"/>
        <v>2.8346002565383031E-2</v>
      </c>
    </row>
    <row r="291" spans="1:12" x14ac:dyDescent="0.2">
      <c r="A291" s="26">
        <f t="shared" si="51"/>
        <v>38.833333333333336</v>
      </c>
      <c r="B291" s="6">
        <v>2330</v>
      </c>
      <c r="C291" s="38">
        <f t="shared" si="45"/>
        <v>3.2223048034960122E-2</v>
      </c>
      <c r="D291" s="38">
        <f t="shared" si="56"/>
        <v>0.10569982591480545</v>
      </c>
      <c r="E291" s="38">
        <f t="shared" si="56"/>
        <v>7.3476777879844676E-2</v>
      </c>
      <c r="F291" s="38">
        <f t="shared" si="46"/>
        <v>9.1027357275949849E-3</v>
      </c>
      <c r="G291" s="38">
        <f t="shared" si="57"/>
        <v>6.4245944384925854E-2</v>
      </c>
      <c r="H291" s="38">
        <f t="shared" si="57"/>
        <v>5.5143208657331043E-2</v>
      </c>
      <c r="I291" s="29">
        <f t="shared" si="50"/>
        <v>0.25888888888888939</v>
      </c>
      <c r="J291" s="29">
        <f t="shared" si="47"/>
        <v>8.3779320987654324E-2</v>
      </c>
      <c r="K291" s="29">
        <f t="shared" si="52"/>
        <v>3.5396830374604463E-2</v>
      </c>
      <c r="L291" s="29">
        <f t="shared" si="53"/>
        <v>2.8499178144986727E-2</v>
      </c>
    </row>
    <row r="292" spans="1:12" x14ac:dyDescent="0.2">
      <c r="A292" s="26">
        <f t="shared" si="51"/>
        <v>39</v>
      </c>
      <c r="B292" s="6">
        <v>2340</v>
      </c>
      <c r="C292" s="38">
        <f t="shared" si="45"/>
        <v>3.1751474655510266E-2</v>
      </c>
      <c r="D292" s="38">
        <f t="shared" si="56"/>
        <v>0.10526405592206109</v>
      </c>
      <c r="E292" s="38">
        <f t="shared" si="56"/>
        <v>7.3512581266550192E-2</v>
      </c>
      <c r="F292" s="38">
        <f t="shared" si="46"/>
        <v>8.9209892422063841E-3</v>
      </c>
      <c r="G292" s="38">
        <f t="shared" si="57"/>
        <v>6.407431205034568E-2</v>
      </c>
      <c r="H292" s="38">
        <f t="shared" si="57"/>
        <v>5.5153322808139484E-2</v>
      </c>
      <c r="I292" s="29">
        <f t="shared" si="50"/>
        <v>0.26000000000000051</v>
      </c>
      <c r="J292" s="29">
        <f t="shared" si="47"/>
        <v>8.4500000000000006E-2</v>
      </c>
      <c r="K292" s="29">
        <f t="shared" si="52"/>
        <v>3.560103198923377E-2</v>
      </c>
      <c r="L292" s="29">
        <f t="shared" si="53"/>
        <v>2.865238181945378E-2</v>
      </c>
    </row>
    <row r="293" spans="1:12" x14ac:dyDescent="0.2">
      <c r="A293" s="26">
        <f t="shared" si="51"/>
        <v>39.166666666666664</v>
      </c>
      <c r="B293" s="6">
        <v>2350</v>
      </c>
      <c r="C293" s="38">
        <f t="shared" si="45"/>
        <v>3.1286802592533143E-2</v>
      </c>
      <c r="D293" s="38">
        <f t="shared" si="56"/>
        <v>0.10483466327536786</v>
      </c>
      <c r="E293" s="38">
        <f t="shared" si="56"/>
        <v>7.3547860682834088E-2</v>
      </c>
      <c r="F293" s="38">
        <f t="shared" si="46"/>
        <v>8.7428715323792771E-3</v>
      </c>
      <c r="G293" s="38">
        <f t="shared" si="57"/>
        <v>6.3906106550787684E-2</v>
      </c>
      <c r="H293" s="38">
        <f t="shared" si="57"/>
        <v>5.5163235018408599E-2</v>
      </c>
      <c r="I293" s="29">
        <f t="shared" si="50"/>
        <v>0.26111111111111163</v>
      </c>
      <c r="J293" s="29">
        <f t="shared" si="47"/>
        <v>8.5223765432098766E-2</v>
      </c>
      <c r="K293" s="29">
        <f t="shared" si="52"/>
        <v>3.5805331602241641E-2</v>
      </c>
      <c r="L293" s="29">
        <f t="shared" si="53"/>
        <v>2.880561302783825E-2</v>
      </c>
    </row>
    <row r="294" spans="1:12" x14ac:dyDescent="0.2">
      <c r="A294" s="26">
        <f t="shared" si="51"/>
        <v>39.333333333333336</v>
      </c>
      <c r="B294" s="6">
        <v>2360</v>
      </c>
      <c r="C294" s="38">
        <f t="shared" si="45"/>
        <v>3.0828930847602798E-2</v>
      </c>
      <c r="D294" s="38">
        <f t="shared" si="56"/>
        <v>0.10441155464442921</v>
      </c>
      <c r="E294" s="38">
        <f t="shared" si="56"/>
        <v>7.3582623796825786E-2</v>
      </c>
      <c r="F294" s="38">
        <f t="shared" si="46"/>
        <v>8.568310145476982E-3</v>
      </c>
      <c r="G294" s="38">
        <f t="shared" si="57"/>
        <v>6.3741259465588035E-2</v>
      </c>
      <c r="H294" s="38">
        <f t="shared" si="57"/>
        <v>5.5172949320111242E-2</v>
      </c>
      <c r="I294" s="29">
        <f t="shared" si="50"/>
        <v>0.26222222222222275</v>
      </c>
      <c r="J294" s="29">
        <f t="shared" si="47"/>
        <v>8.595061728395062E-2</v>
      </c>
      <c r="K294" s="29">
        <f t="shared" si="52"/>
        <v>3.6009727779455047E-2</v>
      </c>
      <c r="L294" s="29">
        <f t="shared" si="53"/>
        <v>2.8958871220394113E-2</v>
      </c>
    </row>
    <row r="295" spans="1:12" x14ac:dyDescent="0.2">
      <c r="A295" s="26">
        <f t="shared" si="51"/>
        <v>39.5</v>
      </c>
      <c r="B295" s="6">
        <v>2370</v>
      </c>
      <c r="C295" s="38">
        <f t="shared" si="45"/>
        <v>3.0377759900370945E-2</v>
      </c>
      <c r="D295" s="38">
        <f t="shared" si="56"/>
        <v>0.1039946380648058</v>
      </c>
      <c r="E295" s="38">
        <f t="shared" si="56"/>
        <v>7.3616878164434227E-2</v>
      </c>
      <c r="F295" s="38">
        <f t="shared" si="46"/>
        <v>8.3972340754622111E-3</v>
      </c>
      <c r="G295" s="38">
        <f t="shared" si="57"/>
        <v>6.357970374017935E-2</v>
      </c>
      <c r="H295" s="38">
        <f t="shared" si="57"/>
        <v>5.5182469664717328E-2</v>
      </c>
      <c r="I295" s="29">
        <f t="shared" si="50"/>
        <v>0.26333333333333386</v>
      </c>
      <c r="J295" s="29">
        <f t="shared" si="47"/>
        <v>8.6680555555555566E-2</v>
      </c>
      <c r="K295" s="29">
        <f t="shared" si="52"/>
        <v>3.6214219107689585E-2</v>
      </c>
      <c r="L295" s="29">
        <f t="shared" si="53"/>
        <v>2.9112155858351661E-2</v>
      </c>
    </row>
    <row r="296" spans="1:12" x14ac:dyDescent="0.2">
      <c r="A296" s="26">
        <f t="shared" si="51"/>
        <v>39.666666666666664</v>
      </c>
      <c r="B296" s="6">
        <v>2380</v>
      </c>
      <c r="C296" s="38">
        <f t="shared" si="45"/>
        <v>2.9933191686935902E-2</v>
      </c>
      <c r="D296" s="38">
        <f t="shared" si="56"/>
        <v>0.1035838229179267</v>
      </c>
      <c r="E296" s="38">
        <f t="shared" si="56"/>
        <v>7.3650631230990193E-2</v>
      </c>
      <c r="F296" s="38">
        <f t="shared" si="46"/>
        <v>8.229573734014067E-3</v>
      </c>
      <c r="G296" s="38">
        <f t="shared" si="57"/>
        <v>6.3421373658815061E-2</v>
      </c>
      <c r="H296" s="38">
        <f t="shared" si="57"/>
        <v>5.5191799924801173E-2</v>
      </c>
      <c r="I296" s="29">
        <f t="shared" si="50"/>
        <v>0.26444444444444498</v>
      </c>
      <c r="J296" s="29">
        <f t="shared" si="47"/>
        <v>8.7413580246913591E-2</v>
      </c>
      <c r="K296" s="29">
        <f t="shared" si="52"/>
        <v>3.6418804194442336E-2</v>
      </c>
      <c r="L296" s="29">
        <f t="shared" si="53"/>
        <v>2.9265466413698329E-2</v>
      </c>
    </row>
    <row r="297" spans="1:12" x14ac:dyDescent="0.2">
      <c r="A297" s="26">
        <f t="shared" si="51"/>
        <v>39.833333333333336</v>
      </c>
      <c r="B297" s="6">
        <v>2390</v>
      </c>
      <c r="C297" s="38">
        <f t="shared" si="45"/>
        <v>2.9495129578527832E-2</v>
      </c>
      <c r="D297" s="38">
        <f t="shared" si="56"/>
        <v>0.103179019911393</v>
      </c>
      <c r="E297" s="38">
        <f t="shared" si="56"/>
        <v>7.3683890332864571E-2</v>
      </c>
      <c r="F297" s="38">
        <f t="shared" si="46"/>
        <v>8.0652609222217637E-3</v>
      </c>
      <c r="G297" s="38">
        <f t="shared" si="57"/>
        <v>6.3266204817838317E-2</v>
      </c>
      <c r="H297" s="38">
        <f t="shared" si="57"/>
        <v>5.5200943895616743E-2</v>
      </c>
      <c r="I297" s="29">
        <f t="shared" si="50"/>
        <v>0.2655555555555561</v>
      </c>
      <c r="J297" s="29">
        <f t="shared" si="47"/>
        <v>8.8149691358024695E-2</v>
      </c>
      <c r="K297" s="29">
        <f t="shared" si="52"/>
        <v>3.6623481667589185E-2</v>
      </c>
      <c r="L297" s="29">
        <f t="shared" si="53"/>
        <v>2.9418802368963933E-2</v>
      </c>
    </row>
    <row r="298" spans="1:12" x14ac:dyDescent="0.2">
      <c r="A298" s="26">
        <f t="shared" si="51"/>
        <v>40</v>
      </c>
      <c r="B298" s="6">
        <v>2400</v>
      </c>
      <c r="C298" s="38">
        <f t="shared" si="45"/>
        <v>2.9063478360506271E-2</v>
      </c>
      <c r="D298" s="38">
        <f t="shared" si="56"/>
        <v>0.10278014105956979</v>
      </c>
      <c r="E298" s="38">
        <f t="shared" si="56"/>
        <v>7.3716662699062935E-2</v>
      </c>
      <c r="F298" s="38">
        <f t="shared" si="46"/>
        <v>7.9042288028433848E-3</v>
      </c>
      <c r="G298" s="38">
        <f t="shared" si="57"/>
        <v>6.3114134099484631E-2</v>
      </c>
      <c r="H298" s="38">
        <f t="shared" si="57"/>
        <v>5.5209905296641437E-2</v>
      </c>
      <c r="I298" s="29">
        <f t="shared" si="50"/>
        <v>0.26666666666666722</v>
      </c>
      <c r="J298" s="29">
        <f t="shared" si="47"/>
        <v>8.8888888888888892E-2</v>
      </c>
      <c r="K298" s="29">
        <f t="shared" si="52"/>
        <v>3.6828250175086584E-2</v>
      </c>
      <c r="L298" s="29">
        <f t="shared" si="53"/>
        <v>2.9572163217010158E-2</v>
      </c>
    </row>
    <row r="299" spans="1:12" x14ac:dyDescent="0.2">
      <c r="A299" s="26">
        <f t="shared" si="51"/>
        <v>40.166666666666664</v>
      </c>
      <c r="B299" s="6">
        <v>2410</v>
      </c>
      <c r="C299" s="38">
        <f t="shared" si="45"/>
        <v>2.8638144211664669E-2</v>
      </c>
      <c r="D299" s="38">
        <f t="shared" ref="D299:E314" si="58">D298*EXP(-$H$6*10/3600)+$B$55</f>
        <v>0.10238709966446206</v>
      </c>
      <c r="E299" s="38">
        <f t="shared" si="58"/>
        <v>7.3748955452796833E-2</v>
      </c>
      <c r="F299" s="38">
        <f t="shared" si="46"/>
        <v>7.7464118731187049E-3</v>
      </c>
      <c r="G299" s="38">
        <f t="shared" ref="G299:H314" si="59">G298*EXP(-$H$7*10/3600)+$B$55</f>
        <v>6.2965099646207556E-2</v>
      </c>
      <c r="H299" s="38">
        <f t="shared" si="59"/>
        <v>5.521868777308904E-2</v>
      </c>
      <c r="I299" s="29">
        <f t="shared" si="50"/>
        <v>0.26777777777777834</v>
      </c>
      <c r="J299" s="29">
        <f t="shared" si="47"/>
        <v>8.9631172839506182E-2</v>
      </c>
      <c r="K299" s="29">
        <f t="shared" si="52"/>
        <v>3.7033108384677688E-2</v>
      </c>
      <c r="L299" s="29">
        <f t="shared" si="53"/>
        <v>2.9725548460824293E-2</v>
      </c>
    </row>
    <row r="300" spans="1:12" x14ac:dyDescent="0.2">
      <c r="A300" s="26">
        <f t="shared" si="51"/>
        <v>40.333333333333336</v>
      </c>
      <c r="B300" s="6">
        <v>2420</v>
      </c>
      <c r="C300" s="38">
        <f t="shared" si="45"/>
        <v>2.8219034683838025E-2</v>
      </c>
      <c r="D300" s="38">
        <f t="shared" si="58"/>
        <v>0.10199981029687061</v>
      </c>
      <c r="E300" s="38">
        <f t="shared" si="58"/>
        <v>7.3780775613032021E-2</v>
      </c>
      <c r="F300" s="38">
        <f t="shared" si="46"/>
        <v>7.5917459381246886E-3</v>
      </c>
      <c r="G300" s="38">
        <f t="shared" si="59"/>
        <v>6.2819040835517009E-2</v>
      </c>
      <c r="H300" s="38">
        <f t="shared" si="59"/>
        <v>5.5227294897392504E-2</v>
      </c>
      <c r="I300" s="29">
        <f t="shared" si="50"/>
        <v>0.26888888888888945</v>
      </c>
      <c r="J300" s="29">
        <f t="shared" si="47"/>
        <v>9.037654320987655E-2</v>
      </c>
      <c r="K300" s="29">
        <f t="shared" si="52"/>
        <v>3.7238054983602775E-2</v>
      </c>
      <c r="L300" s="29">
        <f t="shared" si="53"/>
        <v>2.9878957613317051E-2</v>
      </c>
    </row>
    <row r="301" spans="1:12" x14ac:dyDescent="0.2">
      <c r="A301" s="26">
        <f t="shared" si="51"/>
        <v>40.5</v>
      </c>
      <c r="B301" s="6">
        <v>2430</v>
      </c>
      <c r="C301" s="38">
        <f t="shared" si="45"/>
        <v>2.7806058681808913E-2</v>
      </c>
      <c r="D301" s="38">
        <f t="shared" si="58"/>
        <v>0.10161818877782351</v>
      </c>
      <c r="E301" s="38">
        <f t="shared" si="58"/>
        <v>7.3812130096014061E-2</v>
      </c>
      <c r="F301" s="38">
        <f t="shared" si="46"/>
        <v>7.4401680846630435E-3</v>
      </c>
      <c r="G301" s="38">
        <f t="shared" si="59"/>
        <v>6.2675898255319953E-2</v>
      </c>
      <c r="H301" s="38">
        <f t="shared" si="59"/>
        <v>5.5235730170657089E-2</v>
      </c>
      <c r="I301" s="29">
        <f t="shared" si="50"/>
        <v>0.27000000000000057</v>
      </c>
      <c r="J301" s="29">
        <f t="shared" si="47"/>
        <v>9.1125000000000012E-2</v>
      </c>
      <c r="K301" s="29">
        <f t="shared" si="52"/>
        <v>3.7443088678313925E-2</v>
      </c>
      <c r="L301" s="29">
        <f t="shared" si="53"/>
        <v>3.003239019712443E-2</v>
      </c>
    </row>
    <row r="302" spans="1:12" x14ac:dyDescent="0.2">
      <c r="A302" s="26">
        <f t="shared" si="51"/>
        <v>40.666666666666664</v>
      </c>
      <c r="B302" s="6">
        <v>2440</v>
      </c>
      <c r="C302" s="38">
        <f t="shared" si="45"/>
        <v>2.7399126443507442E-2</v>
      </c>
      <c r="D302" s="38">
        <f t="shared" si="58"/>
        <v>0.10124215216027961</v>
      </c>
      <c r="E302" s="38">
        <f t="shared" si="58"/>
        <v>7.3843025716771621E-2</v>
      </c>
      <c r="F302" s="38">
        <f t="shared" si="46"/>
        <v>7.2916166556691499E-3</v>
      </c>
      <c r="G302" s="38">
        <f t="shared" si="59"/>
        <v>6.2535613679753466E-2</v>
      </c>
      <c r="H302" s="38">
        <f t="shared" si="59"/>
        <v>5.5243997024084494E-2</v>
      </c>
      <c r="I302" s="29">
        <f t="shared" si="50"/>
        <v>0.27111111111111169</v>
      </c>
      <c r="J302" s="29">
        <f t="shared" si="47"/>
        <v>9.1876543209876552E-2</v>
      </c>
      <c r="K302" s="29">
        <f t="shared" si="52"/>
        <v>3.7648208194193844E-2</v>
      </c>
      <c r="L302" s="29">
        <f t="shared" si="53"/>
        <v>3.0185845744413554E-2</v>
      </c>
    </row>
    <row r="303" spans="1:12" x14ac:dyDescent="0.2">
      <c r="A303" s="26">
        <f t="shared" si="51"/>
        <v>40.833333333333336</v>
      </c>
      <c r="B303" s="6">
        <v>2450</v>
      </c>
      <c r="C303" s="38">
        <f t="shared" si="45"/>
        <v>2.6998149520501259E-2</v>
      </c>
      <c r="D303" s="38">
        <f t="shared" si="58"/>
        <v>0.10087161871109954</v>
      </c>
      <c r="E303" s="38">
        <f t="shared" si="58"/>
        <v>7.3873469190597743E-2</v>
      </c>
      <c r="F303" s="38">
        <f t="shared" si="46"/>
        <v>7.146031225131886E-3</v>
      </c>
      <c r="G303" s="38">
        <f t="shared" si="59"/>
        <v>6.2398130045500273E-2</v>
      </c>
      <c r="H303" s="38">
        <f t="shared" si="59"/>
        <v>5.5252098820368571E-2</v>
      </c>
      <c r="I303" s="29">
        <f t="shared" si="50"/>
        <v>0.27222222222222281</v>
      </c>
      <c r="J303" s="29">
        <f t="shared" si="47"/>
        <v>9.2631172839506185E-2</v>
      </c>
      <c r="K303" s="29">
        <f t="shared" si="52"/>
        <v>3.7853412275278837E-2</v>
      </c>
      <c r="L303" s="29">
        <f t="shared" si="53"/>
        <v>3.0339323796692356E-2</v>
      </c>
    </row>
    <row r="304" spans="1:12" x14ac:dyDescent="0.2">
      <c r="A304" s="26">
        <f t="shared" si="51"/>
        <v>41</v>
      </c>
      <c r="B304" s="6">
        <v>2460</v>
      </c>
      <c r="C304" s="38">
        <f t="shared" si="45"/>
        <v>2.6603040758770752E-2</v>
      </c>
      <c r="D304" s="38">
        <f t="shared" si="58"/>
        <v>0.10050650789328069</v>
      </c>
      <c r="E304" s="38">
        <f t="shared" si="58"/>
        <v>7.3903467134509404E-2</v>
      </c>
      <c r="F304" s="38">
        <f t="shared" si="46"/>
        <v>7.0033525735142457E-3</v>
      </c>
      <c r="G304" s="38">
        <f t="shared" si="59"/>
        <v>6.2263391428577231E-2</v>
      </c>
      <c r="H304" s="38">
        <f t="shared" si="59"/>
        <v>5.5260038855063164E-2</v>
      </c>
      <c r="I304" s="29">
        <f t="shared" si="50"/>
        <v>0.27333333333333393</v>
      </c>
      <c r="J304" s="29">
        <f t="shared" si="47"/>
        <v>9.3388888888888896E-2</v>
      </c>
      <c r="K304" s="29">
        <f t="shared" si="52"/>
        <v>3.8058699683985807E-2</v>
      </c>
      <c r="L304" s="29">
        <f t="shared" si="53"/>
        <v>3.0492823904623087E-2</v>
      </c>
    </row>
    <row r="305" spans="1:12" x14ac:dyDescent="0.2">
      <c r="A305" s="26">
        <f t="shared" si="51"/>
        <v>41.166666666666664</v>
      </c>
      <c r="B305" s="6">
        <v>2470</v>
      </c>
      <c r="C305" s="38">
        <f t="shared" si="45"/>
        <v>2.6213714279765883E-2</v>
      </c>
      <c r="D305" s="38">
        <f t="shared" si="58"/>
        <v>0.10014674034845222</v>
      </c>
      <c r="E305" s="38">
        <f t="shared" si="58"/>
        <v>7.393302606868582E-2</v>
      </c>
      <c r="F305" s="38">
        <f t="shared" si="46"/>
        <v>6.863522663664739E-3</v>
      </c>
      <c r="G305" s="38">
        <f t="shared" si="59"/>
        <v>6.2131343021587189E-2</v>
      </c>
      <c r="H305" s="38">
        <f t="shared" si="59"/>
        <v>5.5267820357922624E-2</v>
      </c>
      <c r="I305" s="29">
        <f t="shared" si="50"/>
        <v>0.27444444444444505</v>
      </c>
      <c r="J305" s="29">
        <f t="shared" si="47"/>
        <v>9.4149691358024701E-2</v>
      </c>
      <c r="K305" s="29">
        <f t="shared" si="52"/>
        <v>3.826406920084327E-2</v>
      </c>
      <c r="L305" s="29">
        <f t="shared" si="53"/>
        <v>3.0646345627839539E-2</v>
      </c>
    </row>
    <row r="306" spans="1:12" x14ac:dyDescent="0.2">
      <c r="A306" s="26">
        <f t="shared" si="51"/>
        <v>41.333333333333336</v>
      </c>
      <c r="B306" s="6">
        <v>2480</v>
      </c>
      <c r="C306" s="38">
        <f t="shared" si="45"/>
        <v>2.5830085461740013E-2</v>
      </c>
      <c r="D306" s="38">
        <f t="shared" si="58"/>
        <v>9.97922378796261E-2</v>
      </c>
      <c r="E306" s="38">
        <f t="shared" si="58"/>
        <v>7.3962152417885563E-2</v>
      </c>
      <c r="F306" s="38">
        <f t="shared" si="46"/>
        <v>6.7264846172096918E-3</v>
      </c>
      <c r="G306" s="38">
        <f t="shared" si="59"/>
        <v>6.2001931111425115E-2</v>
      </c>
      <c r="H306" s="38">
        <f t="shared" si="59"/>
        <v>5.5275446494215584E-2</v>
      </c>
      <c r="I306" s="29">
        <f t="shared" si="50"/>
        <v>0.27555555555555616</v>
      </c>
      <c r="J306" s="29">
        <f t="shared" si="47"/>
        <v>9.4913580246913584E-2</v>
      </c>
      <c r="K306" s="29">
        <f t="shared" si="52"/>
        <v>3.8469519624226282E-2</v>
      </c>
      <c r="L306" s="29">
        <f t="shared" si="53"/>
        <v>3.0799888534767915E-2</v>
      </c>
    </row>
    <row r="307" spans="1:12" x14ac:dyDescent="0.2">
      <c r="A307" s="26">
        <f t="shared" si="51"/>
        <v>41.5</v>
      </c>
      <c r="B307" s="6">
        <v>2490</v>
      </c>
      <c r="C307" s="38">
        <f t="shared" si="45"/>
        <v>2.5452070921357133E-2</v>
      </c>
      <c r="D307" s="38">
        <f t="shared" si="58"/>
        <v>9.9442923434200678E-2</v>
      </c>
      <c r="E307" s="38">
        <f t="shared" si="58"/>
        <v>7.3990852512843056E-2</v>
      </c>
      <c r="F307" s="38">
        <f t="shared" si="46"/>
        <v>6.5921826914169491E-3</v>
      </c>
      <c r="G307" s="38">
        <f t="shared" si="59"/>
        <v>6.1875103057429277E-2</v>
      </c>
      <c r="H307" s="38">
        <f t="shared" si="59"/>
        <v>5.5282920366012483E-2</v>
      </c>
      <c r="I307" s="29">
        <f t="shared" si="50"/>
        <v>0.27666666666666728</v>
      </c>
      <c r="J307" s="29">
        <f t="shared" si="47"/>
        <v>9.568055555555556E-2</v>
      </c>
      <c r="K307" s="29">
        <f t="shared" si="52"/>
        <v>3.8675049770095289E-2</v>
      </c>
      <c r="L307" s="29">
        <f t="shared" si="53"/>
        <v>3.0953452202451284E-2</v>
      </c>
    </row>
    <row r="308" spans="1:12" x14ac:dyDescent="0.2">
      <c r="A308" s="26">
        <f t="shared" si="51"/>
        <v>41.666666666666664</v>
      </c>
      <c r="B308" s="6">
        <v>2500</v>
      </c>
      <c r="C308" s="38">
        <f t="shared" si="45"/>
        <v>2.5079588495567982E-2</v>
      </c>
      <c r="D308" s="38">
        <f t="shared" si="58"/>
        <v>9.9098721087213043E-2</v>
      </c>
      <c r="E308" s="38">
        <f t="shared" si="58"/>
        <v>7.4019132591644568E-2</v>
      </c>
      <c r="F308" s="38">
        <f t="shared" si="46"/>
        <v>6.460562256521472E-3</v>
      </c>
      <c r="G308" s="38">
        <f t="shared" si="59"/>
        <v>6.1750807269968712E-2</v>
      </c>
      <c r="H308" s="38">
        <f t="shared" si="59"/>
        <v>5.5290245013447391E-2</v>
      </c>
      <c r="I308" s="29">
        <f t="shared" si="50"/>
        <v>0.2777777777777784</v>
      </c>
      <c r="J308" s="29">
        <f t="shared" si="47"/>
        <v>9.6450617283950629E-2</v>
      </c>
      <c r="K308" s="29">
        <f t="shared" si="52"/>
        <v>3.8880658471738744E-2</v>
      </c>
      <c r="L308" s="29">
        <f t="shared" si="53"/>
        <v>3.1107036216377528E-2</v>
      </c>
    </row>
    <row r="309" spans="1:12" x14ac:dyDescent="0.2">
      <c r="A309" s="26">
        <f t="shared" si="51"/>
        <v>41.833333333333336</v>
      </c>
      <c r="B309" s="6">
        <v>2510</v>
      </c>
      <c r="C309" s="38">
        <f t="shared" si="45"/>
        <v>2.4712557223751756E-2</v>
      </c>
      <c r="D309" s="38">
        <f t="shared" si="58"/>
        <v>9.8759556024836326E-2</v>
      </c>
      <c r="E309" s="38">
        <f t="shared" si="58"/>
        <v>7.4046998801084091E-2</v>
      </c>
      <c r="F309" s="38">
        <f t="shared" si="46"/>
        <v>6.3315697735037042E-3</v>
      </c>
      <c r="G309" s="38">
        <f t="shared" si="59"/>
        <v>6.1628993189458185E-2</v>
      </c>
      <c r="H309" s="38">
        <f t="shared" si="59"/>
        <v>5.5297423415954637E-2</v>
      </c>
      <c r="I309" s="29">
        <f t="shared" si="50"/>
        <v>0.27888888888888952</v>
      </c>
      <c r="J309" s="29">
        <f t="shared" si="47"/>
        <v>9.7223765432098777E-2</v>
      </c>
      <c r="K309" s="29">
        <f t="shared" si="52"/>
        <v>3.9086344579519532E-2</v>
      </c>
      <c r="L309" s="29">
        <f t="shared" si="53"/>
        <v>3.1260640170310737E-2</v>
      </c>
    </row>
    <row r="310" spans="1:12" x14ac:dyDescent="0.2">
      <c r="A310" s="26">
        <f t="shared" si="51"/>
        <v>42</v>
      </c>
      <c r="B310" s="6">
        <v>2520</v>
      </c>
      <c r="C310" s="38">
        <f t="shared" si="45"/>
        <v>2.4350897330118814E-2</v>
      </c>
      <c r="D310" s="38">
        <f t="shared" si="58"/>
        <v>9.8425354528118666E-2</v>
      </c>
      <c r="E310" s="38">
        <f t="shared" si="58"/>
        <v>7.4074457197999363E-2</v>
      </c>
      <c r="F310" s="38">
        <f t="shared" si="46"/>
        <v>6.2051527723115708E-3</v>
      </c>
      <c r="G310" s="38">
        <f t="shared" si="59"/>
        <v>6.1509611265792172E-2</v>
      </c>
      <c r="H310" s="38">
        <f t="shared" si="59"/>
        <v>5.530445849348075E-2</v>
      </c>
      <c r="I310" s="29">
        <f t="shared" si="50"/>
        <v>0.28000000000000064</v>
      </c>
      <c r="J310" s="29">
        <f t="shared" si="47"/>
        <v>9.8000000000000004E-2</v>
      </c>
      <c r="K310" s="29">
        <f t="shared" si="52"/>
        <v>3.9292106960625087E-2</v>
      </c>
      <c r="L310" s="29">
        <f t="shared" si="53"/>
        <v>3.1414263666125965E-2</v>
      </c>
    </row>
    <row r="311" spans="1:12" x14ac:dyDescent="0.2">
      <c r="A311" s="26">
        <f t="shared" si="51"/>
        <v>42.166666666666664</v>
      </c>
      <c r="B311" s="6">
        <v>2530</v>
      </c>
      <c r="C311" s="38">
        <f t="shared" si="45"/>
        <v>2.3994530206371177E-2</v>
      </c>
      <c r="D311" s="38">
        <f t="shared" si="58"/>
        <v>9.8096043956960047E-2</v>
      </c>
      <c r="E311" s="38">
        <f t="shared" si="58"/>
        <v>7.4101513750588377E-2</v>
      </c>
      <c r="F311" s="38">
        <f t="shared" si="46"/>
        <v>6.081259830517354E-3</v>
      </c>
      <c r="G311" s="38">
        <f t="shared" si="59"/>
        <v>6.1392612938189421E-2</v>
      </c>
      <c r="H311" s="38">
        <f t="shared" si="59"/>
        <v>5.5311353107672205E-2</v>
      </c>
      <c r="I311" s="29">
        <f t="shared" si="50"/>
        <v>0.28111111111111176</v>
      </c>
      <c r="J311" s="29">
        <f t="shared" si="47"/>
        <v>9.8779320987654323E-2</v>
      </c>
      <c r="K311" s="29">
        <f t="shared" si="52"/>
        <v>3.9497944498821165E-2</v>
      </c>
      <c r="L311" s="29">
        <f t="shared" si="53"/>
        <v>3.1567906313647275E-2</v>
      </c>
    </row>
    <row r="312" spans="1:12" x14ac:dyDescent="0.2">
      <c r="A312" s="26">
        <f t="shared" si="51"/>
        <v>42.333333333333336</v>
      </c>
      <c r="B312" s="6">
        <v>2540</v>
      </c>
      <c r="C312" s="38">
        <f t="shared" si="45"/>
        <v>2.3643378394616617E-2</v>
      </c>
      <c r="D312" s="38">
        <f t="shared" si="58"/>
        <v>9.7771552734323683E-2</v>
      </c>
      <c r="E312" s="38">
        <f t="shared" si="58"/>
        <v>7.4128174339706573E-2</v>
      </c>
      <c r="F312" s="38">
        <f t="shared" si="46"/>
        <v>5.9598405524006783E-3</v>
      </c>
      <c r="G312" s="38">
        <f t="shared" si="59"/>
        <v>6.1277950615439988E-2</v>
      </c>
      <c r="H312" s="38">
        <f t="shared" si="59"/>
        <v>5.5318110063039445E-2</v>
      </c>
      <c r="I312" s="29">
        <f t="shared" si="50"/>
        <v>0.28222222222222287</v>
      </c>
      <c r="J312" s="29">
        <f t="shared" si="47"/>
        <v>9.9561728395061735E-2</v>
      </c>
      <c r="K312" s="29">
        <f t="shared" si="52"/>
        <v>3.970385609420924E-2</v>
      </c>
      <c r="L312" s="29">
        <f t="shared" si="53"/>
        <v>3.172156773048905E-2</v>
      </c>
    </row>
    <row r="313" spans="1:12" x14ac:dyDescent="0.2">
      <c r="A313" s="26">
        <f t="shared" si="51"/>
        <v>42.5</v>
      </c>
      <c r="B313" s="6">
        <v>2550</v>
      </c>
      <c r="C313" s="38">
        <f t="shared" si="45"/>
        <v>2.3297365570532934E-2</v>
      </c>
      <c r="D313" s="38">
        <f t="shared" si="58"/>
        <v>9.7451810330678443E-2</v>
      </c>
      <c r="E313" s="38">
        <f t="shared" si="58"/>
        <v>7.415444476014503E-2</v>
      </c>
      <c r="F313" s="38">
        <f t="shared" si="46"/>
        <v>5.8408455484491011E-3</v>
      </c>
      <c r="G313" s="38">
        <f t="shared" si="59"/>
        <v>6.1165577656546635E-2</v>
      </c>
      <c r="H313" s="38">
        <f t="shared" si="59"/>
        <v>5.5324732108097671E-2</v>
      </c>
      <c r="I313" s="29">
        <f t="shared" si="50"/>
        <v>0.28333333333333399</v>
      </c>
      <c r="J313" s="29">
        <f t="shared" si="47"/>
        <v>0.10034722222222223</v>
      </c>
      <c r="K313" s="29">
        <f t="shared" si="52"/>
        <v>3.9909840662987424E-2</v>
      </c>
      <c r="L313" s="29">
        <f t="shared" si="53"/>
        <v>3.187524754190043E-2</v>
      </c>
    </row>
    <row r="314" spans="1:12" x14ac:dyDescent="0.2">
      <c r="A314" s="26">
        <f t="shared" si="51"/>
        <v>42.666666666666664</v>
      </c>
      <c r="B314" s="6">
        <v>2560</v>
      </c>
      <c r="C314" s="38">
        <f t="shared" ref="C314:C377" si="60">$D$36*EXP(-$H$6*B314/3600)</f>
        <v>2.2956416526778423E-2</v>
      </c>
      <c r="D314" s="38">
        <f t="shared" si="58"/>
        <v>9.713674724866897E-2</v>
      </c>
      <c r="E314" s="38">
        <f t="shared" si="58"/>
        <v>7.4180330721890064E-2</v>
      </c>
      <c r="F314" s="38">
        <f t="shared" ref="F314:F377" si="61">$D$36*EXP(-$H$7*B314/3600)</f>
        <v>5.7242264152680532E-3</v>
      </c>
      <c r="G314" s="38">
        <f t="shared" si="59"/>
        <v>6.105544835175275E-2</v>
      </c>
      <c r="H314" s="38">
        <f t="shared" si="59"/>
        <v>5.5331221936484834E-2</v>
      </c>
      <c r="I314" s="29">
        <f t="shared" si="50"/>
        <v>0.28444444444444511</v>
      </c>
      <c r="J314" s="29">
        <f t="shared" ref="J314:J377" si="62">($B$55/10)/3600*0.5*B314^2</f>
        <v>0.10113580246913581</v>
      </c>
      <c r="K314" s="29">
        <f t="shared" si="52"/>
        <v>4.0115897137214897E-2</v>
      </c>
      <c r="L314" s="29">
        <f t="shared" si="53"/>
        <v>3.2028945380612885E-2</v>
      </c>
    </row>
    <row r="315" spans="1:12" x14ac:dyDescent="0.2">
      <c r="A315" s="26">
        <f t="shared" si="51"/>
        <v>42.833333333333336</v>
      </c>
      <c r="B315" s="6">
        <v>2570</v>
      </c>
      <c r="C315" s="38">
        <f t="shared" si="60"/>
        <v>2.2620457156645395E-2</v>
      </c>
      <c r="D315" s="38">
        <f t="shared" ref="D315:E330" si="63">D314*EXP(-$H$6*10/3600)+$B$55</f>
        <v>9.6826295008010127E-2</v>
      </c>
      <c r="E315" s="38">
        <f t="shared" si="63"/>
        <v>7.4205837851364267E-2</v>
      </c>
      <c r="F315" s="38">
        <f t="shared" si="61"/>
        <v>5.6099357158918483E-3</v>
      </c>
      <c r="G315" s="38">
        <f t="shared" ref="G315:H330" si="64">G314*EXP(-$H$7*10/3600)+$B$55</f>
        <v>6.0947517903949068E-2</v>
      </c>
      <c r="H315" s="38">
        <f t="shared" si="64"/>
        <v>5.5337582188057358E-2</v>
      </c>
      <c r="I315" s="29">
        <f t="shared" ref="I315:I378" si="65">I314+$B$55</f>
        <v>0.28555555555555623</v>
      </c>
      <c r="J315" s="29">
        <f t="shared" si="62"/>
        <v>0.10192746913580247</v>
      </c>
      <c r="K315" s="29">
        <f t="shared" si="52"/>
        <v>4.0322024464579796E-2</v>
      </c>
      <c r="L315" s="29">
        <f t="shared" si="53"/>
        <v>3.218266088669082E-2</v>
      </c>
    </row>
    <row r="316" spans="1:12" x14ac:dyDescent="0.2">
      <c r="A316" s="26">
        <f t="shared" ref="A316:A379" si="66">B316/60</f>
        <v>43</v>
      </c>
      <c r="B316" s="6">
        <v>2580</v>
      </c>
      <c r="C316" s="38">
        <f t="shared" si="60"/>
        <v>2.2289414437952654E-2</v>
      </c>
      <c r="D316" s="38">
        <f t="shared" si="63"/>
        <v>9.6520386130602542E-2</v>
      </c>
      <c r="E316" s="38">
        <f t="shared" si="63"/>
        <v>7.4230971692649431E-2</v>
      </c>
      <c r="F316" s="38">
        <f t="shared" si="61"/>
        <v>5.49792696048785E-3</v>
      </c>
      <c r="G316" s="38">
        <f t="shared" si="64"/>
        <v>6.0841742410451628E-2</v>
      </c>
      <c r="H316" s="38">
        <f t="shared" si="64"/>
        <v>5.5343815449963904E-2</v>
      </c>
      <c r="I316" s="29">
        <f t="shared" si="65"/>
        <v>0.28666666666666735</v>
      </c>
      <c r="J316" s="29">
        <f t="shared" si="62"/>
        <v>0.10272222222222223</v>
      </c>
      <c r="K316" s="29">
        <f t="shared" ref="K316:K379" si="67">K315+E316*10/3600</f>
        <v>4.0528221608170489E-2</v>
      </c>
      <c r="L316" s="29">
        <f t="shared" ref="L316:L379" si="68">L315+H316*10/3600</f>
        <v>3.2336393707385162E-2</v>
      </c>
    </row>
    <row r="317" spans="1:12" x14ac:dyDescent="0.2">
      <c r="A317" s="26">
        <f t="shared" si="66"/>
        <v>43.166666666666664</v>
      </c>
      <c r="B317" s="6">
        <v>2590</v>
      </c>
      <c r="C317" s="38">
        <f t="shared" si="60"/>
        <v>2.1963216417173859E-2</v>
      </c>
      <c r="D317" s="38">
        <f t="shared" si="63"/>
        <v>9.621895412586591E-2</v>
      </c>
      <c r="E317" s="38">
        <f t="shared" si="63"/>
        <v>7.4255737708691594E-2</v>
      </c>
      <c r="F317" s="38">
        <f t="shared" si="61"/>
        <v>5.3881545874458888E-3</v>
      </c>
      <c r="G317" s="38">
        <f t="shared" si="64"/>
        <v>6.0738078845143546E-2</v>
      </c>
      <c r="H317" s="38">
        <f t="shared" si="64"/>
        <v>5.5349924257697782E-2</v>
      </c>
      <c r="I317" s="29">
        <f t="shared" si="65"/>
        <v>0.28777777777777847</v>
      </c>
      <c r="J317" s="29">
        <f t="shared" si="62"/>
        <v>0.10352006172839506</v>
      </c>
      <c r="K317" s="29">
        <f t="shared" si="67"/>
        <v>4.0734487546250191E-2</v>
      </c>
      <c r="L317" s="29">
        <f t="shared" si="68"/>
        <v>3.2490143496989879E-2</v>
      </c>
    </row>
    <row r="318" spans="1:12" x14ac:dyDescent="0.2">
      <c r="A318" s="26">
        <f t="shared" si="66"/>
        <v>43.333333333333336</v>
      </c>
      <c r="B318" s="6">
        <v>2600</v>
      </c>
      <c r="C318" s="38">
        <f t="shared" si="60"/>
        <v>2.1641792193798148E-2</v>
      </c>
      <c r="D318" s="38">
        <f t="shared" si="63"/>
        <v>9.5921933476287052E-2</v>
      </c>
      <c r="E318" s="38">
        <f t="shared" si="63"/>
        <v>7.4280141282488457E-2</v>
      </c>
      <c r="F318" s="38">
        <f t="shared" si="61"/>
        <v>5.2805739448452127E-3</v>
      </c>
      <c r="G318" s="38">
        <f t="shared" si="64"/>
        <v>6.0636485040973367E-2</v>
      </c>
      <c r="H318" s="38">
        <f t="shared" si="64"/>
        <v>5.535591109612828E-2</v>
      </c>
      <c r="I318" s="29">
        <f t="shared" si="65"/>
        <v>0.28888888888888958</v>
      </c>
      <c r="J318" s="29">
        <f t="shared" si="62"/>
        <v>0.10432098765432099</v>
      </c>
      <c r="K318" s="29">
        <f t="shared" si="67"/>
        <v>4.0940821272034883E-2</v>
      </c>
      <c r="L318" s="29">
        <f t="shared" si="68"/>
        <v>3.2643909916701346E-2</v>
      </c>
    </row>
    <row r="319" spans="1:12" x14ac:dyDescent="0.2">
      <c r="A319" s="26">
        <f t="shared" si="66"/>
        <v>43.5</v>
      </c>
      <c r="B319" s="6">
        <v>2610</v>
      </c>
      <c r="C319" s="38">
        <f t="shared" si="60"/>
        <v>2.1325071904919567E-2</v>
      </c>
      <c r="D319" s="38">
        <f t="shared" si="63"/>
        <v>9.562925962317935E-2</v>
      </c>
      <c r="E319" s="38">
        <f t="shared" si="63"/>
        <v>7.4304187718259349E-2</v>
      </c>
      <c r="F319" s="38">
        <f t="shared" si="61"/>
        <v>5.1751412722915247E-3</v>
      </c>
      <c r="G319" s="38">
        <f t="shared" si="64"/>
        <v>6.0536919672802843E-2</v>
      </c>
      <c r="H319" s="38">
        <f t="shared" si="64"/>
        <v>5.5361778400511444E-2</v>
      </c>
      <c r="I319" s="29">
        <f t="shared" si="65"/>
        <v>0.2900000000000007</v>
      </c>
      <c r="J319" s="29">
        <f t="shared" si="62"/>
        <v>0.10512500000000001</v>
      </c>
      <c r="K319" s="29">
        <f t="shared" si="67"/>
        <v>4.1147221793474492E-2</v>
      </c>
      <c r="L319" s="29">
        <f t="shared" si="68"/>
        <v>3.2797692634480541E-2</v>
      </c>
    </row>
    <row r="320" spans="1:12" x14ac:dyDescent="0.2">
      <c r="A320" s="26">
        <f t="shared" si="66"/>
        <v>43.666666666666664</v>
      </c>
      <c r="B320" s="6">
        <v>2620</v>
      </c>
      <c r="C320" s="38">
        <f t="shared" si="60"/>
        <v>2.1012986710052105E-2</v>
      </c>
      <c r="D320" s="38">
        <f t="shared" si="63"/>
        <v>9.5340868952650676E-2</v>
      </c>
      <c r="E320" s="38">
        <f t="shared" si="63"/>
        <v>7.4327882242598148E-2</v>
      </c>
      <c r="F320" s="38">
        <f t="shared" si="61"/>
        <v>5.0718136831166402E-3</v>
      </c>
      <c r="G320" s="38">
        <f t="shared" si="64"/>
        <v>6.0439342240597167E-2</v>
      </c>
      <c r="H320" s="38">
        <f t="shared" si="64"/>
        <v>5.5367528557480658E-2</v>
      </c>
      <c r="I320" s="29">
        <f t="shared" si="65"/>
        <v>0.29111111111111182</v>
      </c>
      <c r="J320" s="29">
        <f t="shared" si="62"/>
        <v>0.10593209876543211</v>
      </c>
      <c r="K320" s="29">
        <f t="shared" si="67"/>
        <v>4.1353688133037261E-2</v>
      </c>
      <c r="L320" s="29">
        <f t="shared" si="68"/>
        <v>3.2951491324917988E-2</v>
      </c>
    </row>
    <row r="321" spans="1:12" x14ac:dyDescent="0.2">
      <c r="A321" s="26">
        <f t="shared" si="66"/>
        <v>43.833333333333336</v>
      </c>
      <c r="B321" s="6">
        <v>2630</v>
      </c>
      <c r="C321" s="38">
        <f t="shared" si="60"/>
        <v>2.0705468776166903E-2</v>
      </c>
      <c r="D321" s="38">
        <f t="shared" si="63"/>
        <v>9.5056698781776638E-2</v>
      </c>
      <c r="E321" s="38">
        <f t="shared" si="63"/>
        <v>7.4351230005609323E-2</v>
      </c>
      <c r="F321" s="38">
        <f t="shared" si="61"/>
        <v>4.9705491469335334E-3</v>
      </c>
      <c r="G321" s="38">
        <f t="shared" si="64"/>
        <v>6.0343713052950859E-2</v>
      </c>
      <c r="H321" s="38">
        <f t="shared" si="64"/>
        <v>5.5373163906017452E-2</v>
      </c>
      <c r="I321" s="29">
        <f t="shared" si="65"/>
        <v>0.29222222222222294</v>
      </c>
      <c r="J321" s="29">
        <f t="shared" si="62"/>
        <v>0.10674228395061729</v>
      </c>
      <c r="K321" s="29">
        <f t="shared" si="67"/>
        <v>4.1560219327497289E-2</v>
      </c>
      <c r="L321" s="29">
        <f t="shared" si="68"/>
        <v>3.3105305669101366E-2</v>
      </c>
    </row>
    <row r="322" spans="1:12" x14ac:dyDescent="0.2">
      <c r="A322" s="26">
        <f t="shared" si="66"/>
        <v>44</v>
      </c>
      <c r="B322" s="6">
        <v>2640</v>
      </c>
      <c r="C322" s="38">
        <f t="shared" si="60"/>
        <v>2.0402451262948509E-2</v>
      </c>
      <c r="D322" s="38">
        <f t="shared" si="63"/>
        <v>9.4776687344976199E-2</v>
      </c>
      <c r="E322" s="38">
        <f t="shared" si="63"/>
        <v>7.4374236082027284E-2</v>
      </c>
      <c r="F322" s="38">
        <f t="shared" si="61"/>
        <v>4.8713064725397293E-3</v>
      </c>
      <c r="G322" s="38">
        <f t="shared" si="64"/>
        <v>6.0249993210942543E-2</v>
      </c>
      <c r="H322" s="38">
        <f t="shared" si="64"/>
        <v>5.5378686738402932E-2</v>
      </c>
      <c r="I322" s="29">
        <f t="shared" si="65"/>
        <v>0.29333333333333406</v>
      </c>
      <c r="J322" s="29">
        <f t="shared" si="62"/>
        <v>0.10755555555555556</v>
      </c>
      <c r="K322" s="29">
        <f t="shared" si="67"/>
        <v>4.1766814427725139E-2</v>
      </c>
      <c r="L322" s="29">
        <f t="shared" si="68"/>
        <v>3.3259135354485818E-2</v>
      </c>
    </row>
    <row r="323" spans="1:12" x14ac:dyDescent="0.2">
      <c r="A323" s="26">
        <f t="shared" si="66"/>
        <v>44.166666666666664</v>
      </c>
      <c r="B323" s="6">
        <v>2650</v>
      </c>
      <c r="C323" s="38">
        <f t="shared" si="60"/>
        <v>2.010386830826677E-2</v>
      </c>
      <c r="D323" s="38">
        <f t="shared" si="63"/>
        <v>9.4500773780586633E-2</v>
      </c>
      <c r="E323" s="38">
        <f t="shared" si="63"/>
        <v>7.4396905472319447E-2</v>
      </c>
      <c r="F323" s="38">
        <f t="shared" si="61"/>
        <v>4.7740452911620296E-3</v>
      </c>
      <c r="G323" s="38">
        <f t="shared" si="64"/>
        <v>6.0158144592312113E-2</v>
      </c>
      <c r="H323" s="38">
        <f t="shared" si="64"/>
        <v>5.5384099301150201E-2</v>
      </c>
      <c r="I323" s="29">
        <f t="shared" si="65"/>
        <v>0.29444444444444517</v>
      </c>
      <c r="J323" s="29">
        <f t="shared" si="62"/>
        <v>0.10837191358024692</v>
      </c>
      <c r="K323" s="29">
        <f t="shared" si="67"/>
        <v>4.197347249848158E-2</v>
      </c>
      <c r="L323" s="29">
        <f t="shared" si="68"/>
        <v>3.3412980074766792E-2</v>
      </c>
    </row>
    <row r="324" spans="1:12" x14ac:dyDescent="0.2">
      <c r="A324" s="26">
        <f t="shared" si="66"/>
        <v>44.333333333333336</v>
      </c>
      <c r="B324" s="6">
        <v>2660</v>
      </c>
      <c r="C324" s="38">
        <f t="shared" si="60"/>
        <v>1.9809655013861522E-2</v>
      </c>
      <c r="D324" s="38">
        <f t="shared" si="63"/>
        <v>9.4228898117635004E-2</v>
      </c>
      <c r="E324" s="38">
        <f t="shared" si="63"/>
        <v>7.441924310377307E-2</v>
      </c>
      <c r="F324" s="38">
        <f t="shared" si="61"/>
        <v>4.6787260400357553E-3</v>
      </c>
      <c r="G324" s="38">
        <f t="shared" si="64"/>
        <v>6.0068129835953797E-2</v>
      </c>
      <c r="H324" s="38">
        <f t="shared" si="64"/>
        <v>5.5389403795918161E-2</v>
      </c>
      <c r="I324" s="29">
        <f t="shared" si="65"/>
        <v>0.29555555555555629</v>
      </c>
      <c r="J324" s="29">
        <f t="shared" si="62"/>
        <v>0.10919135802469136</v>
      </c>
      <c r="K324" s="29">
        <f t="shared" si="67"/>
        <v>4.2180192618214284E-2</v>
      </c>
      <c r="L324" s="29">
        <f t="shared" si="68"/>
        <v>3.3566839529755456E-2</v>
      </c>
    </row>
    <row r="325" spans="1:12" x14ac:dyDescent="0.2">
      <c r="A325" s="26">
        <f t="shared" si="66"/>
        <v>44.5</v>
      </c>
      <c r="B325" s="6">
        <v>2670</v>
      </c>
      <c r="C325" s="38">
        <f t="shared" si="60"/>
        <v>1.9519747431236575E-2</v>
      </c>
      <c r="D325" s="38">
        <f t="shared" si="63"/>
        <v>9.396100126280324E-2</v>
      </c>
      <c r="E325" s="38">
        <f t="shared" si="63"/>
        <v>7.4441253831566245E-2</v>
      </c>
      <c r="F325" s="38">
        <f t="shared" si="61"/>
        <v>4.5853099463118866E-3</v>
      </c>
      <c r="G325" s="38">
        <f t="shared" si="64"/>
        <v>5.9979912326718857E-2</v>
      </c>
      <c r="H325" s="38">
        <f t="shared" si="64"/>
        <v>5.5394602380407089E-2</v>
      </c>
      <c r="I325" s="29">
        <f t="shared" si="65"/>
        <v>0.29666666666666741</v>
      </c>
      <c r="J325" s="29">
        <f t="shared" si="62"/>
        <v>0.1100138888888889</v>
      </c>
      <c r="K325" s="29">
        <f t="shared" si="67"/>
        <v>4.2386973878857523E-2</v>
      </c>
      <c r="L325" s="29">
        <f t="shared" si="68"/>
        <v>3.3720713425256586E-2</v>
      </c>
    </row>
    <row r="326" spans="1:12" x14ac:dyDescent="0.2">
      <c r="A326" s="26">
        <f t="shared" si="66"/>
        <v>44.666666666666664</v>
      </c>
      <c r="B326" s="6">
        <v>2680</v>
      </c>
      <c r="C326" s="38">
        <f t="shared" si="60"/>
        <v>1.9234082547760354E-2</v>
      </c>
      <c r="D326" s="38">
        <f t="shared" si="63"/>
        <v>9.3697024987583935E-2</v>
      </c>
      <c r="E326" s="38">
        <f t="shared" si="63"/>
        <v>7.4462942439823168E-2</v>
      </c>
      <c r="F326" s="38">
        <f t="shared" si="61"/>
        <v>4.4937590112854777E-3</v>
      </c>
      <c r="G326" s="38">
        <f t="shared" si="64"/>
        <v>5.9893456180521686E-2</v>
      </c>
      <c r="H326" s="38">
        <f t="shared" si="64"/>
        <v>5.5399697169236324E-2</v>
      </c>
      <c r="I326" s="29">
        <f t="shared" si="65"/>
        <v>0.29777777777777853</v>
      </c>
      <c r="J326" s="29">
        <f t="shared" si="62"/>
        <v>0.11083950617283951</v>
      </c>
      <c r="K326" s="29">
        <f t="shared" si="67"/>
        <v>4.2593815385634809E-2</v>
      </c>
      <c r="L326" s="29">
        <f t="shared" si="68"/>
        <v>3.3874601472948906E-2</v>
      </c>
    </row>
    <row r="327" spans="1:12" x14ac:dyDescent="0.2">
      <c r="A327" s="26">
        <f t="shared" si="66"/>
        <v>44.833333333333336</v>
      </c>
      <c r="B327" s="6">
        <v>2690</v>
      </c>
      <c r="C327" s="38">
        <f t="shared" si="60"/>
        <v>1.89525982729697E-2</v>
      </c>
      <c r="D327" s="38">
        <f t="shared" si="63"/>
        <v>9.343691191562413E-2</v>
      </c>
      <c r="E327" s="38">
        <f t="shared" si="63"/>
        <v>7.448431364265401E-2</v>
      </c>
      <c r="F327" s="38">
        <f t="shared" si="61"/>
        <v>4.404035994939012E-3</v>
      </c>
      <c r="G327" s="38">
        <f t="shared" si="64"/>
        <v>5.9808726229743321E-2</v>
      </c>
      <c r="H327" s="38">
        <f t="shared" si="64"/>
        <v>5.5404690234804418E-2</v>
      </c>
      <c r="I327" s="29">
        <f t="shared" si="65"/>
        <v>0.29888888888888965</v>
      </c>
      <c r="J327" s="29">
        <f t="shared" si="62"/>
        <v>0.11166820987654322</v>
      </c>
      <c r="K327" s="29">
        <f t="shared" si="67"/>
        <v>4.28007162568644E-2</v>
      </c>
      <c r="L327" s="29">
        <f t="shared" si="68"/>
        <v>3.4028503390267806E-2</v>
      </c>
    </row>
    <row r="328" spans="1:12" x14ac:dyDescent="0.2">
      <c r="A328" s="26">
        <f t="shared" si="66"/>
        <v>45</v>
      </c>
      <c r="B328" s="6">
        <v>2700</v>
      </c>
      <c r="C328" s="38">
        <f t="shared" si="60"/>
        <v>1.8675233425074392E-2</v>
      </c>
      <c r="D328" s="38">
        <f t="shared" si="63"/>
        <v>9.3180605510254338E-2</v>
      </c>
      <c r="E328" s="38">
        <f t="shared" si="63"/>
        <v>7.450537208517953E-2</v>
      </c>
      <c r="F328" s="38">
        <f t="shared" si="61"/>
        <v>4.3161044007943399E-3</v>
      </c>
      <c r="G328" s="38">
        <f t="shared" si="64"/>
        <v>5.9725688008926359E-2</v>
      </c>
      <c r="H328" s="38">
        <f t="shared" si="64"/>
        <v>5.5409583608132126E-2</v>
      </c>
      <c r="I328" s="29">
        <f t="shared" si="65"/>
        <v>0.30000000000000077</v>
      </c>
      <c r="J328" s="29">
        <f t="shared" si="62"/>
        <v>0.1125</v>
      </c>
      <c r="K328" s="29">
        <f t="shared" si="67"/>
        <v>4.3007675623767679E-2</v>
      </c>
      <c r="L328" s="29">
        <f t="shared" si="68"/>
        <v>3.4182418900290397E-2</v>
      </c>
    </row>
    <row r="329" spans="1:12" x14ac:dyDescent="0.2">
      <c r="A329" s="26">
        <f t="shared" si="66"/>
        <v>45.166666666666664</v>
      </c>
      <c r="B329" s="6">
        <v>2710</v>
      </c>
      <c r="C329" s="38">
        <f t="shared" si="60"/>
        <v>1.840192771765892E-2</v>
      </c>
      <c r="D329" s="38">
        <f t="shared" si="63"/>
        <v>9.2928050062200063E-2</v>
      </c>
      <c r="E329" s="38">
        <f t="shared" si="63"/>
        <v>7.4526122344540729E-2</v>
      </c>
      <c r="F329" s="38">
        <f t="shared" si="61"/>
        <v>4.2299284610670491E-3</v>
      </c>
      <c r="G329" s="38">
        <f t="shared" si="64"/>
        <v>5.9644307740755506E-2</v>
      </c>
      <c r="H329" s="38">
        <f t="shared" si="64"/>
        <v>5.5414379279688564E-2</v>
      </c>
      <c r="I329" s="29">
        <f t="shared" si="65"/>
        <v>0.30111111111111188</v>
      </c>
      <c r="J329" s="29">
        <f t="shared" si="62"/>
        <v>0.11333487654320988</v>
      </c>
      <c r="K329" s="29">
        <f t="shared" si="67"/>
        <v>4.3214692630280292E-2</v>
      </c>
      <c r="L329" s="29">
        <f t="shared" si="68"/>
        <v>3.4336347731622863E-2</v>
      </c>
    </row>
    <row r="330" spans="1:12" x14ac:dyDescent="0.2">
      <c r="A330" s="26">
        <f t="shared" si="66"/>
        <v>45.333333333333336</v>
      </c>
      <c r="B330" s="6">
        <v>2720</v>
      </c>
      <c r="C330" s="38">
        <f t="shared" si="60"/>
        <v>1.8132621746579043E-2</v>
      </c>
      <c r="D330" s="38">
        <f t="shared" si="63"/>
        <v>9.2679190677473128E-2</v>
      </c>
      <c r="E330" s="38">
        <f t="shared" si="63"/>
        <v>7.4546568930893689E-2</v>
      </c>
      <c r="F330" s="38">
        <f t="shared" si="61"/>
        <v>4.1454731221172826E-3</v>
      </c>
      <c r="G330" s="38">
        <f t="shared" si="64"/>
        <v>5.956455232231804E-2</v>
      </c>
      <c r="H330" s="38">
        <f t="shared" si="64"/>
        <v>5.5419079200200859E-2</v>
      </c>
      <c r="I330" s="29">
        <f t="shared" si="65"/>
        <v>0.302222222222223</v>
      </c>
      <c r="J330" s="29">
        <f t="shared" si="62"/>
        <v>0.11417283950617285</v>
      </c>
      <c r="K330" s="29">
        <f t="shared" si="67"/>
        <v>4.3421766432866105E-2</v>
      </c>
      <c r="L330" s="29">
        <f t="shared" si="68"/>
        <v>3.4490289618290086E-2</v>
      </c>
    </row>
    <row r="331" spans="1:12" x14ac:dyDescent="0.2">
      <c r="A331" s="26">
        <f t="shared" si="66"/>
        <v>45.5</v>
      </c>
      <c r="B331" s="6">
        <v>2730</v>
      </c>
      <c r="C331" s="38">
        <f t="shared" si="60"/>
        <v>1.7867256977050008E-2</v>
      </c>
      <c r="D331" s="38">
        <f t="shared" ref="D331:E346" si="69">D330*EXP(-$H$6*10/3600)+$B$55</f>
        <v>9.2433973265440283E-2</v>
      </c>
      <c r="E331" s="38">
        <f t="shared" si="69"/>
        <v>7.4566716288389887E-2</v>
      </c>
      <c r="F331" s="38">
        <f t="shared" si="61"/>
        <v>4.0627040301910262E-3</v>
      </c>
      <c r="G331" s="38">
        <f t="shared" ref="G331:H346" si="70">G330*EXP(-$H$7*10/3600)+$B$55</f>
        <v>5.9486389311638577E-2</v>
      </c>
      <c r="H331" s="38">
        <f t="shared" si="70"/>
        <v>5.5423685281447657E-2</v>
      </c>
      <c r="I331" s="29">
        <f t="shared" si="65"/>
        <v>0.30333333333333412</v>
      </c>
      <c r="J331" s="29">
        <f t="shared" si="62"/>
        <v>0.1150138888888889</v>
      </c>
      <c r="K331" s="29">
        <f t="shared" si="67"/>
        <v>4.3628896200333854E-2</v>
      </c>
      <c r="L331" s="29">
        <f t="shared" si="68"/>
        <v>3.4644244299627439E-2</v>
      </c>
    </row>
    <row r="332" spans="1:12" x14ac:dyDescent="0.2">
      <c r="A332" s="26">
        <f t="shared" si="66"/>
        <v>45.666666666666664</v>
      </c>
      <c r="B332" s="6">
        <v>2740</v>
      </c>
      <c r="C332" s="38">
        <f t="shared" si="60"/>
        <v>1.7605775730923784E-2</v>
      </c>
      <c r="D332" s="38">
        <f t="shared" si="69"/>
        <v>9.2192344527066331E-2</v>
      </c>
      <c r="E332" s="38">
        <f t="shared" si="69"/>
        <v>7.4586568796142158E-2</v>
      </c>
      <c r="F332" s="38">
        <f t="shared" si="61"/>
        <v>3.9815875174460747E-3</v>
      </c>
      <c r="G332" s="38">
        <f t="shared" si="70"/>
        <v>5.9409786914482732E-2</v>
      </c>
      <c r="H332" s="38">
        <f t="shared" si="70"/>
        <v>5.5428199397036762E-2</v>
      </c>
      <c r="I332" s="29">
        <f t="shared" si="65"/>
        <v>0.30444444444444524</v>
      </c>
      <c r="J332" s="29">
        <f t="shared" si="62"/>
        <v>0.11585802469135803</v>
      </c>
      <c r="K332" s="29">
        <f t="shared" si="67"/>
        <v>4.3836081113656472E-2</v>
      </c>
      <c r="L332" s="29">
        <f t="shared" si="68"/>
        <v>3.479821152017476E-2</v>
      </c>
    </row>
    <row r="333" spans="1:12" x14ac:dyDescent="0.2">
      <c r="A333" s="26">
        <f t="shared" si="66"/>
        <v>45.833333333333336</v>
      </c>
      <c r="B333" s="6">
        <v>2750</v>
      </c>
      <c r="C333" s="38">
        <f t="shared" si="60"/>
        <v>1.7348121174152485E-2</v>
      </c>
      <c r="D333" s="38">
        <f t="shared" si="69"/>
        <v>9.1954251943329388E-2</v>
      </c>
      <c r="E333" s="38">
        <f t="shared" si="69"/>
        <v>7.4606130769176521E-2</v>
      </c>
      <c r="F333" s="38">
        <f t="shared" si="61"/>
        <v>3.9020905882570546E-3</v>
      </c>
      <c r="G333" s="38">
        <f t="shared" si="70"/>
        <v>5.9334713971424209E-2</v>
      </c>
      <c r="H333" s="38">
        <f t="shared" si="70"/>
        <v>5.5432623383167255E-2</v>
      </c>
      <c r="I333" s="29">
        <f t="shared" si="65"/>
        <v>0.30555555555555636</v>
      </c>
      <c r="J333" s="29">
        <f t="shared" si="62"/>
        <v>0.11670524691358025</v>
      </c>
      <c r="K333" s="29">
        <f t="shared" si="67"/>
        <v>4.4043320365793073E-2</v>
      </c>
      <c r="L333" s="29">
        <f t="shared" si="68"/>
        <v>3.4952191029572449E-2</v>
      </c>
    </row>
    <row r="334" spans="1:12" x14ac:dyDescent="0.2">
      <c r="A334" s="26">
        <f t="shared" si="66"/>
        <v>46</v>
      </c>
      <c r="B334" s="6">
        <v>2760</v>
      </c>
      <c r="C334" s="38">
        <f t="shared" si="60"/>
        <v>1.7094237304435229E-2</v>
      </c>
      <c r="D334" s="38">
        <f t="shared" si="69"/>
        <v>9.1719643763805619E-2</v>
      </c>
      <c r="E334" s="38">
        <f t="shared" si="69"/>
        <v>7.4625406459370019E-2</v>
      </c>
      <c r="F334" s="38">
        <f t="shared" si="61"/>
        <v>3.8241809057938175E-3</v>
      </c>
      <c r="G334" s="38">
        <f t="shared" si="70"/>
        <v>5.9261139945170148E-2</v>
      </c>
      <c r="H334" s="38">
        <f t="shared" si="70"/>
        <v>5.5436959039376427E-2</v>
      </c>
      <c r="I334" s="29">
        <f t="shared" si="65"/>
        <v>0.30666666666666748</v>
      </c>
      <c r="J334" s="29">
        <f t="shared" si="62"/>
        <v>0.11755555555555557</v>
      </c>
      <c r="K334" s="29">
        <f t="shared" si="67"/>
        <v>4.4250613161513547E-2</v>
      </c>
      <c r="L334" s="29">
        <f t="shared" si="68"/>
        <v>3.5106182582459608E-2</v>
      </c>
    </row>
    <row r="335" spans="1:12" x14ac:dyDescent="0.2">
      <c r="A335" s="26">
        <f t="shared" si="66"/>
        <v>46.166666666666664</v>
      </c>
      <c r="B335" s="6">
        <v>2770</v>
      </c>
      <c r="C335" s="38">
        <f t="shared" si="60"/>
        <v>1.6844068939045821E-2</v>
      </c>
      <c r="D335" s="38">
        <f t="shared" si="69"/>
        <v>9.1488468995421138E-2</v>
      </c>
      <c r="E335" s="38">
        <f t="shared" si="69"/>
        <v>7.4644400056374946E-2</v>
      </c>
      <c r="F335" s="38">
        <f t="shared" si="61"/>
        <v>3.7478267788678579E-3</v>
      </c>
      <c r="G335" s="38">
        <f t="shared" si="70"/>
        <v>5.9189034908139516E-2</v>
      </c>
      <c r="H335" s="38">
        <f t="shared" si="70"/>
        <v>5.5441208129271752E-2</v>
      </c>
      <c r="I335" s="29">
        <f t="shared" si="65"/>
        <v>0.30777777777777859</v>
      </c>
      <c r="J335" s="29">
        <f t="shared" si="62"/>
        <v>0.11840895061728396</v>
      </c>
      <c r="K335" s="29">
        <f t="shared" si="67"/>
        <v>4.4457958717225701E-2</v>
      </c>
      <c r="L335" s="29">
        <f t="shared" si="68"/>
        <v>3.5260185938374253E-2</v>
      </c>
    </row>
    <row r="336" spans="1:12" x14ac:dyDescent="0.2">
      <c r="A336" s="26">
        <f t="shared" si="66"/>
        <v>46.333333333333336</v>
      </c>
      <c r="B336" s="6">
        <v>2780</v>
      </c>
      <c r="C336" s="38">
        <f t="shared" si="60"/>
        <v>1.6597561702838531E-2</v>
      </c>
      <c r="D336" s="38">
        <f t="shared" si="69"/>
        <v>9.1260677391368353E-2</v>
      </c>
      <c r="E336" s="38">
        <f t="shared" si="69"/>
        <v>7.4663115688529444E-2</v>
      </c>
      <c r="F336" s="38">
        <f t="shared" si="61"/>
        <v>3.6729971490413443E-3</v>
      </c>
      <c r="G336" s="38">
        <f t="shared" si="70"/>
        <v>5.9118369530289525E-2</v>
      </c>
      <c r="H336" s="38">
        <f t="shared" si="70"/>
        <v>5.5445372381248269E-2</v>
      </c>
      <c r="I336" s="29">
        <f t="shared" si="65"/>
        <v>0.30888888888888971</v>
      </c>
      <c r="J336" s="29">
        <f t="shared" si="62"/>
        <v>0.11926543209876544</v>
      </c>
      <c r="K336" s="29">
        <f t="shared" si="67"/>
        <v>4.466535626080495E-2</v>
      </c>
      <c r="L336" s="29">
        <f t="shared" si="68"/>
        <v>3.5414200861655497E-2</v>
      </c>
    </row>
    <row r="337" spans="1:12" x14ac:dyDescent="0.2">
      <c r="A337" s="26">
        <f t="shared" si="66"/>
        <v>46.5</v>
      </c>
      <c r="B337" s="6">
        <v>2790</v>
      </c>
      <c r="C337" s="38">
        <f t="shared" si="60"/>
        <v>1.6354662016429496E-2</v>
      </c>
      <c r="D337" s="38">
        <f t="shared" si="69"/>
        <v>9.1036219440184682E-2</v>
      </c>
      <c r="E337" s="38">
        <f t="shared" si="69"/>
        <v>7.4681557423754819E-2</v>
      </c>
      <c r="F337" s="38">
        <f t="shared" si="61"/>
        <v>3.599661577993513E-3</v>
      </c>
      <c r="G337" s="38">
        <f t="shared" si="70"/>
        <v>5.9049115067185076E-2</v>
      </c>
      <c r="H337" s="38">
        <f t="shared" si="70"/>
        <v>5.5449453489191648E-2</v>
      </c>
      <c r="I337" s="29">
        <f t="shared" si="65"/>
        <v>0.31000000000000083</v>
      </c>
      <c r="J337" s="29">
        <f t="shared" si="62"/>
        <v>0.12012500000000001</v>
      </c>
      <c r="K337" s="29">
        <f t="shared" si="67"/>
        <v>4.4872805031426488E-2</v>
      </c>
      <c r="L337" s="29">
        <f t="shared" si="68"/>
        <v>3.5568227121347697E-2</v>
      </c>
    </row>
    <row r="338" spans="1:12" x14ac:dyDescent="0.2">
      <c r="A338" s="26">
        <f t="shared" si="66"/>
        <v>46.666666666666664</v>
      </c>
      <c r="B338" s="6">
        <v>2800</v>
      </c>
      <c r="C338" s="38">
        <f t="shared" si="60"/>
        <v>1.6115317084550912E-2</v>
      </c>
      <c r="D338" s="38">
        <f t="shared" si="69"/>
        <v>9.0815046354991019E-2</v>
      </c>
      <c r="E338" s="38">
        <f t="shared" si="69"/>
        <v>7.4699729270439746E-2</v>
      </c>
      <c r="F338" s="38">
        <f t="shared" si="61"/>
        <v>3.5277902351393588E-3</v>
      </c>
      <c r="G338" s="38">
        <f t="shared" si="70"/>
        <v>5.898124334830647E-2</v>
      </c>
      <c r="H338" s="38">
        <f t="shared" si="70"/>
        <v>5.5453453113167198E-2</v>
      </c>
      <c r="I338" s="29">
        <f t="shared" si="65"/>
        <v>0.31111111111111195</v>
      </c>
      <c r="J338" s="29">
        <f t="shared" si="62"/>
        <v>0.12098765432098767</v>
      </c>
      <c r="K338" s="29">
        <f t="shared" si="67"/>
        <v>4.5080304279399935E-2</v>
      </c>
      <c r="L338" s="29">
        <f t="shared" si="68"/>
        <v>3.5722264491106492E-2</v>
      </c>
    </row>
    <row r="339" spans="1:12" x14ac:dyDescent="0.2">
      <c r="A339" s="26">
        <f t="shared" si="66"/>
        <v>46.833333333333336</v>
      </c>
      <c r="B339" s="6">
        <v>2810</v>
      </c>
      <c r="C339" s="38">
        <f t="shared" si="60"/>
        <v>1.587947488457583E-2</v>
      </c>
      <c r="D339" s="38">
        <f t="shared" si="69"/>
        <v>9.0597110062887648E-2</v>
      </c>
      <c r="E339" s="38">
        <f t="shared" si="69"/>
        <v>7.4717635178311467E-2</v>
      </c>
      <c r="F339" s="38">
        <f t="shared" si="61"/>
        <v>3.4573538854954663E-3</v>
      </c>
      <c r="G339" s="38">
        <f t="shared" si="70"/>
        <v>5.8914726765590515E-2</v>
      </c>
      <c r="H339" s="38">
        <f t="shared" si="70"/>
        <v>5.5457372880095133E-2</v>
      </c>
      <c r="I339" s="29">
        <f t="shared" si="65"/>
        <v>0.31222222222222307</v>
      </c>
      <c r="J339" s="29">
        <f t="shared" si="62"/>
        <v>0.1218533950617284</v>
      </c>
      <c r="K339" s="29">
        <f t="shared" si="67"/>
        <v>4.5287853266006359E-2</v>
      </c>
      <c r="L339" s="29">
        <f t="shared" si="68"/>
        <v>3.5876312749106756E-2</v>
      </c>
    </row>
    <row r="340" spans="1:12" x14ac:dyDescent="0.2">
      <c r="A340" s="26">
        <f t="shared" si="66"/>
        <v>47</v>
      </c>
      <c r="B340" s="6">
        <v>2820</v>
      </c>
      <c r="C340" s="38">
        <f t="shared" si="60"/>
        <v>1.5647084155210794E-2</v>
      </c>
      <c r="D340" s="38">
        <f t="shared" si="69"/>
        <v>9.0382363194505475E-2</v>
      </c>
      <c r="E340" s="38">
        <f t="shared" si="69"/>
        <v>7.4735279039294333E-2</v>
      </c>
      <c r="F340" s="38">
        <f t="shared" si="61"/>
        <v>3.3883238777881602E-3</v>
      </c>
      <c r="G340" s="38">
        <f t="shared" si="70"/>
        <v>5.8849538262200428E-2</v>
      </c>
      <c r="H340" s="38">
        <f t="shared" si="70"/>
        <v>5.5461214384412351E-2</v>
      </c>
      <c r="I340" s="29">
        <f t="shared" si="65"/>
        <v>0.31333333333333419</v>
      </c>
      <c r="J340" s="29">
        <f t="shared" si="62"/>
        <v>0.12272222222222223</v>
      </c>
      <c r="K340" s="29">
        <f t="shared" si="67"/>
        <v>4.5495451263337733E-2</v>
      </c>
      <c r="L340" s="29">
        <f t="shared" si="68"/>
        <v>3.6030371677952346E-2</v>
      </c>
    </row>
    <row r="341" spans="1:12" x14ac:dyDescent="0.2">
      <c r="A341" s="26">
        <f t="shared" si="66"/>
        <v>47.166666666666664</v>
      </c>
      <c r="B341" s="6">
        <v>2830</v>
      </c>
      <c r="C341" s="38">
        <f t="shared" si="60"/>
        <v>1.5418094385354041E-2</v>
      </c>
      <c r="D341" s="38">
        <f t="shared" si="69"/>
        <v>9.0170759073710041E-2</v>
      </c>
      <c r="E341" s="38">
        <f t="shared" si="69"/>
        <v>7.4752664688355674E-2</v>
      </c>
      <c r="F341" s="38">
        <f t="shared" si="61"/>
        <v>3.320672132799074E-3</v>
      </c>
      <c r="G341" s="38">
        <f t="shared" si="70"/>
        <v>5.8785651321519999E-2</v>
      </c>
      <c r="H341" s="38">
        <f t="shared" si="70"/>
        <v>5.5464979188721002E-2</v>
      </c>
      <c r="I341" s="29">
        <f t="shared" si="65"/>
        <v>0.3144444444444453</v>
      </c>
      <c r="J341" s="29">
        <f t="shared" si="62"/>
        <v>0.12359413580246914</v>
      </c>
      <c r="K341" s="29">
        <f t="shared" si="67"/>
        <v>4.5703097554138719E-2</v>
      </c>
      <c r="L341" s="29">
        <f t="shared" si="68"/>
        <v>3.618444106458768E-2</v>
      </c>
    </row>
    <row r="342" spans="1:12" x14ac:dyDescent="0.2">
      <c r="A342" s="26">
        <f t="shared" si="66"/>
        <v>47.333333333333336</v>
      </c>
      <c r="B342" s="6">
        <v>2840</v>
      </c>
      <c r="C342" s="38">
        <f t="shared" si="60"/>
        <v>1.5192455803116558E-2</v>
      </c>
      <c r="D342" s="38">
        <f t="shared" si="69"/>
        <v>8.9962251707456295E-2</v>
      </c>
      <c r="E342" s="38">
        <f t="shared" si="69"/>
        <v>7.4769795904339395E-2</v>
      </c>
      <c r="F342" s="38">
        <f t="shared" si="61"/>
        <v>3.2543711319434161E-3</v>
      </c>
      <c r="G342" s="38">
        <f t="shared" si="70"/>
        <v>5.8723039956367448E-2</v>
      </c>
      <c r="H342" s="38">
        <f t="shared" si="70"/>
        <v>5.5468668824424111E-2</v>
      </c>
      <c r="I342" s="29">
        <f t="shared" si="65"/>
        <v>0.31555555555555642</v>
      </c>
      <c r="J342" s="29">
        <f t="shared" si="62"/>
        <v>0.12446913580246914</v>
      </c>
      <c r="K342" s="29">
        <f t="shared" si="67"/>
        <v>4.591079143165077E-2</v>
      </c>
      <c r="L342" s="29">
        <f t="shared" si="68"/>
        <v>3.6338520700211083E-2</v>
      </c>
    </row>
    <row r="343" spans="1:12" x14ac:dyDescent="0.2">
      <c r="A343" s="26">
        <f t="shared" si="66"/>
        <v>47.5</v>
      </c>
      <c r="B343" s="6">
        <v>2850</v>
      </c>
      <c r="C343" s="38">
        <f t="shared" si="60"/>
        <v>1.4970119365004144E-2</v>
      </c>
      <c r="D343" s="38">
        <f t="shared" si="69"/>
        <v>8.9756795775791778E-2</v>
      </c>
      <c r="E343" s="38">
        <f t="shared" si="69"/>
        <v>7.4786676410787303E-2</v>
      </c>
      <c r="F343" s="38">
        <f t="shared" si="61"/>
        <v>3.1893939060762691E-3</v>
      </c>
      <c r="G343" s="38">
        <f t="shared" si="70"/>
        <v>5.8661678698424688E-2</v>
      </c>
      <c r="H343" s="38">
        <f t="shared" si="70"/>
        <v>5.5472284792348496E-2</v>
      </c>
      <c r="I343" s="29">
        <f t="shared" si="65"/>
        <v>0.31666666666666754</v>
      </c>
      <c r="J343" s="29">
        <f t="shared" si="62"/>
        <v>0.12534722222222222</v>
      </c>
      <c r="K343" s="29">
        <f t="shared" si="67"/>
        <v>4.6118532199458516E-2</v>
      </c>
      <c r="L343" s="29">
        <f t="shared" si="68"/>
        <v>3.6492610380189826E-2</v>
      </c>
    </row>
    <row r="344" spans="1:12" x14ac:dyDescent="0.2">
      <c r="A344" s="26">
        <f t="shared" si="66"/>
        <v>47.666666666666664</v>
      </c>
      <c r="B344" s="6">
        <v>2860</v>
      </c>
      <c r="C344" s="38">
        <f t="shared" si="60"/>
        <v>1.4751036745257445E-2</v>
      </c>
      <c r="D344" s="38">
        <f t="shared" si="69"/>
        <v>8.955434662200619E-2</v>
      </c>
      <c r="E344" s="38">
        <f t="shared" si="69"/>
        <v>7.4803309876748422E-2</v>
      </c>
      <c r="F344" s="38">
        <f t="shared" si="61"/>
        <v>3.1257140245224231E-3</v>
      </c>
      <c r="G344" s="38">
        <f t="shared" si="70"/>
        <v>5.8601542587877593E-2</v>
      </c>
      <c r="H344" s="38">
        <f t="shared" si="70"/>
        <v>5.5475828563355249E-2</v>
      </c>
      <c r="I344" s="29">
        <f t="shared" si="65"/>
        <v>0.31777777777777866</v>
      </c>
      <c r="J344" s="29">
        <f t="shared" si="62"/>
        <v>0.12622839506172839</v>
      </c>
      <c r="K344" s="29">
        <f t="shared" si="67"/>
        <v>4.6326319171338372E-2</v>
      </c>
      <c r="L344" s="29">
        <f t="shared" si="68"/>
        <v>3.6646709903976921E-2</v>
      </c>
    </row>
    <row r="345" spans="1:12" x14ac:dyDescent="0.2">
      <c r="A345" s="26">
        <f t="shared" si="66"/>
        <v>47.833333333333336</v>
      </c>
      <c r="B345" s="6">
        <v>2870</v>
      </c>
      <c r="C345" s="38">
        <f t="shared" si="60"/>
        <v>1.4535160325348224E-2</v>
      </c>
      <c r="D345" s="38">
        <f t="shared" si="69"/>
        <v>8.9354860242925022E-2</v>
      </c>
      <c r="E345" s="38">
        <f t="shared" si="69"/>
        <v>7.481969991757649E-2</v>
      </c>
      <c r="F345" s="38">
        <f t="shared" si="61"/>
        <v>3.0633055843251895E-3</v>
      </c>
      <c r="G345" s="38">
        <f t="shared" si="70"/>
        <v>5.8542607163263163E-2</v>
      </c>
      <c r="H345" s="38">
        <f t="shared" si="70"/>
        <v>5.5479301578938052E-2</v>
      </c>
      <c r="I345" s="29">
        <f t="shared" si="65"/>
        <v>0.31888888888888978</v>
      </c>
      <c r="J345" s="29">
        <f t="shared" si="62"/>
        <v>0.12711265432098767</v>
      </c>
      <c r="K345" s="29">
        <f t="shared" si="67"/>
        <v>4.6534151671109421E-2</v>
      </c>
      <c r="L345" s="29">
        <f t="shared" si="68"/>
        <v>3.680081907502953E-2</v>
      </c>
    </row>
    <row r="346" spans="1:12" x14ac:dyDescent="0.2">
      <c r="A346" s="26">
        <f t="shared" si="66"/>
        <v>48</v>
      </c>
      <c r="B346" s="6">
        <v>2880</v>
      </c>
      <c r="C346" s="38">
        <f t="shared" si="60"/>
        <v>1.4322443183629248E-2</v>
      </c>
      <c r="D346" s="38">
        <f t="shared" si="69"/>
        <v>8.915829327934531E-2</v>
      </c>
      <c r="E346" s="38">
        <f t="shared" si="69"/>
        <v>7.4835850095715764E-2</v>
      </c>
      <c r="F346" s="38">
        <f t="shared" si="61"/>
        <v>3.002143199709911E-3</v>
      </c>
      <c r="G346" s="38">
        <f t="shared" si="70"/>
        <v>5.8484848451519363E-2</v>
      </c>
      <c r="H346" s="38">
        <f t="shared" si="70"/>
        <v>5.5482705251809525E-2</v>
      </c>
      <c r="I346" s="29">
        <f t="shared" si="65"/>
        <v>0.32000000000000089</v>
      </c>
      <c r="J346" s="29">
        <f t="shared" si="62"/>
        <v>0.128</v>
      </c>
      <c r="K346" s="29">
        <f t="shared" si="67"/>
        <v>4.6742029032486407E-2</v>
      </c>
      <c r="L346" s="29">
        <f t="shared" si="68"/>
        <v>3.6954937700729003E-2</v>
      </c>
    </row>
    <row r="347" spans="1:12" x14ac:dyDescent="0.2">
      <c r="A347" s="26">
        <f t="shared" si="66"/>
        <v>48.166666666666664</v>
      </c>
      <c r="B347" s="6">
        <v>2890</v>
      </c>
      <c r="C347" s="38">
        <f t="shared" si="60"/>
        <v>1.4112839085135685E-2</v>
      </c>
      <c r="D347" s="38">
        <f t="shared" ref="D347:E362" si="71">D346*EXP(-$H$6*10/3600)+$B$55</f>
        <v>8.8964603006611326E-2</v>
      </c>
      <c r="E347" s="38">
        <f t="shared" si="71"/>
        <v>7.4851763921475356E-2</v>
      </c>
      <c r="F347" s="38">
        <f t="shared" si="61"/>
        <v>2.9422019917578345E-3</v>
      </c>
      <c r="G347" s="38">
        <f t="shared" ref="G347:H362" si="72">G346*EXP(-$H$7*10/3600)+$B$55</f>
        <v>5.842824295823363E-2</v>
      </c>
      <c r="H347" s="38">
        <f t="shared" si="72"/>
        <v>5.5486040966475872E-2</v>
      </c>
      <c r="I347" s="29">
        <f t="shared" si="65"/>
        <v>0.32111111111111201</v>
      </c>
      <c r="J347" s="29">
        <f t="shared" si="62"/>
        <v>0.12889043209876544</v>
      </c>
      <c r="K347" s="29">
        <f t="shared" si="67"/>
        <v>4.6949950598934947E-2</v>
      </c>
      <c r="L347" s="29">
        <f t="shared" si="68"/>
        <v>3.7109065592302544E-2</v>
      </c>
    </row>
    <row r="348" spans="1:12" x14ac:dyDescent="0.2">
      <c r="A348" s="26">
        <f t="shared" si="66"/>
        <v>48.333333333333336</v>
      </c>
      <c r="B348" s="6">
        <v>2900</v>
      </c>
      <c r="C348" s="38">
        <f t="shared" si="60"/>
        <v>1.3906302471535726E-2</v>
      </c>
      <c r="D348" s="38">
        <f t="shared" si="71"/>
        <v>8.8773747325328181E-2</v>
      </c>
      <c r="E348" s="38">
        <f t="shared" si="71"/>
        <v>7.4867444853792167E-2</v>
      </c>
      <c r="F348" s="38">
        <f t="shared" si="61"/>
        <v>2.8834575782861437E-3</v>
      </c>
      <c r="G348" s="38">
        <f t="shared" si="72"/>
        <v>5.8372767658086119E-2</v>
      </c>
      <c r="H348" s="38">
        <f t="shared" si="72"/>
        <v>5.5489310079800049E-2</v>
      </c>
      <c r="I348" s="29">
        <f t="shared" si="65"/>
        <v>0.32222222222222313</v>
      </c>
      <c r="J348" s="29">
        <f t="shared" si="62"/>
        <v>0.12978395061728396</v>
      </c>
      <c r="K348" s="29">
        <f t="shared" si="67"/>
        <v>4.7157915723528815E-2</v>
      </c>
      <c r="L348" s="29">
        <f t="shared" si="68"/>
        <v>3.7263202564746432E-2</v>
      </c>
    </row>
    <row r="349" spans="1:12" x14ac:dyDescent="0.2">
      <c r="A349" s="26">
        <f t="shared" si="66"/>
        <v>48.5</v>
      </c>
      <c r="B349" s="6">
        <v>2910</v>
      </c>
      <c r="C349" s="38">
        <f t="shared" si="60"/>
        <v>1.3702788451228288E-2</v>
      </c>
      <c r="D349" s="38">
        <f t="shared" si="71"/>
        <v>8.8585684752211347E-2</v>
      </c>
      <c r="E349" s="38">
        <f t="shared" si="71"/>
        <v>7.4882896300982757E-2</v>
      </c>
      <c r="F349" s="38">
        <f t="shared" si="61"/>
        <v>2.8258860639300836E-3</v>
      </c>
      <c r="G349" s="38">
        <f t="shared" si="72"/>
        <v>5.8318399985483715E-2</v>
      </c>
      <c r="H349" s="38">
        <f t="shared" si="72"/>
        <v>5.5492513921553702E-2</v>
      </c>
      <c r="I349" s="29">
        <f t="shared" si="65"/>
        <v>0.32333333333333425</v>
      </c>
      <c r="J349" s="29">
        <f t="shared" si="62"/>
        <v>0.13068055555555555</v>
      </c>
      <c r="K349" s="29">
        <f t="shared" si="67"/>
        <v>4.7365923768809326E-2</v>
      </c>
      <c r="L349" s="29">
        <f t="shared" si="68"/>
        <v>3.741734843675075E-2</v>
      </c>
    </row>
    <row r="350" spans="1:12" x14ac:dyDescent="0.2">
      <c r="A350" s="26">
        <f t="shared" si="66"/>
        <v>48.666666666666664</v>
      </c>
      <c r="B350" s="6">
        <v>2920</v>
      </c>
      <c r="C350" s="38">
        <f t="shared" si="60"/>
        <v>1.3502252789585683E-2</v>
      </c>
      <c r="D350" s="38">
        <f t="shared" si="71"/>
        <v>8.8400374411070098E-2</v>
      </c>
      <c r="E350" s="38">
        <f t="shared" si="71"/>
        <v>7.4898121621484126E-2</v>
      </c>
      <c r="F350" s="38">
        <f t="shared" si="61"/>
        <v>2.76946403042306E-3</v>
      </c>
      <c r="G350" s="38">
        <f t="shared" si="72"/>
        <v>5.826511782538106E-2</v>
      </c>
      <c r="H350" s="38">
        <f t="shared" si="72"/>
        <v>5.5495653794958071E-2</v>
      </c>
      <c r="I350" s="29">
        <f t="shared" si="65"/>
        <v>0.32444444444444537</v>
      </c>
      <c r="J350" s="29">
        <f t="shared" si="62"/>
        <v>0.13158024691358025</v>
      </c>
      <c r="K350" s="29">
        <f t="shared" si="67"/>
        <v>4.757397410664678E-2</v>
      </c>
      <c r="L350" s="29">
        <f t="shared" si="68"/>
        <v>3.7571503030625633E-2</v>
      </c>
    </row>
    <row r="351" spans="1:12" x14ac:dyDescent="0.2">
      <c r="A351" s="26">
        <f t="shared" si="66"/>
        <v>48.833333333333336</v>
      </c>
      <c r="B351" s="6">
        <v>2930</v>
      </c>
      <c r="C351" s="38">
        <f t="shared" si="60"/>
        <v>1.3304651899338955E-2</v>
      </c>
      <c r="D351" s="38">
        <f t="shared" si="71"/>
        <v>8.8217776023922903E-2</v>
      </c>
      <c r="E351" s="38">
        <f t="shared" si="71"/>
        <v>7.491312412458366E-2</v>
      </c>
      <c r="F351" s="38">
        <f t="shared" si="61"/>
        <v>2.7141685270708443E-3</v>
      </c>
      <c r="G351" s="38">
        <f t="shared" si="72"/>
        <v>5.8212899504284869E-2</v>
      </c>
      <c r="H351" s="38">
        <f t="shared" si="72"/>
        <v>5.5498730977214097E-2</v>
      </c>
      <c r="I351" s="29">
        <f t="shared" si="65"/>
        <v>0.32555555555555649</v>
      </c>
      <c r="J351" s="29">
        <f t="shared" si="62"/>
        <v>0.13248302469135803</v>
      </c>
      <c r="K351" s="29">
        <f t="shared" si="67"/>
        <v>4.7782066118103955E-2</v>
      </c>
      <c r="L351" s="29">
        <f t="shared" si="68"/>
        <v>3.7725666172229007E-2</v>
      </c>
    </row>
    <row r="352" spans="1:12" x14ac:dyDescent="0.2">
      <c r="A352" s="26">
        <f t="shared" si="66"/>
        <v>49</v>
      </c>
      <c r="B352" s="6">
        <v>2940</v>
      </c>
      <c r="C352" s="38">
        <f t="shared" si="60"/>
        <v>1.3109942831104063E-2</v>
      </c>
      <c r="D352" s="38">
        <f t="shared" si="71"/>
        <v>8.8037849902242823E-2</v>
      </c>
      <c r="E352" s="38">
        <f t="shared" si="71"/>
        <v>7.4927907071138486E-2</v>
      </c>
      <c r="F352" s="38">
        <f t="shared" si="61"/>
        <v>2.6599770614159544E-3</v>
      </c>
      <c r="G352" s="38">
        <f t="shared" si="72"/>
        <v>5.8161723781437837E-2</v>
      </c>
      <c r="H352" s="38">
        <f t="shared" si="72"/>
        <v>5.5501746720021956E-2</v>
      </c>
      <c r="I352" s="29">
        <f t="shared" si="65"/>
        <v>0.3266666666666676</v>
      </c>
      <c r="J352" s="29">
        <f t="shared" si="62"/>
        <v>0.13338888888888889</v>
      </c>
      <c r="K352" s="29">
        <f t="shared" si="67"/>
        <v>4.799019919330156E-2</v>
      </c>
      <c r="L352" s="29">
        <f t="shared" si="68"/>
        <v>3.7879837690895736E-2</v>
      </c>
    </row>
    <row r="353" spans="1:12" x14ac:dyDescent="0.2">
      <c r="A353" s="26">
        <f t="shared" si="66"/>
        <v>49.166666666666664</v>
      </c>
      <c r="B353" s="6">
        <v>2950</v>
      </c>
      <c r="C353" s="38">
        <f t="shared" si="60"/>
        <v>1.2918083264046636E-2</v>
      </c>
      <c r="D353" s="38">
        <f t="shared" si="71"/>
        <v>8.7860556938331058E-2</v>
      </c>
      <c r="E353" s="38">
        <f t="shared" si="71"/>
        <v>7.4942473674284152E-2</v>
      </c>
      <c r="F353" s="38">
        <f t="shared" si="61"/>
        <v>2.6068675900884348E-3</v>
      </c>
      <c r="G353" s="38">
        <f t="shared" si="72"/>
        <v>5.811156984017856E-2</v>
      </c>
      <c r="H353" s="38">
        <f t="shared" si="72"/>
        <v>5.5504702250090195E-2</v>
      </c>
      <c r="I353" s="29">
        <f t="shared" si="65"/>
        <v>0.32777777777777872</v>
      </c>
      <c r="J353" s="29">
        <f t="shared" si="62"/>
        <v>0.13429783950617286</v>
      </c>
      <c r="K353" s="29">
        <f t="shared" si="67"/>
        <v>4.8198372731285681E-2</v>
      </c>
      <c r="L353" s="29">
        <f t="shared" si="68"/>
        <v>3.803401741936821E-2</v>
      </c>
    </row>
    <row r="354" spans="1:12" x14ac:dyDescent="0.2">
      <c r="A354" s="26">
        <f t="shared" si="66"/>
        <v>49.333333333333336</v>
      </c>
      <c r="B354" s="6">
        <v>2960</v>
      </c>
      <c r="C354" s="38">
        <f t="shared" si="60"/>
        <v>1.2729031496683354E-2</v>
      </c>
      <c r="D354" s="38">
        <f t="shared" si="71"/>
        <v>8.7685858596816713E-2</v>
      </c>
      <c r="E354" s="38">
        <f t="shared" si="71"/>
        <v>7.4956827100133086E-2</v>
      </c>
      <c r="F354" s="38">
        <f t="shared" si="61"/>
        <v>2.5548185098393256E-3</v>
      </c>
      <c r="G354" s="38">
        <f t="shared" si="72"/>
        <v>5.8062417279473991E-2</v>
      </c>
      <c r="H354" s="38">
        <f t="shared" si="72"/>
        <v>5.5507598769634736E-2</v>
      </c>
      <c r="I354" s="29">
        <f t="shared" si="65"/>
        <v>0.32888888888888984</v>
      </c>
      <c r="J354" s="29">
        <f t="shared" si="62"/>
        <v>0.13520987654320987</v>
      </c>
      <c r="K354" s="29">
        <f t="shared" si="67"/>
        <v>4.8406586139897165E-2</v>
      </c>
      <c r="L354" s="29">
        <f t="shared" si="68"/>
        <v>3.8188205193728307E-2</v>
      </c>
    </row>
    <row r="355" spans="1:12" x14ac:dyDescent="0.2">
      <c r="A355" s="26">
        <f t="shared" si="66"/>
        <v>49.5</v>
      </c>
      <c r="B355" s="6">
        <v>2970</v>
      </c>
      <c r="C355" s="38">
        <f t="shared" si="60"/>
        <v>1.2542746437817958E-2</v>
      </c>
      <c r="D355" s="38">
        <f t="shared" si="71"/>
        <v>8.7513716906280972E-2</v>
      </c>
      <c r="E355" s="38">
        <f t="shared" si="71"/>
        <v>7.4970970468462739E-2</v>
      </c>
      <c r="F355" s="38">
        <f t="shared" si="61"/>
        <v>2.5038086487531204E-3</v>
      </c>
      <c r="G355" s="38">
        <f t="shared" si="72"/>
        <v>5.8014246105620941E-2</v>
      </c>
      <c r="H355" s="38">
        <f t="shared" si="72"/>
        <v>5.5510437456867893E-2</v>
      </c>
      <c r="I355" s="29">
        <f t="shared" si="65"/>
        <v>0.33000000000000096</v>
      </c>
      <c r="J355" s="29">
        <f t="shared" si="62"/>
        <v>0.136125</v>
      </c>
      <c r="K355" s="29">
        <f t="shared" si="67"/>
        <v>4.8614838835642896E-2</v>
      </c>
      <c r="L355" s="29">
        <f t="shared" si="68"/>
        <v>3.8342400853330717E-2</v>
      </c>
    </row>
    <row r="356" spans="1:12" x14ac:dyDescent="0.2">
      <c r="A356" s="26">
        <f t="shared" si="66"/>
        <v>49.666666666666664</v>
      </c>
      <c r="B356" s="6">
        <v>2980</v>
      </c>
      <c r="C356" s="38">
        <f t="shared" si="60"/>
        <v>1.2359187597609943E-2</v>
      </c>
      <c r="D356" s="38">
        <f t="shared" si="71"/>
        <v>8.7344094451003856E-2</v>
      </c>
      <c r="E356" s="38">
        <f t="shared" si="71"/>
        <v>7.4984906853393651E-2</v>
      </c>
      <c r="F356" s="38">
        <f t="shared" si="61"/>
        <v>2.4538172576357258E-3</v>
      </c>
      <c r="G356" s="38">
        <f t="shared" si="72"/>
        <v>5.7967036724113276E-2</v>
      </c>
      <c r="H356" s="38">
        <f t="shared" si="72"/>
        <v>5.5513219466477616E-2</v>
      </c>
      <c r="I356" s="29">
        <f t="shared" si="65"/>
        <v>0.33111111111111208</v>
      </c>
      <c r="J356" s="29">
        <f t="shared" si="62"/>
        <v>0.13704320987654323</v>
      </c>
      <c r="K356" s="29">
        <f t="shared" si="67"/>
        <v>4.8823130243568991E-2</v>
      </c>
      <c r="L356" s="29">
        <f t="shared" si="68"/>
        <v>3.84966042407376E-2</v>
      </c>
    </row>
    <row r="357" spans="1:12" x14ac:dyDescent="0.2">
      <c r="A357" s="26">
        <f t="shared" si="66"/>
        <v>49.833333333333336</v>
      </c>
      <c r="B357" s="6">
        <v>2990</v>
      </c>
      <c r="C357" s="38">
        <f t="shared" si="60"/>
        <v>1.2178315078773849E-2</v>
      </c>
      <c r="D357" s="38">
        <f t="shared" si="71"/>
        <v>8.7176954362831766E-2</v>
      </c>
      <c r="E357" s="38">
        <f t="shared" si="71"/>
        <v>7.4998639284057658E-2</v>
      </c>
      <c r="F357" s="38">
        <f t="shared" si="61"/>
        <v>2.4048240015743373E-3</v>
      </c>
      <c r="G357" s="38">
        <f t="shared" si="72"/>
        <v>5.7920769931671487E-2</v>
      </c>
      <c r="H357" s="38">
        <f t="shared" si="72"/>
        <v>5.5515945930097212E-2</v>
      </c>
      <c r="I357" s="29">
        <f t="shared" si="65"/>
        <v>0.3322222222222232</v>
      </c>
      <c r="J357" s="29">
        <f t="shared" si="62"/>
        <v>0.13796450617283951</v>
      </c>
      <c r="K357" s="29">
        <f t="shared" si="67"/>
        <v>4.9031459797135815E-2</v>
      </c>
      <c r="L357" s="29">
        <f t="shared" si="68"/>
        <v>3.8650815201654538E-2</v>
      </c>
    </row>
    <row r="358" spans="1:12" x14ac:dyDescent="0.2">
      <c r="A358" s="26">
        <f t="shared" si="66"/>
        <v>50</v>
      </c>
      <c r="B358" s="6">
        <v>3000</v>
      </c>
      <c r="C358" s="38">
        <f t="shared" si="60"/>
        <v>1.2000089567907473E-2</v>
      </c>
      <c r="D358" s="38">
        <f t="shared" si="71"/>
        <v>8.7012260313164017E-2</v>
      </c>
      <c r="E358" s="38">
        <f t="shared" si="71"/>
        <v>7.501217074525629E-2</v>
      </c>
      <c r="F358" s="38">
        <f t="shared" si="61"/>
        <v>2.3568089516658414E-3</v>
      </c>
      <c r="G358" s="38">
        <f t="shared" si="72"/>
        <v>5.7875426908431407E-2</v>
      </c>
      <c r="H358" s="38">
        <f t="shared" si="72"/>
        <v>5.5518617956765624E-2</v>
      </c>
      <c r="I358" s="29">
        <f t="shared" si="65"/>
        <v>0.33333333333333431</v>
      </c>
      <c r="J358" s="29">
        <f t="shared" si="62"/>
        <v>0.1388888888888889</v>
      </c>
      <c r="K358" s="29">
        <f t="shared" si="67"/>
        <v>4.9239826938094859E-2</v>
      </c>
      <c r="L358" s="29">
        <f t="shared" si="68"/>
        <v>3.8805033584867775E-2</v>
      </c>
    </row>
    <row r="359" spans="1:12" x14ac:dyDescent="0.2">
      <c r="A359" s="26">
        <f t="shared" si="66"/>
        <v>50.166666666666664</v>
      </c>
      <c r="B359" s="6">
        <v>3010</v>
      </c>
      <c r="C359" s="38">
        <f t="shared" si="60"/>
        <v>1.1824472326946918E-2</v>
      </c>
      <c r="D359" s="38">
        <f t="shared" si="71"/>
        <v>8.6849976505056686E-2</v>
      </c>
      <c r="E359" s="38">
        <f t="shared" si="71"/>
        <v>7.502550417810952E-2</v>
      </c>
      <c r="F359" s="38">
        <f t="shared" si="61"/>
        <v>2.3097525769103771E-3</v>
      </c>
      <c r="G359" s="38">
        <f t="shared" si="72"/>
        <v>5.7830989210288904E-2</v>
      </c>
      <c r="H359" s="38">
        <f t="shared" si="72"/>
        <v>5.5521236633378587E-2</v>
      </c>
      <c r="I359" s="29">
        <f t="shared" si="65"/>
        <v>0.33444444444444543</v>
      </c>
      <c r="J359" s="29">
        <f t="shared" si="62"/>
        <v>0.13981635802469136</v>
      </c>
      <c r="K359" s="29">
        <f t="shared" si="67"/>
        <v>4.9448231116367383E-2</v>
      </c>
      <c r="L359" s="29">
        <f t="shared" si="68"/>
        <v>3.8959259242182714E-2</v>
      </c>
    </row>
    <row r="360" spans="1:12" x14ac:dyDescent="0.2">
      <c r="A360" s="26">
        <f t="shared" si="66"/>
        <v>50.333333333333336</v>
      </c>
      <c r="B360" s="6">
        <v>3020</v>
      </c>
      <c r="C360" s="38">
        <f t="shared" si="60"/>
        <v>1.1651425184746716E-2</v>
      </c>
      <c r="D360" s="38">
        <f t="shared" si="71"/>
        <v>8.6690067665441975E-2</v>
      </c>
      <c r="E360" s="38">
        <f t="shared" si="71"/>
        <v>7.5038642480695014E-2</v>
      </c>
      <c r="F360" s="38">
        <f t="shared" si="61"/>
        <v>2.263635736266729E-3</v>
      </c>
      <c r="G360" s="38">
        <f t="shared" si="72"/>
        <v>5.7787438761397379E-2</v>
      </c>
      <c r="H360" s="38">
        <f t="shared" si="72"/>
        <v>5.5523803025130714E-2</v>
      </c>
      <c r="I360" s="29">
        <f t="shared" si="65"/>
        <v>0.33555555555555655</v>
      </c>
      <c r="J360" s="29">
        <f t="shared" si="62"/>
        <v>0.14074691358024691</v>
      </c>
      <c r="K360" s="29">
        <f t="shared" si="67"/>
        <v>4.9656671789924868E-2</v>
      </c>
      <c r="L360" s="29">
        <f t="shared" si="68"/>
        <v>3.9113492028363631E-2</v>
      </c>
    </row>
    <row r="361" spans="1:12" x14ac:dyDescent="0.2">
      <c r="A361" s="26">
        <f t="shared" si="66"/>
        <v>50.5</v>
      </c>
      <c r="B361" s="6">
        <v>3030</v>
      </c>
      <c r="C361" s="38">
        <f t="shared" si="60"/>
        <v>1.1480910528783165E-2</v>
      </c>
      <c r="D361" s="38">
        <f t="shared" si="71"/>
        <v>8.6532499037461477E-2</v>
      </c>
      <c r="E361" s="38">
        <f t="shared" si="71"/>
        <v>7.505158850867806E-2</v>
      </c>
      <c r="F361" s="38">
        <f t="shared" si="61"/>
        <v>2.2184396708663733E-3</v>
      </c>
      <c r="G361" s="38">
        <f t="shared" si="72"/>
        <v>5.7744757846815098E-2</v>
      </c>
      <c r="H361" s="38">
        <f t="shared" si="72"/>
        <v>5.5526318175948788E-2</v>
      </c>
      <c r="I361" s="29">
        <f t="shared" si="65"/>
        <v>0.33666666666666767</v>
      </c>
      <c r="J361" s="29">
        <f t="shared" si="62"/>
        <v>0.14168055555555556</v>
      </c>
      <c r="K361" s="29">
        <f t="shared" si="67"/>
        <v>4.9865148424671199E-2</v>
      </c>
      <c r="L361" s="29">
        <f t="shared" si="68"/>
        <v>3.9267731801074603E-2</v>
      </c>
    </row>
    <row r="362" spans="1:12" x14ac:dyDescent="0.2">
      <c r="A362" s="26">
        <f t="shared" si="66"/>
        <v>50.666666666666664</v>
      </c>
      <c r="B362" s="6">
        <v>3040</v>
      </c>
      <c r="C362" s="38">
        <f t="shared" si="60"/>
        <v>1.1312891296979084E-2</v>
      </c>
      <c r="D362" s="38">
        <f t="shared" si="71"/>
        <v>8.6377236372911601E-2</v>
      </c>
      <c r="E362" s="38">
        <f t="shared" si="71"/>
        <v>7.5064345075932265E-2</v>
      </c>
      <c r="F362" s="38">
        <f t="shared" si="61"/>
        <v>2.1741459963829607E-3</v>
      </c>
      <c r="G362" s="38">
        <f t="shared" si="72"/>
        <v>5.7702929105299318E-2</v>
      </c>
      <c r="H362" s="38">
        <f t="shared" si="72"/>
        <v>5.5528783108916416E-2</v>
      </c>
      <c r="I362" s="29">
        <f t="shared" si="65"/>
        <v>0.33777777777777879</v>
      </c>
      <c r="J362" s="29">
        <f t="shared" si="62"/>
        <v>0.14261728395061729</v>
      </c>
      <c r="K362" s="29">
        <f t="shared" si="67"/>
        <v>5.0073660494326565E-2</v>
      </c>
      <c r="L362" s="29">
        <f t="shared" si="68"/>
        <v>3.9421978420821589E-2</v>
      </c>
    </row>
    <row r="363" spans="1:12" x14ac:dyDescent="0.2">
      <c r="A363" s="26">
        <f t="shared" si="66"/>
        <v>50.833333333333336</v>
      </c>
      <c r="B363" s="6">
        <v>3050</v>
      </c>
      <c r="C363" s="38">
        <f t="shared" si="60"/>
        <v>1.1147330969648246E-2</v>
      </c>
      <c r="D363" s="38">
        <f t="shared" ref="D363:E378" si="73">D362*EXP(-$H$6*10/3600)+$B$55</f>
        <v>8.6224245924799631E-2</v>
      </c>
      <c r="E363" s="38">
        <f t="shared" si="73"/>
        <v>7.5076914955151133E-2</v>
      </c>
      <c r="F363" s="38">
        <f t="shared" si="61"/>
        <v>2.1307366955541497E-3</v>
      </c>
      <c r="G363" s="38">
        <f t="shared" ref="G363:H378" si="74">G362*EXP(-$H$7*10/3600)+$B$55</f>
        <v>5.7661935522244266E-2</v>
      </c>
      <c r="H363" s="38">
        <f t="shared" si="74"/>
        <v>5.5531198826690172E-2</v>
      </c>
      <c r="I363" s="29">
        <f t="shared" si="65"/>
        <v>0.33888888888888991</v>
      </c>
      <c r="J363" s="29">
        <f t="shared" si="62"/>
        <v>0.1435570987654321</v>
      </c>
      <c r="K363" s="29">
        <f t="shared" si="67"/>
        <v>5.0282207480313097E-2</v>
      </c>
      <c r="L363" s="29">
        <f t="shared" si="68"/>
        <v>3.9576231750895731E-2</v>
      </c>
    </row>
    <row r="364" spans="1:12" x14ac:dyDescent="0.2">
      <c r="A364" s="26">
        <f t="shared" si="66"/>
        <v>51</v>
      </c>
      <c r="B364" s="6">
        <v>3060</v>
      </c>
      <c r="C364" s="38">
        <f t="shared" si="60"/>
        <v>1.0984193561557621E-2</v>
      </c>
      <c r="D364" s="38">
        <f t="shared" si="73"/>
        <v>8.6073494440008613E-2</v>
      </c>
      <c r="E364" s="38">
        <f t="shared" si="73"/>
        <v>7.508930087845074E-2</v>
      </c>
      <c r="F364" s="38">
        <f t="shared" si="61"/>
        <v>2.0881941108527678E-3</v>
      </c>
      <c r="G364" s="38">
        <f t="shared" si="74"/>
        <v>5.7621760422760168E-2</v>
      </c>
      <c r="H364" s="38">
        <f t="shared" si="74"/>
        <v>5.5533566311907451E-2</v>
      </c>
      <c r="I364" s="29">
        <f t="shared" si="65"/>
        <v>0.34000000000000102</v>
      </c>
      <c r="J364" s="29">
        <f t="shared" si="62"/>
        <v>0.14450000000000002</v>
      </c>
      <c r="K364" s="29">
        <f t="shared" si="67"/>
        <v>5.0490788871642128E-2</v>
      </c>
      <c r="L364" s="29">
        <f t="shared" si="68"/>
        <v>3.9730491657317693E-2</v>
      </c>
    </row>
    <row r="365" spans="1:12" x14ac:dyDescent="0.2">
      <c r="A365" s="26">
        <f t="shared" si="66"/>
        <v>51.166666666666664</v>
      </c>
      <c r="B365" s="6">
        <v>3070</v>
      </c>
      <c r="C365" s="38">
        <f t="shared" si="60"/>
        <v>1.0823443614105871E-2</v>
      </c>
      <c r="D365" s="38">
        <f t="shared" si="73"/>
        <v>8.5924949152069705E-2</v>
      </c>
      <c r="E365" s="38">
        <f t="shared" si="73"/>
        <v>7.5101505537963575E-2</v>
      </c>
      <c r="F365" s="38">
        <f t="shared" si="61"/>
        <v>2.0465009373042769E-3</v>
      </c>
      <c r="G365" s="38">
        <f t="shared" si="74"/>
        <v>5.7582387464890403E-2</v>
      </c>
      <c r="H365" s="38">
        <f t="shared" si="74"/>
        <v>5.5535886527586176E-2</v>
      </c>
      <c r="I365" s="29">
        <f t="shared" si="65"/>
        <v>0.34111111111111214</v>
      </c>
      <c r="J365" s="29">
        <f t="shared" si="62"/>
        <v>0.14544598765432099</v>
      </c>
      <c r="K365" s="29">
        <f t="shared" si="67"/>
        <v>5.069940416480314E-2</v>
      </c>
      <c r="L365" s="29">
        <f t="shared" si="68"/>
        <v>3.988475800878321E-2</v>
      </c>
    </row>
    <row r="366" spans="1:12" x14ac:dyDescent="0.2">
      <c r="A366" s="26">
        <f t="shared" si="66"/>
        <v>51.333333333333336</v>
      </c>
      <c r="B366" s="6">
        <v>3080</v>
      </c>
      <c r="C366" s="38">
        <f t="shared" si="60"/>
        <v>1.0665046187616257E-2</v>
      </c>
      <c r="D366" s="38">
        <f t="shared" si="73"/>
        <v>8.5778577774040202E-2</v>
      </c>
      <c r="E366" s="38">
        <f t="shared" si="73"/>
        <v>7.5113531586423699E-2</v>
      </c>
      <c r="F366" s="38">
        <f t="shared" si="61"/>
        <v>2.0056402154476601E-3</v>
      </c>
      <c r="G366" s="38">
        <f t="shared" si="74"/>
        <v>5.7543800632964125E-2</v>
      </c>
      <c r="H366" s="38">
        <f t="shared" si="74"/>
        <v>5.5538160417516517E-2</v>
      </c>
      <c r="I366" s="29">
        <f t="shared" si="65"/>
        <v>0.34222222222222326</v>
      </c>
      <c r="J366" s="29">
        <f t="shared" si="62"/>
        <v>0.14639506172839506</v>
      </c>
      <c r="K366" s="29">
        <f t="shared" si="67"/>
        <v>5.0908052863654317E-2</v>
      </c>
      <c r="L366" s="29">
        <f t="shared" si="68"/>
        <v>4.0039030676609647E-2</v>
      </c>
    </row>
    <row r="367" spans="1:12" x14ac:dyDescent="0.2">
      <c r="A367" s="26">
        <f t="shared" si="66"/>
        <v>51.5</v>
      </c>
      <c r="B367" s="6">
        <v>3090</v>
      </c>
      <c r="C367" s="38">
        <f t="shared" si="60"/>
        <v>1.0508966853742363E-2</v>
      </c>
      <c r="D367" s="38">
        <f t="shared" si="73"/>
        <v>8.5634348491485879E-2</v>
      </c>
      <c r="E367" s="38">
        <f t="shared" si="73"/>
        <v>7.5125381637743266E-2</v>
      </c>
      <c r="F367" s="38">
        <f t="shared" si="61"/>
        <v>1.9655953244368594E-3</v>
      </c>
      <c r="G367" s="38">
        <f t="shared" si="74"/>
        <v>5.7505984231081601E-2</v>
      </c>
      <c r="H367" s="38">
        <f t="shared" si="74"/>
        <v>5.554038890664479E-2</v>
      </c>
      <c r="I367" s="29">
        <f t="shared" si="65"/>
        <v>0.34333333333333438</v>
      </c>
      <c r="J367" s="29">
        <f t="shared" si="62"/>
        <v>0.14734722222222224</v>
      </c>
      <c r="K367" s="29">
        <f t="shared" si="67"/>
        <v>5.1116734479314717E-2</v>
      </c>
      <c r="L367" s="29">
        <f t="shared" si="68"/>
        <v>4.0193309534683662E-2</v>
      </c>
    </row>
    <row r="368" spans="1:12" x14ac:dyDescent="0.2">
      <c r="A368" s="26">
        <f t="shared" si="66"/>
        <v>51.666666666666664</v>
      </c>
      <c r="B368" s="6">
        <v>3100</v>
      </c>
      <c r="C368" s="38">
        <f t="shared" si="60"/>
        <v>1.035517168798495E-2</v>
      </c>
      <c r="D368" s="38">
        <f t="shared" si="73"/>
        <v>8.5492229955565949E-2</v>
      </c>
      <c r="E368" s="38">
        <f t="shared" si="73"/>
        <v>7.5137058267580756E-2</v>
      </c>
      <c r="F368" s="38">
        <f t="shared" si="61"/>
        <v>1.9263499752799342E-3</v>
      </c>
      <c r="G368" s="38">
        <f t="shared" si="74"/>
        <v>5.7468922876729604E-2</v>
      </c>
      <c r="H368" s="38">
        <f t="shared" si="74"/>
        <v>5.5542572901449719E-2</v>
      </c>
      <c r="I368" s="29">
        <f t="shared" si="65"/>
        <v>0.3444444444444455</v>
      </c>
      <c r="J368" s="29">
        <f t="shared" si="62"/>
        <v>0.14830246913580247</v>
      </c>
      <c r="K368" s="29">
        <f t="shared" si="67"/>
        <v>5.1325448530058E-2</v>
      </c>
      <c r="L368" s="29">
        <f t="shared" si="68"/>
        <v>4.0347594459409913E-2</v>
      </c>
    </row>
    <row r="369" spans="1:12" x14ac:dyDescent="0.2">
      <c r="A369" s="26">
        <f t="shared" si="66"/>
        <v>51.833333333333336</v>
      </c>
      <c r="B369" s="6">
        <v>3110</v>
      </c>
      <c r="C369" s="38">
        <f t="shared" si="60"/>
        <v>1.0203627262318301E-2</v>
      </c>
      <c r="D369" s="38">
        <f t="shared" si="73"/>
        <v>8.5352191276219291E-2</v>
      </c>
      <c r="E369" s="38">
        <f t="shared" si="73"/>
        <v>7.5148564013900743E-2</v>
      </c>
      <c r="F369" s="38">
        <f t="shared" si="61"/>
        <v>1.8878882042132178E-3</v>
      </c>
      <c r="G369" s="38">
        <f t="shared" si="74"/>
        <v>5.743260149452431E-2</v>
      </c>
      <c r="H369" s="38">
        <f t="shared" si="74"/>
        <v>5.5544713290311139E-2</v>
      </c>
      <c r="I369" s="29">
        <f t="shared" si="65"/>
        <v>0.34555555555555661</v>
      </c>
      <c r="J369" s="29">
        <f t="shared" si="62"/>
        <v>0.14926080246913581</v>
      </c>
      <c r="K369" s="29">
        <f t="shared" si="67"/>
        <v>5.1534194541207723E-2</v>
      </c>
      <c r="L369" s="29">
        <f t="shared" si="68"/>
        <v>4.0501885329660779E-2</v>
      </c>
    </row>
    <row r="370" spans="1:12" x14ac:dyDescent="0.2">
      <c r="A370" s="26">
        <f t="shared" si="66"/>
        <v>52</v>
      </c>
      <c r="B370" s="6">
        <v>3120</v>
      </c>
      <c r="C370" s="38">
        <f t="shared" si="60"/>
        <v>1.0054300637924556E-2</v>
      </c>
      <c r="D370" s="38">
        <f t="shared" si="73"/>
        <v>8.5214202015450338E-2</v>
      </c>
      <c r="E370" s="38">
        <f t="shared" si="73"/>
        <v>7.515990137752554E-2</v>
      </c>
      <c r="F370" s="38">
        <f t="shared" si="61"/>
        <v>1.8501943662077721E-3</v>
      </c>
      <c r="G370" s="38">
        <f t="shared" si="74"/>
        <v>5.7397005310079102E-2</v>
      </c>
      <c r="H370" s="38">
        <f t="shared" si="74"/>
        <v>5.5546810943871379E-2</v>
      </c>
      <c r="I370" s="29">
        <f t="shared" si="65"/>
        <v>0.34666666666666773</v>
      </c>
      <c r="J370" s="29">
        <f t="shared" si="62"/>
        <v>0.15022222222222223</v>
      </c>
      <c r="K370" s="29">
        <f t="shared" si="67"/>
        <v>5.1742972045034183E-2</v>
      </c>
      <c r="L370" s="29">
        <f t="shared" si="68"/>
        <v>4.0656182026727092E-2</v>
      </c>
    </row>
    <row r="371" spans="1:12" x14ac:dyDescent="0.2">
      <c r="A371" s="26">
        <f t="shared" si="66"/>
        <v>52.166666666666664</v>
      </c>
      <c r="B371" s="6">
        <v>3130</v>
      </c>
      <c r="C371" s="38">
        <f t="shared" si="60"/>
        <v>9.9071593580342451E-3</v>
      </c>
      <c r="D371" s="38">
        <f t="shared" si="73"/>
        <v>8.5078232180713281E-2</v>
      </c>
      <c r="E371" s="38">
        <f t="shared" si="73"/>
        <v>7.5171072822678792E-2</v>
      </c>
      <c r="F371" s="38">
        <f t="shared" si="61"/>
        <v>1.813253128605468E-3</v>
      </c>
      <c r="G371" s="38">
        <f t="shared" si="74"/>
        <v>5.7362119843994808E-2</v>
      </c>
      <c r="H371" s="38">
        <f t="shared" si="74"/>
        <v>5.5548866715389389E-2</v>
      </c>
      <c r="I371" s="29">
        <f t="shared" si="65"/>
        <v>0.34777777777777885</v>
      </c>
      <c r="J371" s="29">
        <f t="shared" si="62"/>
        <v>0.15118672839506173</v>
      </c>
      <c r="K371" s="29">
        <f t="shared" si="67"/>
        <v>5.1951780580652737E-2</v>
      </c>
      <c r="L371" s="29">
        <f t="shared" si="68"/>
        <v>4.0810484434269843E-2</v>
      </c>
    </row>
    <row r="372" spans="1:12" x14ac:dyDescent="0.2">
      <c r="A372" s="26">
        <f t="shared" si="66"/>
        <v>52.333333333333336</v>
      </c>
      <c r="B372" s="6">
        <v>3140</v>
      </c>
      <c r="C372" s="38">
        <f t="shared" si="60"/>
        <v>9.7621714408717333E-3</v>
      </c>
      <c r="D372" s="38">
        <f t="shared" si="73"/>
        <v>8.4944252218393024E-2</v>
      </c>
      <c r="E372" s="38">
        <f t="shared" si="73"/>
        <v>7.5182080777521046E-2</v>
      </c>
      <c r="F372" s="38">
        <f t="shared" si="61"/>
        <v>1.7770494648821653E-3</v>
      </c>
      <c r="G372" s="38">
        <f t="shared" si="74"/>
        <v>5.7327930905969958E-2</v>
      </c>
      <c r="H372" s="38">
        <f t="shared" si="74"/>
        <v>5.5550881441087836E-2</v>
      </c>
      <c r="I372" s="29">
        <f t="shared" si="65"/>
        <v>0.34888888888888997</v>
      </c>
      <c r="J372" s="29">
        <f t="shared" si="62"/>
        <v>0.15215432098765433</v>
      </c>
      <c r="K372" s="29">
        <f t="shared" si="67"/>
        <v>5.2160619693923632E-2</v>
      </c>
      <c r="L372" s="29">
        <f t="shared" si="68"/>
        <v>4.0964792438272862E-2</v>
      </c>
    </row>
    <row r="373" spans="1:12" x14ac:dyDescent="0.2">
      <c r="A373" s="26">
        <f t="shared" si="66"/>
        <v>52.5</v>
      </c>
      <c r="B373" s="6">
        <v>3150</v>
      </c>
      <c r="C373" s="38">
        <f t="shared" si="60"/>
        <v>9.6193053727038035E-3</v>
      </c>
      <c r="D373" s="38">
        <f t="shared" si="73"/>
        <v>8.4812233007381624E-2</v>
      </c>
      <c r="E373" s="38">
        <f t="shared" si="73"/>
        <v>7.5192927634677567E-2</v>
      </c>
      <c r="F373" s="38">
        <f t="shared" si="61"/>
        <v>1.7415686485353883E-3</v>
      </c>
      <c r="G373" s="38">
        <f t="shared" si="74"/>
        <v>5.7294424589028607E-2</v>
      </c>
      <c r="H373" s="38">
        <f t="shared" si="74"/>
        <v>5.5552855940493258E-2</v>
      </c>
      <c r="I373" s="29">
        <f t="shared" si="65"/>
        <v>0.35000000000000109</v>
      </c>
      <c r="J373" s="29">
        <f t="shared" si="62"/>
        <v>0.15312500000000001</v>
      </c>
      <c r="K373" s="29">
        <f t="shared" si="67"/>
        <v>5.2369488937353291E-2</v>
      </c>
      <c r="L373" s="29">
        <f t="shared" si="68"/>
        <v>4.1119105926996455E-2</v>
      </c>
    </row>
    <row r="374" spans="1:12" x14ac:dyDescent="0.2">
      <c r="A374" s="26">
        <f t="shared" si="66"/>
        <v>52.666666666666664</v>
      </c>
      <c r="B374" s="6">
        <v>3160</v>
      </c>
      <c r="C374" s="38">
        <f t="shared" si="60"/>
        <v>9.4785301009900728E-3</v>
      </c>
      <c r="D374" s="38">
        <f t="shared" si="73"/>
        <v>8.4682145852748678E-2</v>
      </c>
      <c r="E374" s="38">
        <f t="shared" si="73"/>
        <v>7.5203615751758351E-2</v>
      </c>
      <c r="F374" s="38">
        <f t="shared" si="61"/>
        <v>1.706796247094054E-3</v>
      </c>
      <c r="G374" s="38">
        <f t="shared" si="74"/>
        <v>5.7261587263863427E-2</v>
      </c>
      <c r="H374" s="38">
        <f t="shared" si="74"/>
        <v>5.5554791016769411E-2</v>
      </c>
      <c r="I374" s="29">
        <f t="shared" si="65"/>
        <v>0.35111111111111221</v>
      </c>
      <c r="J374" s="29">
        <f t="shared" si="62"/>
        <v>0.15409876543209877</v>
      </c>
      <c r="K374" s="29">
        <f t="shared" si="67"/>
        <v>5.2578387869997065E-2</v>
      </c>
      <c r="L374" s="29">
        <f t="shared" si="68"/>
        <v>4.1273424790931927E-2</v>
      </c>
    </row>
    <row r="375" spans="1:12" x14ac:dyDescent="0.2">
      <c r="A375" s="26">
        <f t="shared" si="66"/>
        <v>52.833333333333336</v>
      </c>
      <c r="B375" s="6">
        <v>3170</v>
      </c>
      <c r="C375" s="38">
        <f t="shared" si="60"/>
        <v>9.3398150276335253E-3</v>
      </c>
      <c r="D375" s="38">
        <f t="shared" si="73"/>
        <v>8.4553962479504335E-2</v>
      </c>
      <c r="E375" s="38">
        <f t="shared" si="73"/>
        <v>7.5214147451870564E-2</v>
      </c>
      <c r="F375" s="38">
        <f t="shared" si="61"/>
        <v>1.6727181162478045E-3</v>
      </c>
      <c r="G375" s="38">
        <f t="shared" si="74"/>
        <v>5.7229405573291731E-2</v>
      </c>
      <c r="H375" s="38">
        <f t="shared" si="74"/>
        <v>5.5556687457043959E-2</v>
      </c>
      <c r="I375" s="29">
        <f t="shared" si="65"/>
        <v>0.35222222222222332</v>
      </c>
      <c r="J375" s="29">
        <f t="shared" si="62"/>
        <v>0.15507561728395061</v>
      </c>
      <c r="K375" s="29">
        <f t="shared" si="67"/>
        <v>5.2787316057363372E-2</v>
      </c>
      <c r="L375" s="29">
        <f t="shared" si="68"/>
        <v>4.1427748922757052E-2</v>
      </c>
    </row>
    <row r="376" spans="1:12" x14ac:dyDescent="0.2">
      <c r="A376" s="26">
        <f t="shared" si="66"/>
        <v>53</v>
      </c>
      <c r="B376" s="6">
        <v>3180</v>
      </c>
      <c r="C376" s="38">
        <f t="shared" si="60"/>
        <v>9.2031300023299317E-3</v>
      </c>
      <c r="D376" s="38">
        <f t="shared" si="73"/>
        <v>8.4427655026453649E-2</v>
      </c>
      <c r="E376" s="38">
        <f t="shared" si="73"/>
        <v>7.5224525024123495E-2</v>
      </c>
      <c r="F376" s="38">
        <f t="shared" si="61"/>
        <v>1.6393203940935437E-3</v>
      </c>
      <c r="G376" s="38">
        <f t="shared" si="74"/>
        <v>5.7197866426822189E-2</v>
      </c>
      <c r="H376" s="38">
        <f t="shared" si="74"/>
        <v>5.5558546032728681E-2</v>
      </c>
      <c r="I376" s="29">
        <f t="shared" si="65"/>
        <v>0.35333333333333444</v>
      </c>
      <c r="J376" s="29">
        <f t="shared" si="62"/>
        <v>0.15605555555555556</v>
      </c>
      <c r="K376" s="29">
        <f t="shared" si="67"/>
        <v>5.2996273071319273E-2</v>
      </c>
      <c r="L376" s="29">
        <f t="shared" si="68"/>
        <v>4.1582078217292408E-2</v>
      </c>
    </row>
    <row r="377" spans="1:12" x14ac:dyDescent="0.2">
      <c r="A377" s="26">
        <f t="shared" si="66"/>
        <v>53.166666666666664</v>
      </c>
      <c r="B377" s="6">
        <v>3190</v>
      </c>
      <c r="C377" s="38">
        <f t="shared" si="60"/>
        <v>9.068445316014518E-3</v>
      </c>
      <c r="D377" s="38">
        <f t="shared" si="73"/>
        <v>8.4303196040140818E-2</v>
      </c>
      <c r="E377" s="38">
        <f t="shared" si="73"/>
        <v>7.5234750724126082E-2</v>
      </c>
      <c r="F377" s="38">
        <f t="shared" si="61"/>
        <v>1.6065894954968545E-3</v>
      </c>
      <c r="G377" s="38">
        <f t="shared" si="74"/>
        <v>5.7166956995330045E-2</v>
      </c>
      <c r="H377" s="38">
        <f t="shared" si="74"/>
        <v>5.556036749983323E-2</v>
      </c>
      <c r="I377" s="29">
        <f t="shared" si="65"/>
        <v>0.35444444444444556</v>
      </c>
      <c r="J377" s="29">
        <f t="shared" si="62"/>
        <v>0.15703858024691358</v>
      </c>
      <c r="K377" s="29">
        <f t="shared" si="67"/>
        <v>5.3205258489997402E-2</v>
      </c>
      <c r="L377" s="29">
        <f t="shared" si="68"/>
        <v>4.173641257145861E-2</v>
      </c>
    </row>
    <row r="378" spans="1:12" x14ac:dyDescent="0.2">
      <c r="A378" s="26">
        <f t="shared" si="66"/>
        <v>53.333333333333336</v>
      </c>
      <c r="B378" s="6">
        <v>3200</v>
      </c>
      <c r="C378" s="38">
        <f t="shared" ref="C378:C441" si="75">$D$36*EXP(-$H$6*B378/3600)</f>
        <v>8.9357316944046142E-3</v>
      </c>
      <c r="D378" s="38">
        <f t="shared" si="73"/>
        <v>8.4180558468882047E-2</v>
      </c>
      <c r="E378" s="38">
        <f t="shared" si="73"/>
        <v>7.5244826774477205E-2</v>
      </c>
      <c r="F378" s="38">
        <f t="shared" ref="F378:F441" si="76">$D$36*EXP(-$H$7*B378/3600)</f>
        <v>1.5745121065660042E-3</v>
      </c>
      <c r="G378" s="38">
        <f t="shared" si="74"/>
        <v>5.7136664705838634E-2</v>
      </c>
      <c r="H378" s="38">
        <f t="shared" si="74"/>
        <v>5.556215259927267E-2</v>
      </c>
      <c r="I378" s="29">
        <f t="shared" si="65"/>
        <v>0.35555555555555668</v>
      </c>
      <c r="J378" s="29">
        <f t="shared" ref="J378:J441" si="77">($B$55/10)/3600*0.5*B378^2</f>
        <v>0.15802469135802469</v>
      </c>
      <c r="K378" s="29">
        <f t="shared" si="67"/>
        <v>5.3414271897704285E-2</v>
      </c>
      <c r="L378" s="29">
        <f t="shared" si="68"/>
        <v>4.189075188423437E-2</v>
      </c>
    </row>
    <row r="379" spans="1:12" x14ac:dyDescent="0.2">
      <c r="A379" s="26">
        <f t="shared" si="66"/>
        <v>53.5</v>
      </c>
      <c r="B379" s="6">
        <v>3210</v>
      </c>
      <c r="C379" s="38">
        <f t="shared" si="75"/>
        <v>8.8049602916367622E-3</v>
      </c>
      <c r="D379" s="38">
        <f t="shared" ref="D379:E394" si="78">D378*EXP(-$H$6*10/3600)+$B$55</f>
        <v>8.4059715656885747E-2</v>
      </c>
      <c r="E379" s="38">
        <f t="shared" si="78"/>
        <v>7.5254755365248768E-2</v>
      </c>
      <c r="F379" s="38">
        <f t="shared" si="76"/>
        <v>1.5430751792362678E-3</v>
      </c>
      <c r="G379" s="38">
        <f t="shared" ref="G379:H394" si="79">G378*EXP(-$H$7*10/3600)+$B$55</f>
        <v>5.7106977236405086E-2</v>
      </c>
      <c r="H379" s="38">
        <f t="shared" si="79"/>
        <v>5.5563902057168851E-2</v>
      </c>
      <c r="I379" s="29">
        <f t="shared" ref="I379:I442" si="80">I378+$B$55</f>
        <v>0.3566666666666678</v>
      </c>
      <c r="J379" s="29">
        <f t="shared" si="77"/>
        <v>0.1590138888888889</v>
      </c>
      <c r="K379" s="29">
        <f t="shared" si="67"/>
        <v>5.3623312884829979E-2</v>
      </c>
      <c r="L379" s="29">
        <f t="shared" si="68"/>
        <v>4.2045096056615397E-2</v>
      </c>
    </row>
    <row r="380" spans="1:12" x14ac:dyDescent="0.2">
      <c r="A380" s="26">
        <f t="shared" ref="A380:A443" si="81">B380/60</f>
        <v>53.666666666666664</v>
      </c>
      <c r="B380" s="6">
        <v>3220</v>
      </c>
      <c r="C380" s="38">
        <f t="shared" si="75"/>
        <v>8.6761026839969127E-3</v>
      </c>
      <c r="D380" s="38">
        <f t="shared" si="78"/>
        <v>8.3940641338458827E-2</v>
      </c>
      <c r="E380" s="38">
        <f t="shared" si="78"/>
        <v>7.5264538654461699E-2</v>
      </c>
      <c r="F380" s="38">
        <f t="shared" si="76"/>
        <v>1.5122659259623967E-3</v>
      </c>
      <c r="G380" s="38">
        <f t="shared" si="79"/>
        <v>5.7077882511108145E-2</v>
      </c>
      <c r="H380" s="38">
        <f t="shared" si="79"/>
        <v>5.5565616585145784E-2</v>
      </c>
      <c r="I380" s="29">
        <f t="shared" si="80"/>
        <v>0.35777777777777892</v>
      </c>
      <c r="J380" s="29">
        <f t="shared" si="77"/>
        <v>0.16000617283950619</v>
      </c>
      <c r="K380" s="29">
        <f t="shared" ref="K380:K443" si="82">K379+E380*10/3600</f>
        <v>5.3832381047759038E-2</v>
      </c>
      <c r="L380" s="29">
        <f t="shared" ref="L380:L443" si="83">L379+H380*10/3600</f>
        <v>4.2199444991574138E-2</v>
      </c>
    </row>
    <row r="381" spans="1:12" x14ac:dyDescent="0.2">
      <c r="A381" s="26">
        <f t="shared" si="81"/>
        <v>53.833333333333336</v>
      </c>
      <c r="B381" s="6">
        <v>3230</v>
      </c>
      <c r="C381" s="38">
        <f t="shared" si="75"/>
        <v>8.5491308637424338E-3</v>
      </c>
      <c r="D381" s="38">
        <f t="shared" si="78"/>
        <v>8.3823309632297671E-2</v>
      </c>
      <c r="E381" s="38">
        <f t="shared" si="78"/>
        <v>7.5274178768555022E-2</v>
      </c>
      <c r="F381" s="38">
        <f t="shared" si="76"/>
        <v>1.4820718145170419E-3</v>
      </c>
      <c r="G381" s="38">
        <f t="shared" si="79"/>
        <v>5.7049368695136084E-2</v>
      </c>
      <c r="H381" s="38">
        <f t="shared" si="79"/>
        <v>5.5567296880619073E-2</v>
      </c>
      <c r="I381" s="29">
        <f t="shared" si="80"/>
        <v>0.35888888888889003</v>
      </c>
      <c r="J381" s="29">
        <f t="shared" si="77"/>
        <v>0.16100154320987656</v>
      </c>
      <c r="K381" s="29">
        <f t="shared" si="82"/>
        <v>5.4041475988782804E-2</v>
      </c>
      <c r="L381" s="29">
        <f t="shared" si="83"/>
        <v>4.2353798594020303E-2</v>
      </c>
    </row>
    <row r="382" spans="1:12" x14ac:dyDescent="0.2">
      <c r="A382" s="26">
        <f t="shared" si="81"/>
        <v>54</v>
      </c>
      <c r="B382" s="6">
        <v>3240</v>
      </c>
      <c r="C382" s="38">
        <f t="shared" si="75"/>
        <v>8.4240172330145042E-3</v>
      </c>
      <c r="D382" s="38">
        <f t="shared" si="78"/>
        <v>8.3707695035862797E-2</v>
      </c>
      <c r="E382" s="38">
        <f t="shared" si="78"/>
        <v>7.5283677802848073E-2</v>
      </c>
      <c r="F382" s="38">
        <f t="shared" si="76"/>
        <v>1.4524805628930483E-3</v>
      </c>
      <c r="G382" s="38">
        <f t="shared" si="79"/>
        <v>5.7021424189972664E-2</v>
      </c>
      <c r="H382" s="38">
        <f t="shared" si="79"/>
        <v>5.5568943627079648E-2</v>
      </c>
      <c r="I382" s="29">
        <f t="shared" si="80"/>
        <v>0.36000000000000115</v>
      </c>
      <c r="J382" s="29">
        <f t="shared" si="77"/>
        <v>0.16200000000000001</v>
      </c>
      <c r="K382" s="29">
        <f t="shared" si="82"/>
        <v>5.4250597316012936E-2</v>
      </c>
      <c r="L382" s="29">
        <f t="shared" si="83"/>
        <v>4.2508156770762189E-2</v>
      </c>
    </row>
    <row r="383" spans="1:12" x14ac:dyDescent="0.2">
      <c r="A383" s="26">
        <f t="shared" si="81"/>
        <v>54.166666666666664</v>
      </c>
      <c r="B383" s="6">
        <v>3250</v>
      </c>
      <c r="C383" s="38">
        <f t="shared" si="75"/>
        <v>8.3007345978396273E-3</v>
      </c>
      <c r="D383" s="38">
        <f t="shared" si="78"/>
        <v>8.3593772419835718E-2</v>
      </c>
      <c r="E383" s="38">
        <f t="shared" si="78"/>
        <v>7.5293037821995867E-2</v>
      </c>
      <c r="F383" s="38">
        <f t="shared" si="76"/>
        <v>1.4234801343075173E-3</v>
      </c>
      <c r="G383" s="38">
        <f t="shared" si="79"/>
        <v>5.6994037628679238E-2</v>
      </c>
      <c r="H383" s="38">
        <f t="shared" si="79"/>
        <v>5.5570557494371751E-2</v>
      </c>
      <c r="I383" s="29">
        <f t="shared" si="80"/>
        <v>0.36111111111111227</v>
      </c>
      <c r="J383" s="29">
        <f t="shared" si="77"/>
        <v>0.16300154320987656</v>
      </c>
      <c r="K383" s="29">
        <f t="shared" si="82"/>
        <v>5.4459744643296261E-2</v>
      </c>
      <c r="L383" s="29">
        <f t="shared" si="83"/>
        <v>4.2662519430468775E-2</v>
      </c>
    </row>
    <row r="384" spans="1:12" x14ac:dyDescent="0.2">
      <c r="A384" s="26">
        <f t="shared" si="81"/>
        <v>54.333333333333336</v>
      </c>
      <c r="B384" s="6">
        <v>3260</v>
      </c>
      <c r="C384" s="38">
        <f t="shared" si="75"/>
        <v>8.1792561622188661E-3</v>
      </c>
      <c r="D384" s="38">
        <f t="shared" si="78"/>
        <v>8.3481517022656992E-2</v>
      </c>
      <c r="E384" s="38">
        <f t="shared" si="78"/>
        <v>7.5302260860437911E-2</v>
      </c>
      <c r="F384" s="38">
        <f t="shared" si="76"/>
        <v>1.3950587323056313E-3</v>
      </c>
      <c r="G384" s="38">
        <f t="shared" si="79"/>
        <v>5.6967197871271032E-2</v>
      </c>
      <c r="H384" s="38">
        <f t="shared" si="79"/>
        <v>5.5572139138965429E-2</v>
      </c>
      <c r="I384" s="29">
        <f t="shared" si="80"/>
        <v>0.36222222222222339</v>
      </c>
      <c r="J384" s="29">
        <f t="shared" si="77"/>
        <v>0.16400617283950619</v>
      </c>
      <c r="K384" s="29">
        <f t="shared" si="82"/>
        <v>5.466891759013081E-2</v>
      </c>
      <c r="L384" s="29">
        <f t="shared" si="83"/>
        <v>4.281688648363257E-2</v>
      </c>
    </row>
    <row r="385" spans="1:12" x14ac:dyDescent="0.2">
      <c r="A385" s="26">
        <f t="shared" si="81"/>
        <v>54.5</v>
      </c>
      <c r="B385" s="6">
        <v>3270</v>
      </c>
      <c r="C385" s="38">
        <f t="shared" si="75"/>
        <v>8.059555522303646E-3</v>
      </c>
      <c r="D385" s="38">
        <f t="shared" si="78"/>
        <v>8.3370904445144237E-2</v>
      </c>
      <c r="E385" s="38">
        <f t="shared" si="78"/>
        <v>7.5311348922840374E-2</v>
      </c>
      <c r="F385" s="38">
        <f t="shared" si="76"/>
        <v>1.3672047959622298E-3</v>
      </c>
      <c r="G385" s="38">
        <f t="shared" si="79"/>
        <v>5.6940894000185746E-2</v>
      </c>
      <c r="H385" s="38">
        <f t="shared" si="79"/>
        <v>5.5573689204223543E-2</v>
      </c>
      <c r="I385" s="29">
        <f t="shared" si="80"/>
        <v>0.36333333333333451</v>
      </c>
      <c r="J385" s="29">
        <f t="shared" si="77"/>
        <v>0.1650138888888889</v>
      </c>
      <c r="K385" s="29">
        <f t="shared" si="82"/>
        <v>5.4878115781583144E-2</v>
      </c>
      <c r="L385" s="29">
        <f t="shared" si="83"/>
        <v>4.2971257842533188E-2</v>
      </c>
    </row>
    <row r="386" spans="1:12" x14ac:dyDescent="0.2">
      <c r="A386" s="26">
        <f t="shared" si="81"/>
        <v>54.666666666666664</v>
      </c>
      <c r="B386" s="6">
        <v>3280</v>
      </c>
      <c r="C386" s="38">
        <f t="shared" si="75"/>
        <v>7.9416066606567519E-3</v>
      </c>
      <c r="D386" s="38">
        <f t="shared" si="78"/>
        <v>8.32619106451888E-2</v>
      </c>
      <c r="E386" s="38">
        <f t="shared" si="78"/>
        <v>7.5320303984531822E-2</v>
      </c>
      <c r="F386" s="38">
        <f t="shared" si="76"/>
        <v>1.3399069951791859E-3</v>
      </c>
      <c r="G386" s="38">
        <f t="shared" si="79"/>
        <v>5.691511531584266E-2</v>
      </c>
      <c r="H386" s="38">
        <f t="shared" si="79"/>
        <v>5.5575208320663504E-2</v>
      </c>
      <c r="I386" s="29">
        <f t="shared" si="80"/>
        <v>0.36444444444444563</v>
      </c>
      <c r="J386" s="29">
        <f t="shared" si="77"/>
        <v>0.1660246913580247</v>
      </c>
      <c r="K386" s="29">
        <f t="shared" si="82"/>
        <v>5.5087338848206845E-2</v>
      </c>
      <c r="L386" s="29">
        <f t="shared" si="83"/>
        <v>4.3125633421201695E-2</v>
      </c>
    </row>
    <row r="387" spans="1:12" x14ac:dyDescent="0.2">
      <c r="A387" s="26">
        <f t="shared" si="81"/>
        <v>54.833333333333336</v>
      </c>
      <c r="B387" s="6">
        <v>3290</v>
      </c>
      <c r="C387" s="38">
        <f t="shared" si="75"/>
        <v>7.8253839405973639E-3</v>
      </c>
      <c r="D387" s="38">
        <f t="shared" si="78"/>
        <v>8.3154511932530137E-2</v>
      </c>
      <c r="E387" s="38">
        <f t="shared" si="78"/>
        <v>7.5329127991932546E-2</v>
      </c>
      <c r="F387" s="38">
        <f t="shared" si="76"/>
        <v>1.3131542260766866E-3</v>
      </c>
      <c r="G387" s="38">
        <f t="shared" si="79"/>
        <v>5.688985133229036E-2</v>
      </c>
      <c r="H387" s="38">
        <f t="shared" si="79"/>
        <v>5.5576697106213706E-2</v>
      </c>
      <c r="I387" s="29">
        <f t="shared" si="80"/>
        <v>0.36555555555555674</v>
      </c>
      <c r="J387" s="29">
        <f t="shared" si="77"/>
        <v>0.16703858024691359</v>
      </c>
      <c r="K387" s="29">
        <f t="shared" si="82"/>
        <v>5.5296586425962212E-2</v>
      </c>
      <c r="L387" s="29">
        <f t="shared" si="83"/>
        <v>4.3280013135385625E-2</v>
      </c>
    </row>
    <row r="388" spans="1:12" x14ac:dyDescent="0.2">
      <c r="A388" s="26">
        <f t="shared" si="81"/>
        <v>55</v>
      </c>
      <c r="B388" s="6">
        <v>3300</v>
      </c>
      <c r="C388" s="38">
        <f t="shared" si="75"/>
        <v>7.7108621006287733E-3</v>
      </c>
      <c r="D388" s="38">
        <f t="shared" si="78"/>
        <v>8.304868496360665E-2</v>
      </c>
      <c r="E388" s="38">
        <f t="shared" si="78"/>
        <v>7.533782286297766E-2</v>
      </c>
      <c r="F388" s="38">
        <f t="shared" si="76"/>
        <v>1.2869356064765225E-3</v>
      </c>
      <c r="G388" s="38">
        <f t="shared" si="79"/>
        <v>5.6865091772941391E-2</v>
      </c>
      <c r="H388" s="38">
        <f t="shared" si="79"/>
        <v>5.5578156166464901E-2</v>
      </c>
      <c r="I388" s="29">
        <f t="shared" si="80"/>
        <v>0.36666666666666786</v>
      </c>
      <c r="J388" s="29">
        <f t="shared" si="77"/>
        <v>0.16805555555555557</v>
      </c>
      <c r="K388" s="29">
        <f t="shared" si="82"/>
        <v>5.550585815613715E-2</v>
      </c>
      <c r="L388" s="29">
        <f t="shared" si="83"/>
        <v>4.3434396902514695E-2</v>
      </c>
    </row>
    <row r="389" spans="1:12" x14ac:dyDescent="0.2">
      <c r="A389" s="26">
        <f t="shared" si="81"/>
        <v>55.166666666666664</v>
      </c>
      <c r="B389" s="6">
        <v>3310</v>
      </c>
      <c r="C389" s="38">
        <f t="shared" si="75"/>
        <v>7.5980162489476958E-3</v>
      </c>
      <c r="D389" s="38">
        <f t="shared" si="78"/>
        <v>8.2944406736481818E-2</v>
      </c>
      <c r="E389" s="38">
        <f t="shared" si="78"/>
        <v>7.5346390487533915E-2</v>
      </c>
      <c r="F389" s="38">
        <f t="shared" si="76"/>
        <v>1.2612404714755668E-3</v>
      </c>
      <c r="G389" s="38">
        <f t="shared" si="79"/>
        <v>5.6840826566392076E-2</v>
      </c>
      <c r="H389" s="38">
        <f t="shared" si="79"/>
        <v>5.557958609491654E-2</v>
      </c>
      <c r="I389" s="29">
        <f t="shared" si="80"/>
        <v>0.36777777777777898</v>
      </c>
      <c r="J389" s="29">
        <f t="shared" si="77"/>
        <v>0.16907561728395062</v>
      </c>
      <c r="K389" s="29">
        <f t="shared" si="82"/>
        <v>5.5715153685269192E-2</v>
      </c>
      <c r="L389" s="29">
        <f t="shared" si="83"/>
        <v>4.3588784641667239E-2</v>
      </c>
    </row>
    <row r="390" spans="1:12" x14ac:dyDescent="0.2">
      <c r="A390" s="26">
        <f t="shared" si="81"/>
        <v>55.333333333333336</v>
      </c>
      <c r="B390" s="6">
        <v>3320</v>
      </c>
      <c r="C390" s="38">
        <f t="shared" si="75"/>
        <v>7.4868218580339679E-3</v>
      </c>
      <c r="D390" s="38">
        <f t="shared" si="78"/>
        <v>8.2841654585844693E-2</v>
      </c>
      <c r="E390" s="38">
        <f t="shared" si="78"/>
        <v>7.5354832727810531E-2</v>
      </c>
      <c r="F390" s="38">
        <f t="shared" si="76"/>
        <v>1.2360583691076318E-3</v>
      </c>
      <c r="G390" s="38">
        <f t="shared" si="79"/>
        <v>5.6817045842325782E-2</v>
      </c>
      <c r="H390" s="38">
        <f t="shared" si="79"/>
        <v>5.5580987473218178E-2</v>
      </c>
      <c r="I390" s="29">
        <f t="shared" si="80"/>
        <v>0.3688888888888901</v>
      </c>
      <c r="J390" s="29">
        <f t="shared" si="77"/>
        <v>0.17009876543209879</v>
      </c>
      <c r="K390" s="29">
        <f t="shared" si="82"/>
        <v>5.5924472665068663E-2</v>
      </c>
      <c r="L390" s="29">
        <f t="shared" si="83"/>
        <v>4.3743176273537292E-2</v>
      </c>
    </row>
    <row r="391" spans="1:12" x14ac:dyDescent="0.2">
      <c r="A391" s="26">
        <f t="shared" si="81"/>
        <v>55.5</v>
      </c>
      <c r="B391" s="6">
        <v>3330</v>
      </c>
      <c r="C391" s="38">
        <f t="shared" si="75"/>
        <v>7.3772547593193493E-3</v>
      </c>
      <c r="D391" s="38">
        <f t="shared" si="78"/>
        <v>8.2740406178083453E-2</v>
      </c>
      <c r="E391" s="38">
        <f t="shared" si="78"/>
        <v>7.5363151418763902E-2</v>
      </c>
      <c r="F391" s="38">
        <f t="shared" si="76"/>
        <v>1.2113790560919343E-3</v>
      </c>
      <c r="G391" s="38">
        <f t="shared" si="79"/>
        <v>5.6793739927497984E-2</v>
      </c>
      <c r="H391" s="38">
        <f t="shared" si="79"/>
        <v>5.5582360871406077E-2</v>
      </c>
      <c r="I391" s="29">
        <f t="shared" si="80"/>
        <v>0.37000000000000122</v>
      </c>
      <c r="J391" s="29">
        <f t="shared" si="77"/>
        <v>0.171125</v>
      </c>
      <c r="K391" s="29">
        <f t="shared" si="82"/>
        <v>5.6133814752343004E-2</v>
      </c>
      <c r="L391" s="29">
        <f t="shared" si="83"/>
        <v>4.3897571720402311E-2</v>
      </c>
    </row>
    <row r="392" spans="1:12" x14ac:dyDescent="0.2">
      <c r="A392" s="26">
        <f t="shared" si="81"/>
        <v>55.666666666666664</v>
      </c>
      <c r="B392" s="6">
        <v>3340</v>
      </c>
      <c r="C392" s="38">
        <f t="shared" si="75"/>
        <v>7.2692911379344223E-3</v>
      </c>
      <c r="D392" s="38">
        <f t="shared" si="78"/>
        <v>8.2640639506431093E-2</v>
      </c>
      <c r="E392" s="38">
        <f t="shared" si="78"/>
        <v>7.5371348368496474E-2</v>
      </c>
      <c r="F392" s="38">
        <f t="shared" si="76"/>
        <v>1.1871924936664592E-3</v>
      </c>
      <c r="G392" s="38">
        <f t="shared" si="79"/>
        <v>5.6770899341801503E-2</v>
      </c>
      <c r="H392" s="38">
        <f t="shared" si="79"/>
        <v>5.5583706848135066E-2</v>
      </c>
      <c r="I392" s="29">
        <f t="shared" si="80"/>
        <v>0.37111111111111234</v>
      </c>
      <c r="J392" s="29">
        <f t="shared" si="77"/>
        <v>0.17215432098765432</v>
      </c>
      <c r="K392" s="29">
        <f t="shared" si="82"/>
        <v>5.6343179608922163E-2</v>
      </c>
      <c r="L392" s="29">
        <f t="shared" si="83"/>
        <v>4.4051970906091573E-2</v>
      </c>
    </row>
    <row r="393" spans="1:12" x14ac:dyDescent="0.2">
      <c r="A393" s="26">
        <f t="shared" si="81"/>
        <v>55.833333333333336</v>
      </c>
      <c r="B393" s="6">
        <v>3350</v>
      </c>
      <c r="C393" s="38">
        <f t="shared" si="75"/>
        <v>7.1629075275322822E-3</v>
      </c>
      <c r="D393" s="38">
        <f t="shared" si="78"/>
        <v>8.2542332886182207E-2</v>
      </c>
      <c r="E393" s="38">
        <f t="shared" si="78"/>
        <v>7.5379425358649735E-2</v>
      </c>
      <c r="F393" s="38">
        <f t="shared" si="76"/>
        <v>1.1634888435045078E-3</v>
      </c>
      <c r="G393" s="38">
        <f t="shared" si="79"/>
        <v>5.6748514794410294E-2</v>
      </c>
      <c r="H393" s="38">
        <f t="shared" si="79"/>
        <v>5.5585025950905809E-2</v>
      </c>
      <c r="I393" s="29">
        <f t="shared" si="80"/>
        <v>0.37222222222222345</v>
      </c>
      <c r="J393" s="29">
        <f t="shared" si="77"/>
        <v>0.17318672839506175</v>
      </c>
      <c r="K393" s="29">
        <f t="shared" si="82"/>
        <v>5.6552566901585076E-2</v>
      </c>
      <c r="L393" s="29">
        <f t="shared" si="83"/>
        <v>4.4206373755955201E-2</v>
      </c>
    </row>
    <row r="394" spans="1:12" x14ac:dyDescent="0.2">
      <c r="A394" s="26">
        <f t="shared" si="81"/>
        <v>56</v>
      </c>
      <c r="B394" s="6">
        <v>3360</v>
      </c>
      <c r="C394" s="38">
        <f t="shared" si="75"/>
        <v>7.0580808051880625E-3</v>
      </c>
      <c r="D394" s="38">
        <f t="shared" si="78"/>
        <v>8.2445464949979688E-2</v>
      </c>
      <c r="E394" s="38">
        <f t="shared" si="78"/>
        <v>7.5387384144791444E-2</v>
      </c>
      <c r="F394" s="38">
        <f t="shared" si="76"/>
        <v>1.1402584637127755E-3</v>
      </c>
      <c r="G394" s="38">
        <f t="shared" si="79"/>
        <v>5.6726577180000237E-2</v>
      </c>
      <c r="H394" s="38">
        <f t="shared" si="79"/>
        <v>5.5586318716287483E-2</v>
      </c>
      <c r="I394" s="29">
        <f t="shared" si="80"/>
        <v>0.37333333333333457</v>
      </c>
      <c r="J394" s="29">
        <f t="shared" si="77"/>
        <v>0.17422222222222222</v>
      </c>
      <c r="K394" s="29">
        <f t="shared" si="82"/>
        <v>5.6761976301987274E-2</v>
      </c>
      <c r="L394" s="29">
        <f t="shared" si="83"/>
        <v>4.4360780196833781E-2</v>
      </c>
    </row>
    <row r="395" spans="1:12" x14ac:dyDescent="0.2">
      <c r="A395" s="26">
        <f t="shared" si="81"/>
        <v>56.166666666666664</v>
      </c>
      <c r="B395" s="6">
        <v>3370</v>
      </c>
      <c r="C395" s="38">
        <f t="shared" si="75"/>
        <v>6.9547881863730523E-3</v>
      </c>
      <c r="D395" s="38">
        <f t="shared" ref="D395:E410" si="84">D394*EXP(-$H$6*10/3600)+$B$55</f>
        <v>8.2350014643170447E-2</v>
      </c>
      <c r="E395" s="38">
        <f t="shared" si="84"/>
        <v>7.5395226456797207E-2</v>
      </c>
      <c r="F395" s="38">
        <f t="shared" si="76"/>
        <v>1.1174919049093404E-3</v>
      </c>
      <c r="G395" s="38">
        <f t="shared" ref="G395:H410" si="85">G394*EXP(-$H$7*10/3600)+$B$55</f>
        <v>5.6705077575045372E-2</v>
      </c>
      <c r="H395" s="38">
        <f t="shared" si="85"/>
        <v>5.5587585670136053E-2</v>
      </c>
      <c r="I395" s="29">
        <f t="shared" si="80"/>
        <v>0.37444444444444569</v>
      </c>
      <c r="J395" s="29">
        <f t="shared" si="77"/>
        <v>0.17526080246913581</v>
      </c>
      <c r="K395" s="29">
        <f t="shared" si="82"/>
        <v>5.6971407486589486E-2</v>
      </c>
      <c r="L395" s="29">
        <f t="shared" si="83"/>
        <v>4.4515190157028602E-2</v>
      </c>
    </row>
    <row r="396" spans="1:12" x14ac:dyDescent="0.2">
      <c r="A396" s="26">
        <f t="shared" si="81"/>
        <v>56.333333333333336</v>
      </c>
      <c r="B396" s="6">
        <v>3380</v>
      </c>
      <c r="C396" s="38">
        <f t="shared" si="75"/>
        <v>6.853007220002409E-3</v>
      </c>
      <c r="D396" s="38">
        <f t="shared" si="84"/>
        <v>8.225596121922911E-2</v>
      </c>
      <c r="E396" s="38">
        <f t="shared" si="84"/>
        <v>7.5402953999226516E-2</v>
      </c>
      <c r="F396" s="38">
        <f t="shared" si="76"/>
        <v>1.0951799063799539E-3</v>
      </c>
      <c r="G396" s="38">
        <f t="shared" si="85"/>
        <v>5.6684007234188108E-2</v>
      </c>
      <c r="H396" s="38">
        <f t="shared" si="85"/>
        <v>5.5588827327808177E-2</v>
      </c>
      <c r="I396" s="29">
        <f t="shared" si="80"/>
        <v>0.37555555555555681</v>
      </c>
      <c r="J396" s="29">
        <f t="shared" si="77"/>
        <v>0.17630246913580247</v>
      </c>
      <c r="K396" s="29">
        <f t="shared" si="82"/>
        <v>5.7180860136587339E-2</v>
      </c>
      <c r="L396" s="29">
        <f t="shared" si="83"/>
        <v>4.466960356627251E-2</v>
      </c>
    </row>
    <row r="397" spans="1:12" x14ac:dyDescent="0.2">
      <c r="A397" s="26">
        <f t="shared" si="81"/>
        <v>56.5</v>
      </c>
      <c r="B397" s="6">
        <v>3390</v>
      </c>
      <c r="C397" s="38">
        <f t="shared" si="75"/>
        <v>6.752715783555286E-3</v>
      </c>
      <c r="D397" s="38">
        <f t="shared" si="84"/>
        <v>8.2163284235248657E-2</v>
      </c>
      <c r="E397" s="38">
        <f t="shared" si="84"/>
        <v>7.541056845169318E-2</v>
      </c>
      <c r="F397" s="38">
        <f t="shared" si="76"/>
        <v>1.0733133923110706E-3</v>
      </c>
      <c r="G397" s="38">
        <f t="shared" si="85"/>
        <v>5.6663357586681867E-2</v>
      </c>
      <c r="H397" s="38">
        <f t="shared" si="85"/>
        <v>5.5590044194370823E-2</v>
      </c>
      <c r="I397" s="29">
        <f t="shared" si="80"/>
        <v>0.37666666666666793</v>
      </c>
      <c r="J397" s="29">
        <f t="shared" si="77"/>
        <v>0.17734722222222224</v>
      </c>
      <c r="K397" s="29">
        <f t="shared" si="82"/>
        <v>5.7390333937842042E-2</v>
      </c>
      <c r="L397" s="29">
        <f t="shared" si="83"/>
        <v>4.4824020355701315E-2</v>
      </c>
    </row>
    <row r="398" spans="1:12" x14ac:dyDescent="0.2">
      <c r="A398" s="26">
        <f t="shared" si="81"/>
        <v>56.666666666666664</v>
      </c>
      <c r="B398" s="6">
        <v>3400</v>
      </c>
      <c r="C398" s="38">
        <f t="shared" si="75"/>
        <v>6.6538920782664296E-3</v>
      </c>
      <c r="D398" s="38">
        <f t="shared" si="84"/>
        <v>8.2071963547497087E-2</v>
      </c>
      <c r="E398" s="38">
        <f t="shared" si="84"/>
        <v>7.5418071469230463E-2</v>
      </c>
      <c r="F398" s="38">
        <f t="shared" si="76"/>
        <v>1.0518834680981006E-3</v>
      </c>
      <c r="G398" s="38">
        <f t="shared" si="85"/>
        <v>5.6643120232904798E-2</v>
      </c>
      <c r="H398" s="38">
        <f t="shared" si="85"/>
        <v>5.5591236764806727E-2</v>
      </c>
      <c r="I398" s="29">
        <f t="shared" si="80"/>
        <v>0.37777777777777904</v>
      </c>
      <c r="J398" s="29">
        <f t="shared" si="77"/>
        <v>0.17839506172839506</v>
      </c>
      <c r="K398" s="29">
        <f t="shared" si="82"/>
        <v>5.7599828580812126E-2</v>
      </c>
      <c r="L398" s="29">
        <f t="shared" si="83"/>
        <v>4.4978440457825779E-2</v>
      </c>
    </row>
    <row r="399" spans="1:12" x14ac:dyDescent="0.2">
      <c r="A399" s="26">
        <f t="shared" si="81"/>
        <v>56.833333333333336</v>
      </c>
      <c r="B399" s="6">
        <v>3410</v>
      </c>
      <c r="C399" s="38">
        <f t="shared" si="75"/>
        <v>6.5565146243881187E-3</v>
      </c>
      <c r="D399" s="38">
        <f t="shared" si="84"/>
        <v>8.1981979307039071E-2</v>
      </c>
      <c r="E399" s="38">
        <f t="shared" si="84"/>
        <v>7.5425464682650753E-2</v>
      </c>
      <c r="F399" s="38">
        <f t="shared" si="76"/>
        <v>1.0308814167273618E-3</v>
      </c>
      <c r="G399" s="38">
        <f t="shared" si="85"/>
        <v>5.6623286940943054E-2</v>
      </c>
      <c r="H399" s="38">
        <f t="shared" si="85"/>
        <v>5.5592405524215724E-2</v>
      </c>
      <c r="I399" s="29">
        <f t="shared" si="80"/>
        <v>0.37888888888889016</v>
      </c>
      <c r="J399" s="29">
        <f t="shared" si="77"/>
        <v>0.17944598765432099</v>
      </c>
      <c r="K399" s="29">
        <f t="shared" si="82"/>
        <v>5.7809343760486159E-2</v>
      </c>
      <c r="L399" s="29">
        <f t="shared" si="83"/>
        <v>4.5132863806504157E-2</v>
      </c>
    </row>
    <row r="400" spans="1:12" x14ac:dyDescent="0.2">
      <c r="A400" s="26">
        <f t="shared" si="81"/>
        <v>57</v>
      </c>
      <c r="B400" s="6">
        <v>3420</v>
      </c>
      <c r="C400" s="38">
        <f t="shared" si="75"/>
        <v>6.460562256521472E-3</v>
      </c>
      <c r="D400" s="38">
        <f t="shared" si="84"/>
        <v>8.1893311955421738E-2</v>
      </c>
      <c r="E400" s="38">
        <f t="shared" si="84"/>
        <v>7.543274969890007E-2</v>
      </c>
      <c r="F400" s="38">
        <f t="shared" si="76"/>
        <v>1.0102986952302785E-3</v>
      </c>
      <c r="G400" s="38">
        <f t="shared" si="85"/>
        <v>5.6603849643242339E-2</v>
      </c>
      <c r="H400" s="38">
        <f t="shared" si="85"/>
        <v>5.5593550948012091E-2</v>
      </c>
      <c r="I400" s="29">
        <f t="shared" si="80"/>
        <v>0.38000000000000128</v>
      </c>
      <c r="J400" s="29">
        <f t="shared" si="77"/>
        <v>0.18050000000000002</v>
      </c>
      <c r="K400" s="29">
        <f t="shared" si="82"/>
        <v>5.8018879176316436E-2</v>
      </c>
      <c r="L400" s="29">
        <f t="shared" si="83"/>
        <v>4.5287290336915302E-2</v>
      </c>
    </row>
    <row r="401" spans="1:12" x14ac:dyDescent="0.2">
      <c r="A401" s="26">
        <f t="shared" si="81"/>
        <v>57.166666666666664</v>
      </c>
      <c r="B401" s="6">
        <v>3430</v>
      </c>
      <c r="C401" s="38">
        <f t="shared" si="75"/>
        <v>6.3660141190160311E-3</v>
      </c>
      <c r="D401" s="38">
        <f t="shared" si="84"/>
        <v>8.1805942220423533E-2</v>
      </c>
      <c r="E401" s="38">
        <f t="shared" si="84"/>
        <v>7.5439928101407316E-2</v>
      </c>
      <c r="F401" s="38">
        <f t="shared" si="76"/>
        <v>9.9012693120837454E-4</v>
      </c>
      <c r="G401" s="38">
        <f t="shared" si="85"/>
        <v>5.6584800433326247E-2</v>
      </c>
      <c r="H401" s="38">
        <f t="shared" si="85"/>
        <v>5.55946735021179E-2</v>
      </c>
      <c r="I401" s="29">
        <f t="shared" si="80"/>
        <v>0.3811111111111124</v>
      </c>
      <c r="J401" s="29">
        <f t="shared" si="77"/>
        <v>0.18155709876543211</v>
      </c>
      <c r="K401" s="29">
        <f t="shared" si="82"/>
        <v>5.8228434532153678E-2</v>
      </c>
      <c r="L401" s="29">
        <f t="shared" si="83"/>
        <v>4.5441719985532293E-2</v>
      </c>
    </row>
    <row r="402" spans="1:12" x14ac:dyDescent="0.2">
      <c r="A402" s="26">
        <f t="shared" si="81"/>
        <v>57.333333333333336</v>
      </c>
      <c r="B402" s="6">
        <v>3440</v>
      </c>
      <c r="C402" s="38">
        <f t="shared" si="75"/>
        <v>6.2728496614366967E-3</v>
      </c>
      <c r="D402" s="38">
        <f t="shared" si="84"/>
        <v>8.1719851111865319E-2</v>
      </c>
      <c r="E402" s="38">
        <f t="shared" si="84"/>
        <v>7.5447001450428444E-2</v>
      </c>
      <c r="F402" s="38">
        <f t="shared" si="76"/>
        <v>9.7035791942764083E-4</v>
      </c>
      <c r="G402" s="38">
        <f t="shared" si="85"/>
        <v>5.6566131562580189E-2</v>
      </c>
      <c r="H402" s="38">
        <f t="shared" si="85"/>
        <v>5.5595773643152574E-2</v>
      </c>
      <c r="I402" s="29">
        <f t="shared" si="80"/>
        <v>0.38222222222222352</v>
      </c>
      <c r="J402" s="29">
        <f t="shared" si="77"/>
        <v>0.1826172839506173</v>
      </c>
      <c r="K402" s="29">
        <f t="shared" si="82"/>
        <v>5.8438009536182646E-2</v>
      </c>
      <c r="L402" s="29">
        <f t="shared" si="83"/>
        <v>4.5596152690096606E-2</v>
      </c>
    </row>
    <row r="403" spans="1:12" x14ac:dyDescent="0.2">
      <c r="A403" s="26">
        <f t="shared" si="81"/>
        <v>57.5</v>
      </c>
      <c r="B403" s="6">
        <v>3450</v>
      </c>
      <c r="C403" s="38">
        <f t="shared" si="75"/>
        <v>6.1810486340970298E-3</v>
      </c>
      <c r="D403" s="38">
        <f t="shared" si="84"/>
        <v>8.1635019917482801E-2</v>
      </c>
      <c r="E403" s="38">
        <f t="shared" si="84"/>
        <v>7.5453971283385601E-2</v>
      </c>
      <c r="F403" s="38">
        <f t="shared" si="76"/>
        <v>9.5098361848091077E-4</v>
      </c>
      <c r="G403" s="38">
        <f t="shared" si="85"/>
        <v>5.6547835437099493E-2</v>
      </c>
      <c r="H403" s="38">
        <f t="shared" si="85"/>
        <v>5.5596851818618606E-2</v>
      </c>
      <c r="I403" s="29">
        <f t="shared" si="80"/>
        <v>0.38333333333333464</v>
      </c>
      <c r="J403" s="29">
        <f t="shared" si="77"/>
        <v>0.18368055555555557</v>
      </c>
      <c r="K403" s="29">
        <f t="shared" si="82"/>
        <v>5.864760390085872E-2</v>
      </c>
      <c r="L403" s="29">
        <f t="shared" si="83"/>
        <v>4.575058838959277E-2</v>
      </c>
    </row>
    <row r="404" spans="1:12" x14ac:dyDescent="0.2">
      <c r="A404" s="26">
        <f t="shared" si="81"/>
        <v>57.666666666666664</v>
      </c>
      <c r="B404" s="6">
        <v>3460</v>
      </c>
      <c r="C404" s="38">
        <f t="shared" si="75"/>
        <v>6.0905910836578951E-3</v>
      </c>
      <c r="D404" s="38">
        <f t="shared" si="84"/>
        <v>8.1551430198859326E-2</v>
      </c>
      <c r="E404" s="38">
        <f t="shared" si="84"/>
        <v>7.5460839115201267E-2</v>
      </c>
      <c r="F404" s="38">
        <f t="shared" si="76"/>
        <v>9.3199614751687072E-4</v>
      </c>
      <c r="G404" s="38">
        <f t="shared" si="85"/>
        <v>5.6529904614600432E-2</v>
      </c>
      <c r="H404" s="38">
        <f t="shared" si="85"/>
        <v>5.5597908467083582E-2</v>
      </c>
      <c r="I404" s="29">
        <f t="shared" si="80"/>
        <v>0.38444444444444575</v>
      </c>
      <c r="J404" s="29">
        <f t="shared" si="77"/>
        <v>0.18474691358024692</v>
      </c>
      <c r="K404" s="29">
        <f t="shared" si="82"/>
        <v>5.8857217342845387E-2</v>
      </c>
      <c r="L404" s="29">
        <f t="shared" si="83"/>
        <v>4.5905027024223555E-2</v>
      </c>
    </row>
    <row r="405" spans="1:12" x14ac:dyDescent="0.2">
      <c r="A405" s="26">
        <f t="shared" si="81"/>
        <v>57.833333333333336</v>
      </c>
      <c r="B405" s="6">
        <v>3470</v>
      </c>
      <c r="C405" s="38">
        <f t="shared" si="75"/>
        <v>6.0014573487904921E-3</v>
      </c>
      <c r="D405" s="38">
        <f t="shared" si="84"/>
        <v>8.1469063787418208E-2</v>
      </c>
      <c r="E405" s="38">
        <f t="shared" si="84"/>
        <v>7.5467606438627557E-2</v>
      </c>
      <c r="F405" s="38">
        <f t="shared" si="76"/>
        <v>9.1338778303437518E-4</v>
      </c>
      <c r="G405" s="38">
        <f t="shared" si="85"/>
        <v>5.6512331801392958E-2</v>
      </c>
      <c r="H405" s="38">
        <f t="shared" si="85"/>
        <v>5.5598944018358604E-2</v>
      </c>
      <c r="I405" s="29">
        <f t="shared" si="80"/>
        <v>0.38555555555555687</v>
      </c>
      <c r="J405" s="29">
        <f t="shared" si="77"/>
        <v>0.18581635802469137</v>
      </c>
      <c r="K405" s="29">
        <f t="shared" si="82"/>
        <v>5.9066849582952684E-2</v>
      </c>
      <c r="L405" s="29">
        <f t="shared" si="83"/>
        <v>4.6059468535385659E-2</v>
      </c>
    </row>
    <row r="406" spans="1:12" x14ac:dyDescent="0.2">
      <c r="A406" s="26">
        <f t="shared" si="81"/>
        <v>58</v>
      </c>
      <c r="B406" s="6">
        <v>3480</v>
      </c>
      <c r="C406" s="38">
        <f t="shared" si="75"/>
        <v>5.9136280559029045E-3</v>
      </c>
      <c r="D406" s="38">
        <f t="shared" si="84"/>
        <v>8.1387902780473725E-2</v>
      </c>
      <c r="E406" s="38">
        <f t="shared" si="84"/>
        <v>7.5474274724570661E-2</v>
      </c>
      <c r="F406" s="38">
        <f t="shared" si="76"/>
        <v>8.9515095574077964E-4</v>
      </c>
      <c r="G406" s="38">
        <f t="shared" si="85"/>
        <v>5.6495109849413847E-2</v>
      </c>
      <c r="H406" s="38">
        <f t="shared" si="85"/>
        <v>5.5599958893673085E-2</v>
      </c>
      <c r="I406" s="29">
        <f t="shared" si="80"/>
        <v>0.38666666666666799</v>
      </c>
      <c r="J406" s="29">
        <f t="shared" si="77"/>
        <v>0.18688888888888891</v>
      </c>
      <c r="K406" s="29">
        <f t="shared" si="82"/>
        <v>5.927650034607649E-2</v>
      </c>
      <c r="L406" s="29">
        <f t="shared" si="83"/>
        <v>4.6213912865645863E-2</v>
      </c>
    </row>
    <row r="407" spans="1:12" x14ac:dyDescent="0.2">
      <c r="A407" s="26">
        <f t="shared" si="81"/>
        <v>58.166666666666664</v>
      </c>
      <c r="B407" s="6">
        <v>3490</v>
      </c>
      <c r="C407" s="38">
        <f t="shared" si="75"/>
        <v>5.8270841149291631E-3</v>
      </c>
      <c r="D407" s="38">
        <f t="shared" si="84"/>
        <v>8.1307929537339868E-2</v>
      </c>
      <c r="E407" s="38">
        <f t="shared" si="84"/>
        <v>7.5480845422410556E-2</v>
      </c>
      <c r="F407" s="38">
        <f t="shared" si="76"/>
        <v>8.7727824747298459E-4</v>
      </c>
      <c r="G407" s="38">
        <f t="shared" si="85"/>
        <v>5.6478231753319098E-2</v>
      </c>
      <c r="H407" s="38">
        <f t="shared" si="85"/>
        <v>5.560095350584613E-2</v>
      </c>
      <c r="I407" s="29">
        <f t="shared" si="80"/>
        <v>0.38777777777777911</v>
      </c>
      <c r="J407" s="29">
        <f t="shared" si="77"/>
        <v>0.18796450617283952</v>
      </c>
      <c r="K407" s="29">
        <f t="shared" si="82"/>
        <v>5.9486169361138742E-2</v>
      </c>
      <c r="L407" s="29">
        <f t="shared" si="83"/>
        <v>4.6368359958717659E-2</v>
      </c>
    </row>
    <row r="408" spans="1:12" x14ac:dyDescent="0.2">
      <c r="A408" s="26">
        <f t="shared" si="81"/>
        <v>58.333333333333336</v>
      </c>
      <c r="B408" s="6">
        <v>3500</v>
      </c>
      <c r="C408" s="38">
        <f t="shared" si="75"/>
        <v>5.7418067151799347E-3</v>
      </c>
      <c r="D408" s="38">
        <f t="shared" si="84"/>
        <v>8.1229126675496116E-2</v>
      </c>
      <c r="E408" s="38">
        <f t="shared" si="84"/>
        <v>7.5487319960316032E-2</v>
      </c>
      <c r="F408" s="38">
        <f t="shared" si="76"/>
        <v>8.597623881799653E-4</v>
      </c>
      <c r="G408" s="38">
        <f t="shared" si="85"/>
        <v>5.6461690647634385E-2</v>
      </c>
      <c r="H408" s="38">
        <f t="shared" si="85"/>
        <v>5.5601928259454432E-2</v>
      </c>
      <c r="I408" s="29">
        <f t="shared" si="80"/>
        <v>0.38888888888889023</v>
      </c>
      <c r="J408" s="29">
        <f t="shared" si="77"/>
        <v>0.18904320987654322</v>
      </c>
      <c r="K408" s="29">
        <f t="shared" si="82"/>
        <v>5.9695856361028511E-2</v>
      </c>
      <c r="L408" s="29">
        <f t="shared" si="83"/>
        <v>4.6522809759438365E-2</v>
      </c>
    </row>
    <row r="409" spans="1:12" x14ac:dyDescent="0.2">
      <c r="A409" s="26">
        <f t="shared" si="81"/>
        <v>58.5</v>
      </c>
      <c r="B409" s="6">
        <v>3510</v>
      </c>
      <c r="C409" s="38">
        <f t="shared" si="75"/>
        <v>5.6577773212539593E-3</v>
      </c>
      <c r="D409" s="38">
        <f t="shared" si="84"/>
        <v>8.1151477066809224E-2</v>
      </c>
      <c r="E409" s="38">
        <f t="shared" si="84"/>
        <v>7.5493699745555115E-2</v>
      </c>
      <c r="F409" s="38">
        <f t="shared" si="76"/>
        <v>8.4259625296554622E-4</v>
      </c>
      <c r="G409" s="38">
        <f t="shared" si="85"/>
        <v>5.644547980396239E-2</v>
      </c>
      <c r="H409" s="38">
        <f t="shared" si="85"/>
        <v>5.5602883550996851E-2</v>
      </c>
      <c r="I409" s="29">
        <f t="shared" si="80"/>
        <v>0.39000000000000135</v>
      </c>
      <c r="J409" s="29">
        <f t="shared" si="77"/>
        <v>0.19012500000000002</v>
      </c>
      <c r="K409" s="29">
        <f t="shared" si="82"/>
        <v>5.990556108254394E-2</v>
      </c>
      <c r="L409" s="29">
        <f t="shared" si="83"/>
        <v>4.6677262213746691E-2</v>
      </c>
    </row>
    <row r="410" spans="1:12" x14ac:dyDescent="0.2">
      <c r="A410" s="26">
        <f t="shared" si="81"/>
        <v>58.666666666666664</v>
      </c>
      <c r="B410" s="6">
        <v>3520</v>
      </c>
      <c r="C410" s="38">
        <f t="shared" si="75"/>
        <v>5.5749776690092743E-3</v>
      </c>
      <c r="D410" s="38">
        <f t="shared" si="84"/>
        <v>8.1074963833810368E-2</v>
      </c>
      <c r="E410" s="38">
        <f t="shared" si="84"/>
        <v>7.5499986164800956E-2</v>
      </c>
      <c r="F410" s="38">
        <f t="shared" si="76"/>
        <v>8.2577285919021508E-4</v>
      </c>
      <c r="G410" s="38">
        <f t="shared" si="85"/>
        <v>5.6429592628245907E-2</v>
      </c>
      <c r="H410" s="38">
        <f t="shared" si="85"/>
        <v>5.56038197690557E-2</v>
      </c>
      <c r="I410" s="29">
        <f t="shared" si="80"/>
        <v>0.39111111111111246</v>
      </c>
      <c r="J410" s="29">
        <f t="shared" si="77"/>
        <v>0.19120987654320989</v>
      </c>
      <c r="K410" s="29">
        <f t="shared" si="82"/>
        <v>6.0115283266335057E-2</v>
      </c>
      <c r="L410" s="29">
        <f t="shared" si="83"/>
        <v>4.6831717268660734E-2</v>
      </c>
    </row>
    <row r="411" spans="1:12" x14ac:dyDescent="0.2">
      <c r="A411" s="26">
        <f t="shared" si="81"/>
        <v>58.833333333333336</v>
      </c>
      <c r="B411" s="6">
        <v>3530</v>
      </c>
      <c r="C411" s="38">
        <f t="shared" si="75"/>
        <v>5.4933897615934433E-3</v>
      </c>
      <c r="D411" s="38">
        <f t="shared" ref="D411:E426" si="86">D410*EXP(-$H$6*10/3600)+$B$55</f>
        <v>8.099957034602677E-2</v>
      </c>
      <c r="E411" s="38">
        <f t="shared" si="86"/>
        <v>7.5506180584433188E-2</v>
      </c>
      <c r="F411" s="38">
        <f t="shared" si="76"/>
        <v>8.0928536363081391E-4</v>
      </c>
      <c r="G411" s="38">
        <f t="shared" ref="G411:H426" si="87">G410*EXP(-$H$7*10/3600)+$B$55</f>
        <v>5.6414022658085608E-2</v>
      </c>
      <c r="H411" s="38">
        <f t="shared" si="87"/>
        <v>5.5604737294454802E-2</v>
      </c>
      <c r="I411" s="29">
        <f t="shared" si="80"/>
        <v>0.39222222222222358</v>
      </c>
      <c r="J411" s="29">
        <f t="shared" si="77"/>
        <v>0.19229783950617285</v>
      </c>
      <c r="K411" s="29">
        <f t="shared" si="82"/>
        <v>6.0325022656847374E-2</v>
      </c>
      <c r="L411" s="29">
        <f t="shared" si="83"/>
        <v>4.6986174872256439E-2</v>
      </c>
    </row>
    <row r="412" spans="1:12" x14ac:dyDescent="0.2">
      <c r="A412" s="26">
        <f t="shared" si="81"/>
        <v>59</v>
      </c>
      <c r="B412" s="6">
        <v>3540</v>
      </c>
      <c r="C412" s="38">
        <f t="shared" si="75"/>
        <v>5.4129958655318592E-3</v>
      </c>
      <c r="D412" s="38">
        <f t="shared" si="86"/>
        <v>8.0925280216366954E-2</v>
      </c>
      <c r="E412" s="38">
        <f t="shared" si="86"/>
        <v>7.5512284350834957E-2</v>
      </c>
      <c r="F412" s="38">
        <f t="shared" si="76"/>
        <v>7.931270596969257E-4</v>
      </c>
      <c r="G412" s="38">
        <f t="shared" si="87"/>
        <v>5.6398763560111309E-2</v>
      </c>
      <c r="H412" s="38">
        <f t="shared" si="87"/>
        <v>5.560563650041439E-2</v>
      </c>
      <c r="I412" s="29">
        <f t="shared" si="80"/>
        <v>0.3933333333333347</v>
      </c>
      <c r="J412" s="29">
        <f t="shared" si="77"/>
        <v>0.19338888888888889</v>
      </c>
      <c r="K412" s="29">
        <f t="shared" si="82"/>
        <v>6.0534779002266358E-2</v>
      </c>
      <c r="L412" s="29">
        <f t="shared" si="83"/>
        <v>4.7140634973646477E-2</v>
      </c>
    </row>
    <row r="413" spans="1:12" x14ac:dyDescent="0.2">
      <c r="A413" s="26">
        <f t="shared" si="81"/>
        <v>59.166666666666664</v>
      </c>
      <c r="B413" s="6">
        <v>3550</v>
      </c>
      <c r="C413" s="38">
        <f t="shared" si="75"/>
        <v>5.3337785068733184E-3</v>
      </c>
      <c r="D413" s="38">
        <f t="shared" si="86"/>
        <v>8.0852077297559E-2</v>
      </c>
      <c r="E413" s="38">
        <f t="shared" si="86"/>
        <v>7.5518298790685542E-2</v>
      </c>
      <c r="F413" s="38">
        <f t="shared" si="76"/>
        <v>7.7729137470284953E-4</v>
      </c>
      <c r="G413" s="38">
        <f t="shared" si="87"/>
        <v>5.6383809127405787E-2</v>
      </c>
      <c r="H413" s="38">
        <f t="shared" si="87"/>
        <v>5.5606517752702943E-2</v>
      </c>
      <c r="I413" s="29">
        <f t="shared" si="80"/>
        <v>0.39444444444444582</v>
      </c>
      <c r="J413" s="29">
        <f t="shared" si="77"/>
        <v>0.19448302469135803</v>
      </c>
      <c r="K413" s="29">
        <f t="shared" si="82"/>
        <v>6.0744552054462705E-2</v>
      </c>
      <c r="L413" s="29">
        <f t="shared" si="83"/>
        <v>4.7295097522959538E-2</v>
      </c>
    </row>
    <row r="414" spans="1:12" x14ac:dyDescent="0.2">
      <c r="A414" s="26">
        <f t="shared" si="81"/>
        <v>59.333333333333336</v>
      </c>
      <c r="B414" s="6">
        <v>3560</v>
      </c>
      <c r="C414" s="38">
        <f t="shared" si="75"/>
        <v>5.2557204673919404E-3</v>
      </c>
      <c r="D414" s="38">
        <f t="shared" si="86"/>
        <v>8.0779945678640816E-2</v>
      </c>
      <c r="E414" s="38">
        <f t="shared" si="86"/>
        <v>7.5524225211248741E-2</v>
      </c>
      <c r="F414" s="38">
        <f t="shared" si="76"/>
        <v>7.6177186719403951E-4</v>
      </c>
      <c r="G414" s="38">
        <f t="shared" si="87"/>
        <v>5.6369153276979979E-2</v>
      </c>
      <c r="H414" s="38">
        <f t="shared" si="87"/>
        <v>5.5607381409785946E-2</v>
      </c>
      <c r="I414" s="29">
        <f t="shared" si="80"/>
        <v>0.39555555555555694</v>
      </c>
      <c r="J414" s="29">
        <f t="shared" si="77"/>
        <v>0.19558024691358025</v>
      </c>
      <c r="K414" s="29">
        <f t="shared" si="82"/>
        <v>6.0954341568938399E-2</v>
      </c>
      <c r="L414" s="29">
        <f t="shared" si="83"/>
        <v>4.7449562471320053E-2</v>
      </c>
    </row>
    <row r="415" spans="1:12" x14ac:dyDescent="0.2">
      <c r="A415" s="26">
        <f t="shared" si="81"/>
        <v>59.5</v>
      </c>
      <c r="B415" s="6">
        <v>3570</v>
      </c>
      <c r="C415" s="38">
        <f t="shared" si="75"/>
        <v>5.1788047808447573E-3</v>
      </c>
      <c r="D415" s="38">
        <f t="shared" si="86"/>
        <v>8.0708869681501844E-2</v>
      </c>
      <c r="E415" s="38">
        <f t="shared" si="86"/>
        <v>7.553006490065696E-2</v>
      </c>
      <c r="F415" s="38">
        <f t="shared" si="76"/>
        <v>7.4656222432692529E-4</v>
      </c>
      <c r="G415" s="38">
        <f t="shared" si="87"/>
        <v>5.6354790047298639E-2</v>
      </c>
      <c r="H415" s="38">
        <f t="shared" si="87"/>
        <v>5.5608227822971715E-2</v>
      </c>
      <c r="I415" s="29">
        <f t="shared" si="80"/>
        <v>0.39666666666666806</v>
      </c>
      <c r="J415" s="29">
        <f t="shared" si="77"/>
        <v>0.19668055555555555</v>
      </c>
      <c r="K415" s="29">
        <f t="shared" si="82"/>
        <v>6.1164147304773556E-2</v>
      </c>
      <c r="L415" s="29">
        <f t="shared" si="83"/>
        <v>4.760402977082831E-2</v>
      </c>
    </row>
    <row r="416" spans="1:12" x14ac:dyDescent="0.2">
      <c r="A416" s="26">
        <f t="shared" si="81"/>
        <v>59.666666666666664</v>
      </c>
      <c r="B416" s="6">
        <v>3580</v>
      </c>
      <c r="C416" s="38">
        <f t="shared" si="75"/>
        <v>5.1030147292840068E-3</v>
      </c>
      <c r="D416" s="38">
        <f t="shared" si="86"/>
        <v>8.0638833857475362E-2</v>
      </c>
      <c r="E416" s="38">
        <f t="shared" si="86"/>
        <v>7.5535819128191226E-2</v>
      </c>
      <c r="F416" s="38">
        <f t="shared" si="76"/>
        <v>7.3165625930105016E-4</v>
      </c>
      <c r="G416" s="38">
        <f t="shared" si="87"/>
        <v>5.6340713595855352E-2</v>
      </c>
      <c r="H416" s="38">
        <f t="shared" si="87"/>
        <v>5.5609057336554302E-2</v>
      </c>
      <c r="I416" s="29">
        <f t="shared" si="80"/>
        <v>0.39777777777777917</v>
      </c>
      <c r="J416" s="29">
        <f t="shared" si="77"/>
        <v>0.19778395061728396</v>
      </c>
      <c r="K416" s="29">
        <f t="shared" si="82"/>
        <v>6.1373969024574086E-2</v>
      </c>
      <c r="L416" s="29">
        <f t="shared" si="83"/>
        <v>4.7758499374540964E-2</v>
      </c>
    </row>
    <row r="417" spans="1:12" x14ac:dyDescent="0.2">
      <c r="A417" s="26">
        <f t="shared" si="81"/>
        <v>59.833333333333336</v>
      </c>
      <c r="B417" s="6">
        <v>3590</v>
      </c>
      <c r="C417" s="38">
        <f t="shared" si="75"/>
        <v>5.0283338394234321E-3</v>
      </c>
      <c r="D417" s="38">
        <f t="shared" si="86"/>
        <v>8.056982298398066E-2</v>
      </c>
      <c r="E417" s="38">
        <f t="shared" si="86"/>
        <v>7.5541489144557092E-2</v>
      </c>
      <c r="F417" s="38">
        <f t="shared" si="76"/>
        <v>7.1704790884247042E-4</v>
      </c>
      <c r="G417" s="38">
        <f t="shared" si="87"/>
        <v>5.6326918196795993E-2</v>
      </c>
      <c r="H417" s="38">
        <f t="shared" si="87"/>
        <v>5.5609870287953528E-2</v>
      </c>
      <c r="I417" s="29">
        <f t="shared" si="80"/>
        <v>0.39888888888889029</v>
      </c>
      <c r="J417" s="29">
        <f t="shared" si="77"/>
        <v>0.19889043209876545</v>
      </c>
      <c r="K417" s="29">
        <f t="shared" si="82"/>
        <v>6.1583806494420079E-2</v>
      </c>
      <c r="L417" s="29">
        <f t="shared" si="83"/>
        <v>4.7912971236451947E-2</v>
      </c>
    </row>
    <row r="418" spans="1:12" x14ac:dyDescent="0.2">
      <c r="A418" s="26">
        <f t="shared" si="81"/>
        <v>60</v>
      </c>
      <c r="B418" s="6">
        <v>3600</v>
      </c>
      <c r="C418" s="38">
        <f t="shared" si="75"/>
        <v>4.9547458790577233E-3</v>
      </c>
      <c r="D418" s="38">
        <f t="shared" si="86"/>
        <v>8.0501822061214312E-2</v>
      </c>
      <c r="E418" s="38">
        <f t="shared" si="86"/>
        <v>7.5547076182156447E-2</v>
      </c>
      <c r="F418" s="38">
        <f t="shared" si="76"/>
        <v>7.0273123073741426E-4</v>
      </c>
      <c r="G418" s="38">
        <f t="shared" si="87"/>
        <v>5.6313398238589649E-2</v>
      </c>
      <c r="H418" s="38">
        <f t="shared" si="87"/>
        <v>5.5610667007852242E-2</v>
      </c>
      <c r="I418" s="29">
        <f t="shared" si="80"/>
        <v>0.40000000000000141</v>
      </c>
      <c r="J418" s="29">
        <f t="shared" si="77"/>
        <v>0.2</v>
      </c>
      <c r="K418" s="29">
        <f t="shared" si="82"/>
        <v>6.1793659483814961E-2</v>
      </c>
      <c r="L418" s="29">
        <f t="shared" si="83"/>
        <v>4.8067445311473757E-2</v>
      </c>
    </row>
    <row r="419" spans="1:12" x14ac:dyDescent="0.2">
      <c r="A419" s="26">
        <f t="shared" si="81"/>
        <v>60.166666666666664</v>
      </c>
      <c r="B419" s="6">
        <v>3610</v>
      </c>
      <c r="C419" s="38">
        <f t="shared" si="75"/>
        <v>4.8822348535343925E-3</v>
      </c>
      <c r="D419" s="38">
        <f t="shared" si="86"/>
        <v>8.0434816308889934E-2</v>
      </c>
      <c r="E419" s="38">
        <f t="shared" si="86"/>
        <v>7.55525814553554E-2</v>
      </c>
      <c r="F419" s="38">
        <f t="shared" si="76"/>
        <v>6.8870040141517485E-4</v>
      </c>
      <c r="G419" s="38">
        <f t="shared" si="87"/>
        <v>5.6300148221746005E-2</v>
      </c>
      <c r="H419" s="38">
        <f t="shared" si="87"/>
        <v>5.5611447820330839E-2</v>
      </c>
      <c r="I419" s="29">
        <f t="shared" si="80"/>
        <v>0.40111111111111253</v>
      </c>
      <c r="J419" s="29">
        <f t="shared" si="77"/>
        <v>0.20111265432098765</v>
      </c>
      <c r="K419" s="29">
        <f t="shared" si="82"/>
        <v>6.2003527765635391E-2</v>
      </c>
      <c r="L419" s="29">
        <f t="shared" si="83"/>
        <v>4.8221921555419121E-2</v>
      </c>
    </row>
    <row r="420" spans="1:12" x14ac:dyDescent="0.2">
      <c r="A420" s="26">
        <f t="shared" si="81"/>
        <v>60.333333333333336</v>
      </c>
      <c r="B420" s="6">
        <v>3620</v>
      </c>
      <c r="C420" s="38">
        <f t="shared" si="75"/>
        <v>4.8107850022772675E-3</v>
      </c>
      <c r="D420" s="38">
        <f t="shared" si="86"/>
        <v>8.0368791163025616E-2</v>
      </c>
      <c r="E420" s="38">
        <f t="shared" si="86"/>
        <v>7.5558006160748217E-2</v>
      </c>
      <c r="F420" s="38">
        <f t="shared" si="76"/>
        <v>6.7494971357926674E-4</v>
      </c>
      <c r="G420" s="38">
        <f t="shared" si="87"/>
        <v>5.6287162756578336E-2</v>
      </c>
      <c r="H420" s="38">
        <f t="shared" si="87"/>
        <v>5.5612213042999077E-2</v>
      </c>
      <c r="I420" s="29">
        <f t="shared" si="80"/>
        <v>0.40222222222222365</v>
      </c>
      <c r="J420" s="29">
        <f t="shared" si="77"/>
        <v>0.20222839506172841</v>
      </c>
      <c r="K420" s="29">
        <f t="shared" si="82"/>
        <v>6.2213411116081911E-2</v>
      </c>
      <c r="L420" s="29">
        <f t="shared" si="83"/>
        <v>4.8376399924983007E-2</v>
      </c>
    </row>
    <row r="421" spans="1:12" x14ac:dyDescent="0.2">
      <c r="A421" s="26">
        <f t="shared" si="81"/>
        <v>60.5</v>
      </c>
      <c r="B421" s="6">
        <v>3630</v>
      </c>
      <c r="C421" s="38">
        <f t="shared" si="75"/>
        <v>4.7403807953608585E-3</v>
      </c>
      <c r="D421" s="38">
        <f t="shared" si="86"/>
        <v>8.03037322727784E-2</v>
      </c>
      <c r="E421" s="38">
        <f t="shared" si="86"/>
        <v>7.5563351477417412E-2</v>
      </c>
      <c r="F421" s="38">
        <f t="shared" si="76"/>
        <v>6.6147357388587631E-4</v>
      </c>
      <c r="G421" s="38">
        <f t="shared" si="87"/>
        <v>5.6274436561011144E-2</v>
      </c>
      <c r="H421" s="38">
        <f t="shared" si="87"/>
        <v>5.5612962987125279E-2</v>
      </c>
      <c r="I421" s="29">
        <f t="shared" si="80"/>
        <v>0.40333333333333476</v>
      </c>
      <c r="J421" s="29">
        <f t="shared" si="77"/>
        <v>0.20334722222222223</v>
      </c>
      <c r="K421" s="29">
        <f t="shared" si="82"/>
        <v>6.242330931463029E-2</v>
      </c>
      <c r="L421" s="29">
        <f t="shared" si="83"/>
        <v>4.8530880377725023E-2</v>
      </c>
    </row>
    <row r="422" spans="1:12" x14ac:dyDescent="0.2">
      <c r="A422" s="26">
        <f t="shared" si="81"/>
        <v>60.666666666666664</v>
      </c>
      <c r="B422" s="6">
        <v>3640</v>
      </c>
      <c r="C422" s="38">
        <f t="shared" si="75"/>
        <v>4.6710069301348807E-3</v>
      </c>
      <c r="D422" s="38">
        <f t="shared" si="86"/>
        <v>8.0239625497325037E-2</v>
      </c>
      <c r="E422" s="38">
        <f t="shared" si="86"/>
        <v>7.5568618567190035E-2</v>
      </c>
      <c r="F422" s="38">
        <f t="shared" si="76"/>
        <v>6.4826650066867296E-4</v>
      </c>
      <c r="G422" s="38">
        <f t="shared" si="87"/>
        <v>5.6261964458431589E-2</v>
      </c>
      <c r="H422" s="38">
        <f t="shared" si="87"/>
        <v>5.5613697957762928E-2</v>
      </c>
      <c r="I422" s="29">
        <f t="shared" si="80"/>
        <v>0.40444444444444588</v>
      </c>
      <c r="J422" s="29">
        <f t="shared" si="77"/>
        <v>0.20446913580246914</v>
      </c>
      <c r="K422" s="29">
        <f t="shared" si="82"/>
        <v>6.2633222143983591E-2</v>
      </c>
      <c r="L422" s="29">
        <f t="shared" si="83"/>
        <v>4.8685362872052142E-2</v>
      </c>
    </row>
    <row r="423" spans="1:12" x14ac:dyDescent="0.2">
      <c r="A423" s="26">
        <f t="shared" si="81"/>
        <v>60.833333333333336</v>
      </c>
      <c r="B423" s="6">
        <v>3650</v>
      </c>
      <c r="C423" s="38">
        <f t="shared" si="75"/>
        <v>4.6026483278981348E-3</v>
      </c>
      <c r="D423" s="38">
        <f t="shared" si="86"/>
        <v>8.0176456902788434E-2</v>
      </c>
      <c r="E423" s="38">
        <f t="shared" si="86"/>
        <v>7.5573808574890183E-2</v>
      </c>
      <c r="F423" s="38">
        <f t="shared" si="76"/>
        <v>6.3532312170903426E-4</v>
      </c>
      <c r="G423" s="38">
        <f t="shared" si="87"/>
        <v>5.6249741375583806E-2</v>
      </c>
      <c r="H423" s="38">
        <f t="shared" si="87"/>
        <v>5.5614418253874781E-2</v>
      </c>
      <c r="I423" s="29">
        <f t="shared" si="80"/>
        <v>0.405555555555557</v>
      </c>
      <c r="J423" s="29">
        <f t="shared" si="77"/>
        <v>0.20559413580246916</v>
      </c>
      <c r="K423" s="29">
        <f t="shared" si="82"/>
        <v>6.2843149390024958E-2</v>
      </c>
      <c r="L423" s="29">
        <f t="shared" si="83"/>
        <v>4.8839847367201795E-2</v>
      </c>
    </row>
    <row r="424" spans="1:12" x14ac:dyDescent="0.2">
      <c r="A424" s="26">
        <f t="shared" si="81"/>
        <v>61</v>
      </c>
      <c r="B424" s="6">
        <v>3660</v>
      </c>
      <c r="C424" s="38">
        <f t="shared" si="75"/>
        <v>4.5352901306211051E-3</v>
      </c>
      <c r="D424" s="38">
        <f t="shared" si="86"/>
        <v>8.0114212759209061E-2</v>
      </c>
      <c r="E424" s="38">
        <f t="shared" si="86"/>
        <v>7.5578922628587855E-2</v>
      </c>
      <c r="F424" s="38">
        <f t="shared" si="76"/>
        <v>6.2263817205080189E-4</v>
      </c>
      <c r="G424" s="38">
        <f t="shared" si="87"/>
        <v>5.6237762340505253E-2</v>
      </c>
      <c r="H424" s="38">
        <f t="shared" si="87"/>
        <v>5.5615124168454461E-2</v>
      </c>
      <c r="I424" s="29">
        <f t="shared" si="80"/>
        <v>0.40666666666666812</v>
      </c>
      <c r="J424" s="29">
        <f t="shared" si="77"/>
        <v>0.20672222222222222</v>
      </c>
      <c r="K424" s="29">
        <f t="shared" si="82"/>
        <v>6.3053090841771034E-2</v>
      </c>
      <c r="L424" s="29">
        <f t="shared" si="83"/>
        <v>4.8994333823225281E-2</v>
      </c>
    </row>
    <row r="425" spans="1:12" x14ac:dyDescent="0.2">
      <c r="A425" s="26">
        <f t="shared" si="81"/>
        <v>61.166666666666664</v>
      </c>
      <c r="B425" s="6">
        <v>3670</v>
      </c>
      <c r="C425" s="38">
        <f t="shared" si="75"/>
        <v>4.4689176977164864E-3</v>
      </c>
      <c r="D425" s="38">
        <f t="shared" si="86"/>
        <v>8.0052879537560684E-2</v>
      </c>
      <c r="E425" s="38">
        <f t="shared" si="86"/>
        <v>7.5583961839844102E-2</v>
      </c>
      <c r="F425" s="38">
        <f t="shared" si="76"/>
        <v>6.102064918586626E-4</v>
      </c>
      <c r="G425" s="38">
        <f t="shared" si="87"/>
        <v>5.6226022480504283E-2</v>
      </c>
      <c r="H425" s="38">
        <f t="shared" si="87"/>
        <v>5.561581598864563E-2</v>
      </c>
      <c r="I425" s="29">
        <f t="shared" si="80"/>
        <v>0.40777777777777924</v>
      </c>
      <c r="J425" s="29">
        <f t="shared" si="77"/>
        <v>0.2078533950617284</v>
      </c>
      <c r="K425" s="29">
        <f t="shared" si="82"/>
        <v>6.3263046291326161E-2</v>
      </c>
      <c r="L425" s="29">
        <f t="shared" si="83"/>
        <v>4.9148822200971519E-2</v>
      </c>
    </row>
    <row r="426" spans="1:12" x14ac:dyDescent="0.2">
      <c r="A426" s="26">
        <f t="shared" si="81"/>
        <v>61.333333333333336</v>
      </c>
      <c r="B426" s="6">
        <v>3680</v>
      </c>
      <c r="C426" s="38">
        <f t="shared" si="75"/>
        <v>4.4035166028570235E-3</v>
      </c>
      <c r="D426" s="38">
        <f t="shared" si="86"/>
        <v>7.999244390680979E-2</v>
      </c>
      <c r="E426" s="38">
        <f t="shared" si="86"/>
        <v>7.5588927303952683E-2</v>
      </c>
      <c r="F426" s="38">
        <f t="shared" si="76"/>
        <v>5.980230243192912E-4</v>
      </c>
      <c r="G426" s="38">
        <f t="shared" si="87"/>
        <v>5.6214517020178087E-2</v>
      </c>
      <c r="H426" s="38">
        <f t="shared" si="87"/>
        <v>5.5616493995858808E-2</v>
      </c>
      <c r="I426" s="29">
        <f t="shared" si="80"/>
        <v>0.40888888888889036</v>
      </c>
      <c r="J426" s="29">
        <f t="shared" si="77"/>
        <v>0.20898765432098768</v>
      </c>
      <c r="K426" s="29">
        <f t="shared" si="82"/>
        <v>6.3473015533837135E-2</v>
      </c>
      <c r="L426" s="29">
        <f t="shared" si="83"/>
        <v>4.9303312462071126E-2</v>
      </c>
    </row>
    <row r="427" spans="1:12" x14ac:dyDescent="0.2">
      <c r="A427" s="26">
        <f t="shared" si="81"/>
        <v>61.5</v>
      </c>
      <c r="B427" s="6">
        <v>3690</v>
      </c>
      <c r="C427" s="38">
        <f t="shared" si="75"/>
        <v>4.3390726308398554E-3</v>
      </c>
      <c r="D427" s="38">
        <f t="shared" ref="D427:E442" si="88">D426*EXP(-$H$6*10/3600)+$B$55</f>
        <v>7.9932892731018015E-2</v>
      </c>
      <c r="E427" s="38">
        <f t="shared" si="88"/>
        <v>7.559382010017808E-2</v>
      </c>
      <c r="F427" s="38">
        <f t="shared" si="76"/>
        <v>5.8608281358440159E-4</v>
      </c>
      <c r="G427" s="38">
        <f t="shared" ref="G427:H442" si="89">G426*EXP(-$H$7*10/3600)+$B$55</f>
        <v>5.6203241279470219E-2</v>
      </c>
      <c r="H427" s="38">
        <f t="shared" si="89"/>
        <v>5.561715846588583E-2</v>
      </c>
      <c r="I427" s="29">
        <f t="shared" si="80"/>
        <v>0.41000000000000147</v>
      </c>
      <c r="J427" s="29">
        <f t="shared" si="77"/>
        <v>0.21012500000000001</v>
      </c>
      <c r="K427" s="29">
        <f t="shared" si="82"/>
        <v>6.3682998367448743E-2</v>
      </c>
      <c r="L427" s="29">
        <f t="shared" si="83"/>
        <v>4.9457804568920807E-2</v>
      </c>
    </row>
    <row r="428" spans="1:12" x14ac:dyDescent="0.2">
      <c r="A428" s="26">
        <f t="shared" si="81"/>
        <v>61.666666666666664</v>
      </c>
      <c r="B428" s="6">
        <v>3700</v>
      </c>
      <c r="C428" s="38">
        <f t="shared" si="75"/>
        <v>4.2755717744967954E-3</v>
      </c>
      <c r="D428" s="38">
        <f t="shared" si="88"/>
        <v>7.9874213066486996E-2</v>
      </c>
      <c r="E428" s="38">
        <f t="shared" si="88"/>
        <v>7.5598641291990121E-2</v>
      </c>
      <c r="F428" s="38">
        <f t="shared" si="76"/>
        <v>5.7438100275485928E-4</v>
      </c>
      <c r="G428" s="38">
        <f t="shared" si="89"/>
        <v>5.6192190671766881E-2</v>
      </c>
      <c r="H428" s="38">
        <f t="shared" si="89"/>
        <v>5.5617809669012037E-2</v>
      </c>
      <c r="I428" s="29">
        <f t="shared" si="80"/>
        <v>0.41111111111111259</v>
      </c>
      <c r="J428" s="29">
        <f t="shared" si="77"/>
        <v>0.21126543209876544</v>
      </c>
      <c r="K428" s="29">
        <f t="shared" si="82"/>
        <v>6.3892994593259825E-2</v>
      </c>
      <c r="L428" s="29">
        <f t="shared" si="83"/>
        <v>4.9612298484668062E-2</v>
      </c>
    </row>
    <row r="429" spans="1:12" x14ac:dyDescent="0.2">
      <c r="A429" s="26">
        <f t="shared" si="81"/>
        <v>61.833333333333336</v>
      </c>
      <c r="B429" s="6">
        <v>3710</v>
      </c>
      <c r="C429" s="38">
        <f t="shared" si="75"/>
        <v>4.2130002316498093E-3</v>
      </c>
      <c r="D429" s="38">
        <f t="shared" si="88"/>
        <v>7.981639215894501E-2</v>
      </c>
      <c r="E429" s="38">
        <f t="shared" si="88"/>
        <v>7.5603391927295122E-2</v>
      </c>
      <c r="F429" s="38">
        <f t="shared" si="76"/>
        <v>5.6291283190505455E-4</v>
      </c>
      <c r="G429" s="38">
        <f t="shared" si="89"/>
        <v>5.6181360702031252E-2</v>
      </c>
      <c r="H429" s="38">
        <f t="shared" si="89"/>
        <v>5.5618447870126209E-2</v>
      </c>
      <c r="I429" s="29">
        <f t="shared" si="80"/>
        <v>0.41222222222222371</v>
      </c>
      <c r="J429" s="29">
        <f t="shared" si="77"/>
        <v>0.21240895061728396</v>
      </c>
      <c r="K429" s="29">
        <f t="shared" si="82"/>
        <v>6.4103004015280088E-2</v>
      </c>
      <c r="L429" s="29">
        <f t="shared" si="83"/>
        <v>4.976679417319619E-2</v>
      </c>
    </row>
    <row r="430" spans="1:12" x14ac:dyDescent="0.2">
      <c r="A430" s="26">
        <f t="shared" si="81"/>
        <v>62</v>
      </c>
      <c r="B430" s="6">
        <v>3720</v>
      </c>
      <c r="C430" s="38">
        <f t="shared" si="75"/>
        <v>4.1513444021110688E-3</v>
      </c>
      <c r="D430" s="38">
        <f t="shared" si="88"/>
        <v>7.9759417440774763E-2</v>
      </c>
      <c r="E430" s="38">
        <f t="shared" si="88"/>
        <v>7.5608073038663626E-2</v>
      </c>
      <c r="F430" s="38">
        <f t="shared" si="76"/>
        <v>5.516736361467127E-4</v>
      </c>
      <c r="G430" s="38">
        <f t="shared" si="89"/>
        <v>5.6170746964975024E-2</v>
      </c>
      <c r="H430" s="38">
        <f t="shared" si="89"/>
        <v>5.5619073328828324E-2</v>
      </c>
      <c r="I430" s="29">
        <f t="shared" si="80"/>
        <v>0.41333333333333483</v>
      </c>
      <c r="J430" s="29">
        <f t="shared" si="77"/>
        <v>0.21355555555555555</v>
      </c>
      <c r="K430" s="29">
        <f t="shared" si="82"/>
        <v>6.4313026440387486E-2</v>
      </c>
      <c r="L430" s="29">
        <f t="shared" si="83"/>
        <v>4.9921291599109602E-2</v>
      </c>
    </row>
    <row r="431" spans="1:12" x14ac:dyDescent="0.2">
      <c r="A431" s="26">
        <f t="shared" si="81"/>
        <v>62.166666666666664</v>
      </c>
      <c r="B431" s="6">
        <v>3730</v>
      </c>
      <c r="C431" s="38">
        <f t="shared" si="75"/>
        <v>4.0905908847268723E-3</v>
      </c>
      <c r="D431" s="38">
        <f t="shared" si="88"/>
        <v>7.9703276528281797E-2</v>
      </c>
      <c r="E431" s="38">
        <f t="shared" si="88"/>
        <v>7.5612685643554861E-2</v>
      </c>
      <c r="F431" s="38">
        <f t="shared" si="76"/>
        <v>5.4065884373136544E-4</v>
      </c>
      <c r="G431" s="38">
        <f t="shared" si="89"/>
        <v>5.616034514326651E-2</v>
      </c>
      <c r="H431" s="38">
        <f t="shared" si="89"/>
        <v>5.5619686299535155E-2</v>
      </c>
      <c r="I431" s="29">
        <f t="shared" si="80"/>
        <v>0.41444444444444595</v>
      </c>
      <c r="J431" s="29">
        <f t="shared" si="77"/>
        <v>0.21470524691358026</v>
      </c>
      <c r="K431" s="29">
        <f t="shared" si="82"/>
        <v>6.4523061678286253E-2</v>
      </c>
      <c r="L431" s="29">
        <f t="shared" si="83"/>
        <v>5.0075790727719421E-2</v>
      </c>
    </row>
    <row r="432" spans="1:12" x14ac:dyDescent="0.2">
      <c r="A432" s="26">
        <f t="shared" si="81"/>
        <v>62.333333333333336</v>
      </c>
      <c r="B432" s="6">
        <v>3740</v>
      </c>
      <c r="C432" s="38">
        <f t="shared" si="75"/>
        <v>4.0307264744648581E-3</v>
      </c>
      <c r="D432" s="38">
        <f t="shared" si="88"/>
        <v>7.9647957219002807E-2</v>
      </c>
      <c r="E432" s="38">
        <f t="shared" si="88"/>
        <v>7.5617230744537897E-2</v>
      </c>
      <c r="F432" s="38">
        <f t="shared" si="76"/>
        <v>5.2986397419071117E-4</v>
      </c>
      <c r="G432" s="38">
        <f t="shared" si="89"/>
        <v>5.6150151005774446E-2</v>
      </c>
      <c r="H432" s="38">
        <f t="shared" si="89"/>
        <v>5.5620287031583747E-2</v>
      </c>
      <c r="I432" s="29">
        <f t="shared" si="80"/>
        <v>0.41555555555555707</v>
      </c>
      <c r="J432" s="29">
        <f t="shared" si="77"/>
        <v>0.21585802469135804</v>
      </c>
      <c r="K432" s="29">
        <f t="shared" si="82"/>
        <v>6.4733109541465522E-2</v>
      </c>
      <c r="L432" s="29">
        <f t="shared" si="83"/>
        <v>5.0230291525029377E-2</v>
      </c>
    </row>
    <row r="433" spans="1:12" x14ac:dyDescent="0.2">
      <c r="A433" s="26">
        <f t="shared" si="81"/>
        <v>62.5</v>
      </c>
      <c r="B433" s="6">
        <v>3750</v>
      </c>
      <c r="C433" s="38">
        <f t="shared" si="75"/>
        <v>3.9717381595438337E-3</v>
      </c>
      <c r="D433" s="38">
        <f t="shared" si="88"/>
        <v>7.9593447489053407E-2</v>
      </c>
      <c r="E433" s="38">
        <f t="shared" si="88"/>
        <v>7.5621709329509526E-2</v>
      </c>
      <c r="F433" s="38">
        <f t="shared" si="76"/>
        <v>5.1928463651409757E-4</v>
      </c>
      <c r="G433" s="38">
        <f t="shared" si="89"/>
        <v>5.6140160405846934E-2</v>
      </c>
      <c r="H433" s="38">
        <f t="shared" si="89"/>
        <v>5.5620875769332848E-2</v>
      </c>
      <c r="I433" s="29">
        <f t="shared" si="80"/>
        <v>0.41666666666666818</v>
      </c>
      <c r="J433" s="29">
        <f t="shared" si="77"/>
        <v>0.2170138888888889</v>
      </c>
      <c r="K433" s="29">
        <f t="shared" si="82"/>
        <v>6.4943169845158605E-2</v>
      </c>
      <c r="L433" s="29">
        <f t="shared" si="83"/>
        <v>5.0384793957721968E-2</v>
      </c>
    </row>
    <row r="434" spans="1:12" x14ac:dyDescent="0.2">
      <c r="A434" s="26">
        <f t="shared" si="81"/>
        <v>62.666666666666664</v>
      </c>
      <c r="B434" s="6">
        <v>3760</v>
      </c>
      <c r="C434" s="38">
        <f t="shared" si="75"/>
        <v>3.9136131186056217E-3</v>
      </c>
      <c r="D434" s="38">
        <f t="shared" si="88"/>
        <v>7.9539735490514685E-2</v>
      </c>
      <c r="E434" s="38">
        <f t="shared" si="88"/>
        <v>7.5626122371909021E-2</v>
      </c>
      <c r="F434" s="38">
        <f t="shared" si="76"/>
        <v>5.0891652736240254E-4</v>
      </c>
      <c r="G434" s="38">
        <f t="shared" si="89"/>
        <v>5.6130369279624698E-2</v>
      </c>
      <c r="H434" s="38">
        <f t="shared" si="89"/>
        <v>5.562145275226231E-2</v>
      </c>
      <c r="I434" s="29">
        <f t="shared" si="80"/>
        <v>0.4177777777777793</v>
      </c>
      <c r="J434" s="29">
        <f t="shared" si="77"/>
        <v>0.21817283950617286</v>
      </c>
      <c r="K434" s="29">
        <f t="shared" si="82"/>
        <v>6.5153242407302803E-2</v>
      </c>
      <c r="L434" s="29">
        <f t="shared" si="83"/>
        <v>5.0539297993144917E-2</v>
      </c>
    </row>
    <row r="435" spans="1:12" x14ac:dyDescent="0.2">
      <c r="A435" s="26">
        <f t="shared" si="81"/>
        <v>62.833333333333336</v>
      </c>
      <c r="B435" s="6">
        <v>3770</v>
      </c>
      <c r="C435" s="38">
        <f t="shared" si="75"/>
        <v>3.8563387179282611E-3</v>
      </c>
      <c r="D435" s="38">
        <f t="shared" si="88"/>
        <v>7.9486809548857992E-2</v>
      </c>
      <c r="E435" s="38">
        <f t="shared" si="88"/>
        <v>7.5630470830929691E-2</v>
      </c>
      <c r="F435" s="38">
        <f t="shared" si="76"/>
        <v>4.9875542931757013E-4</v>
      </c>
      <c r="G435" s="38">
        <f t="shared" si="89"/>
        <v>5.6120773644388049E-2</v>
      </c>
      <c r="H435" s="38">
        <f t="shared" si="89"/>
        <v>5.5622018215070491E-2</v>
      </c>
      <c r="I435" s="29">
        <f t="shared" si="80"/>
        <v>0.41888888888889042</v>
      </c>
      <c r="J435" s="29">
        <f t="shared" si="77"/>
        <v>0.21933487654320988</v>
      </c>
      <c r="K435" s="29">
        <f t="shared" si="82"/>
        <v>6.5363327048499828E-2</v>
      </c>
      <c r="L435" s="29">
        <f t="shared" si="83"/>
        <v>5.0693803599297892E-2</v>
      </c>
    </row>
    <row r="436" spans="1:12" x14ac:dyDescent="0.2">
      <c r="A436" s="26">
        <f t="shared" si="81"/>
        <v>63</v>
      </c>
      <c r="B436" s="6">
        <v>3780</v>
      </c>
      <c r="C436" s="38">
        <f t="shared" si="75"/>
        <v>3.7999025086800347E-3</v>
      </c>
      <c r="D436" s="38">
        <f t="shared" si="88"/>
        <v>7.9434658160407456E-2</v>
      </c>
      <c r="E436" s="38">
        <f t="shared" si="88"/>
        <v>7.5634755651727392E-2</v>
      </c>
      <c r="F436" s="38">
        <f t="shared" si="76"/>
        <v>4.8879720916709794E-4</v>
      </c>
      <c r="G436" s="38">
        <f t="shared" si="89"/>
        <v>5.6111369596936821E-2</v>
      </c>
      <c r="H436" s="38">
        <f t="shared" si="89"/>
        <v>5.5622572387769735E-2</v>
      </c>
      <c r="I436" s="29">
        <f t="shared" si="80"/>
        <v>0.42000000000000154</v>
      </c>
      <c r="J436" s="29">
        <f t="shared" si="77"/>
        <v>0.2205</v>
      </c>
      <c r="K436" s="29">
        <f t="shared" si="82"/>
        <v>6.5573423591976848E-2</v>
      </c>
      <c r="L436" s="29">
        <f t="shared" si="83"/>
        <v>5.0848310744819478E-2</v>
      </c>
    </row>
    <row r="437" spans="1:12" x14ac:dyDescent="0.2">
      <c r="A437" s="26">
        <f t="shared" si="81"/>
        <v>63.166666666666664</v>
      </c>
      <c r="B437" s="6">
        <v>3790</v>
      </c>
      <c r="C437" s="38">
        <f t="shared" si="75"/>
        <v>3.7442922242136461E-3</v>
      </c>
      <c r="D437" s="38">
        <f t="shared" si="88"/>
        <v>7.9383269989839605E-2</v>
      </c>
      <c r="E437" s="38">
        <f t="shared" si="88"/>
        <v>7.563897776562592E-2</v>
      </c>
      <c r="F437" s="38">
        <f t="shared" si="76"/>
        <v>4.7903781622278004E-4</v>
      </c>
      <c r="G437" s="38">
        <f t="shared" si="89"/>
        <v>5.6102153312002689E-2</v>
      </c>
      <c r="H437" s="38">
        <f t="shared" si="89"/>
        <v>5.5623115495779918E-2</v>
      </c>
      <c r="I437" s="29">
        <f t="shared" si="80"/>
        <v>0.42111111111111266</v>
      </c>
      <c r="J437" s="29">
        <f t="shared" si="77"/>
        <v>0.22166820987654323</v>
      </c>
      <c r="K437" s="29">
        <f t="shared" si="82"/>
        <v>6.5783531863548031E-2</v>
      </c>
      <c r="L437" s="29">
        <f t="shared" si="83"/>
        <v>5.1002819398974421E-2</v>
      </c>
    </row>
    <row r="438" spans="1:12" x14ac:dyDescent="0.2">
      <c r="A438" s="26">
        <f t="shared" si="81"/>
        <v>63.333333333333336</v>
      </c>
      <c r="B438" s="6">
        <v>3800</v>
      </c>
      <c r="C438" s="38">
        <f t="shared" si="75"/>
        <v>3.6894957774000281E-3</v>
      </c>
      <c r="D438" s="38">
        <f t="shared" si="88"/>
        <v>7.9332633867719562E-2</v>
      </c>
      <c r="E438" s="38">
        <f t="shared" si="88"/>
        <v>7.5643138090319487E-2</v>
      </c>
      <c r="F438" s="38">
        <f t="shared" si="76"/>
        <v>4.6947328067301259E-4</v>
      </c>
      <c r="G438" s="38">
        <f t="shared" si="89"/>
        <v>5.6093121040693167E-2</v>
      </c>
      <c r="H438" s="38">
        <f t="shared" si="89"/>
        <v>5.5623647760020163E-2</v>
      </c>
      <c r="I438" s="29">
        <f t="shared" si="80"/>
        <v>0.42222222222222378</v>
      </c>
      <c r="J438" s="29">
        <f t="shared" si="77"/>
        <v>0.22283950617283951</v>
      </c>
      <c r="K438" s="29">
        <f t="shared" si="82"/>
        <v>6.5993651691576699E-2</v>
      </c>
      <c r="L438" s="29">
        <f t="shared" si="83"/>
        <v>5.1157329531641142E-2</v>
      </c>
    </row>
    <row r="439" spans="1:12" x14ac:dyDescent="0.2">
      <c r="A439" s="26">
        <f t="shared" si="81"/>
        <v>63.5</v>
      </c>
      <c r="B439" s="6">
        <v>3810</v>
      </c>
      <c r="C439" s="38">
        <f t="shared" si="75"/>
        <v>3.6355012580011536E-3</v>
      </c>
      <c r="D439" s="38">
        <f t="shared" si="88"/>
        <v>7.9282738788073348E-2</v>
      </c>
      <c r="E439" s="38">
        <f t="shared" si="88"/>
        <v>7.5647237530072159E-2</v>
      </c>
      <c r="F439" s="38">
        <f t="shared" si="76"/>
        <v>4.6009971196800045E-4</v>
      </c>
      <c r="G439" s="38">
        <f t="shared" si="89"/>
        <v>5.6084269108966682E-2</v>
      </c>
      <c r="H439" s="38">
        <f t="shared" si="89"/>
        <v>5.5624169396998692E-2</v>
      </c>
      <c r="I439" s="29">
        <f t="shared" si="80"/>
        <v>0.42333333333333489</v>
      </c>
      <c r="J439" s="29">
        <f t="shared" si="77"/>
        <v>0.2240138888888889</v>
      </c>
      <c r="K439" s="29">
        <f t="shared" si="82"/>
        <v>6.6203782906938013E-2</v>
      </c>
      <c r="L439" s="29">
        <f t="shared" si="83"/>
        <v>5.1311841113299471E-2</v>
      </c>
    </row>
    <row r="440" spans="1:12" x14ac:dyDescent="0.2">
      <c r="A440" s="26">
        <f t="shared" si="81"/>
        <v>63.666666666666664</v>
      </c>
      <c r="B440" s="6">
        <v>3820</v>
      </c>
      <c r="C440" s="38">
        <f t="shared" si="75"/>
        <v>3.5822969300812815E-3</v>
      </c>
      <c r="D440" s="38">
        <f t="shared" si="88"/>
        <v>7.9233573905995697E-2</v>
      </c>
      <c r="E440" s="38">
        <f t="shared" si="88"/>
        <v>7.565127697591438E-2</v>
      </c>
      <c r="F440" s="38">
        <f t="shared" si="76"/>
        <v>4.5091329723720734E-4</v>
      </c>
      <c r="G440" s="38">
        <f t="shared" si="89"/>
        <v>5.6075593916138075E-2</v>
      </c>
      <c r="H440" s="38">
        <f t="shared" si="89"/>
        <v>5.5624680618900878E-2</v>
      </c>
      <c r="I440" s="29">
        <f t="shared" si="80"/>
        <v>0.42444444444444601</v>
      </c>
      <c r="J440" s="29">
        <f t="shared" si="77"/>
        <v>0.22519135802469137</v>
      </c>
      <c r="K440" s="29">
        <f t="shared" si="82"/>
        <v>6.6413925342982225E-2</v>
      </c>
      <c r="L440" s="29">
        <f t="shared" si="83"/>
        <v>5.1466354115018639E-2</v>
      </c>
    </row>
    <row r="441" spans="1:12" x14ac:dyDescent="0.2">
      <c r="A441" s="26">
        <f t="shared" si="81"/>
        <v>63.833333333333336</v>
      </c>
      <c r="B441" s="6">
        <v>3830</v>
      </c>
      <c r="C441" s="38">
        <f t="shared" si="75"/>
        <v>3.5298712294561121E-3</v>
      </c>
      <c r="D441" s="38">
        <f t="shared" si="88"/>
        <v>7.9185128535292845E-2</v>
      </c>
      <c r="E441" s="38">
        <f t="shared" si="88"/>
        <v>7.5655257305836693E-2</v>
      </c>
      <c r="F441" s="38">
        <f t="shared" si="76"/>
        <v>4.4191029973839893E-4</v>
      </c>
      <c r="G441" s="38">
        <f t="shared" si="89"/>
        <v>5.6067091933413978E-2</v>
      </c>
      <c r="H441" s="38">
        <f t="shared" si="89"/>
        <v>5.5625181633675587E-2</v>
      </c>
      <c r="I441" s="29">
        <f t="shared" si="80"/>
        <v>0.42555555555555713</v>
      </c>
      <c r="J441" s="29">
        <f t="shared" si="77"/>
        <v>0.22637191358024691</v>
      </c>
      <c r="K441" s="29">
        <f t="shared" si="82"/>
        <v>6.6624078835498438E-2</v>
      </c>
      <c r="L441" s="29">
        <f t="shared" si="83"/>
        <v>5.1620868508445515E-2</v>
      </c>
    </row>
    <row r="442" spans="1:12" x14ac:dyDescent="0.2">
      <c r="A442" s="26">
        <f t="shared" si="81"/>
        <v>64</v>
      </c>
      <c r="B442" s="6">
        <v>3840</v>
      </c>
      <c r="C442" s="38">
        <f t="shared" ref="C442:C505" si="90">$D$36*EXP(-$H$6*B442/3600)</f>
        <v>3.4782127611792577E-3</v>
      </c>
      <c r="D442" s="38">
        <f t="shared" si="88"/>
        <v>7.9137392146159835E-2</v>
      </c>
      <c r="E442" s="38">
        <f t="shared" si="88"/>
        <v>7.5659179384980527E-2</v>
      </c>
      <c r="F442" s="38">
        <f t="shared" ref="F442:F505" si="91">$D$36*EXP(-$H$7*B442/3600)</f>
        <v>4.3308705733765483E-4</v>
      </c>
      <c r="G442" s="38">
        <f t="shared" si="89"/>
        <v>5.6058759702457391E-2</v>
      </c>
      <c r="H442" s="38">
        <f t="shared" si="89"/>
        <v>5.5625672645119743E-2</v>
      </c>
      <c r="I442" s="29">
        <f t="shared" si="80"/>
        <v>0.42666666666666825</v>
      </c>
      <c r="J442" s="29">
        <f t="shared" ref="J442:J505" si="92">($B$55/10)/3600*0.5*B442^2</f>
        <v>0.22755555555555557</v>
      </c>
      <c r="K442" s="29">
        <f t="shared" si="82"/>
        <v>6.6834243222678932E-2</v>
      </c>
      <c r="L442" s="29">
        <f t="shared" si="83"/>
        <v>5.1775384265793069E-2</v>
      </c>
    </row>
    <row r="443" spans="1:12" x14ac:dyDescent="0.2">
      <c r="A443" s="26">
        <f t="shared" si="81"/>
        <v>64.166666666666671</v>
      </c>
      <c r="B443" s="6">
        <v>3850</v>
      </c>
      <c r="C443" s="38">
        <f t="shared" si="90"/>
        <v>3.4273102970655161E-3</v>
      </c>
      <c r="D443" s="38">
        <f t="shared" ref="D443:E458" si="93">D442*EXP(-$H$6*10/3600)+$B$55</f>
        <v>7.9090354362891843E-2</v>
      </c>
      <c r="E443" s="38">
        <f t="shared" si="93"/>
        <v>7.5663044065826288E-2</v>
      </c>
      <c r="F443" s="38">
        <f t="shared" si="91"/>
        <v>4.2443998101973049E-4</v>
      </c>
      <c r="G443" s="38">
        <f t="shared" ref="G443:H458" si="94">G442*EXP(-$H$7*10/3600)+$B$55</f>
        <v>5.605059383398095E-2</v>
      </c>
      <c r="H443" s="38">
        <f t="shared" si="94"/>
        <v>5.5626153852961227E-2</v>
      </c>
      <c r="I443" s="29">
        <f t="shared" ref="I443:I506" si="95">I442+$B$55</f>
        <v>0.42777777777777937</v>
      </c>
      <c r="J443" s="29">
        <f t="shared" si="92"/>
        <v>0.2287422839506173</v>
      </c>
      <c r="K443" s="29">
        <f t="shared" si="82"/>
        <v>6.7044418345084011E-2</v>
      </c>
      <c r="L443" s="29">
        <f t="shared" si="83"/>
        <v>5.192990135982907E-2</v>
      </c>
    </row>
    <row r="444" spans="1:12" x14ac:dyDescent="0.2">
      <c r="A444" s="26">
        <f t="shared" ref="A444:A507" si="96">B444/60</f>
        <v>64.333333333333329</v>
      </c>
      <c r="B444" s="6">
        <v>3860</v>
      </c>
      <c r="C444" s="38">
        <f t="shared" si="90"/>
        <v>3.3771527732503587E-3</v>
      </c>
      <c r="D444" s="38">
        <f t="shared" si="93"/>
        <v>7.9044004961628986E-2</v>
      </c>
      <c r="E444" s="38">
        <f t="shared" si="93"/>
        <v>7.5666852188378583E-2</v>
      </c>
      <c r="F444" s="38">
        <f t="shared" si="91"/>
        <v>4.1596555342815581E-4</v>
      </c>
      <c r="G444" s="38">
        <f t="shared" si="94"/>
        <v>5.6042591006368284E-2</v>
      </c>
      <c r="H444" s="38">
        <f t="shared" si="94"/>
        <v>5.5626625452940136E-2</v>
      </c>
      <c r="I444" s="29">
        <f t="shared" si="95"/>
        <v>0.42888888888889048</v>
      </c>
      <c r="J444" s="29">
        <f t="shared" si="92"/>
        <v>0.22993209876543211</v>
      </c>
      <c r="K444" s="29">
        <f t="shared" ref="K444:K507" si="97">K443+E444*10/3600</f>
        <v>6.7254604045607291E-2</v>
      </c>
      <c r="L444" s="29">
        <f t="shared" ref="L444:L507" si="98">L443+H444*10/3600</f>
        <v>5.2084419763865013E-2</v>
      </c>
    </row>
    <row r="445" spans="1:12" x14ac:dyDescent="0.2">
      <c r="A445" s="26">
        <f t="shared" si="96"/>
        <v>64.5</v>
      </c>
      <c r="B445" s="6">
        <v>3870</v>
      </c>
      <c r="C445" s="38">
        <f t="shared" si="90"/>
        <v>3.3277292877851635E-3</v>
      </c>
      <c r="D445" s="38">
        <f t="shared" si="93"/>
        <v>7.8998333868134069E-2</v>
      </c>
      <c r="E445" s="38">
        <f t="shared" si="93"/>
        <v>7.5670604580348855E-2</v>
      </c>
      <c r="F445" s="38">
        <f t="shared" si="91"/>
        <v>4.0766032743448969E-4</v>
      </c>
      <c r="G445" s="38">
        <f t="shared" si="94"/>
        <v>5.6034747964322874E-2</v>
      </c>
      <c r="H445" s="38">
        <f t="shared" si="94"/>
        <v>5.5627087636888388E-2</v>
      </c>
      <c r="I445" s="29">
        <f t="shared" si="95"/>
        <v>0.4300000000000016</v>
      </c>
      <c r="J445" s="29">
        <f t="shared" si="92"/>
        <v>0.23112500000000002</v>
      </c>
      <c r="K445" s="29">
        <f t="shared" si="97"/>
        <v>6.7464800169441591E-2</v>
      </c>
      <c r="L445" s="29">
        <f t="shared" si="98"/>
        <v>5.2238939451745257E-2</v>
      </c>
    </row>
    <row r="446" spans="1:12" x14ac:dyDescent="0.2">
      <c r="A446" s="26">
        <f t="shared" si="96"/>
        <v>64.666666666666671</v>
      </c>
      <c r="B446" s="6">
        <v>3880</v>
      </c>
      <c r="C446" s="38">
        <f t="shared" si="90"/>
        <v>3.2790290982676281E-3</v>
      </c>
      <c r="D446" s="38">
        <f t="shared" si="93"/>
        <v>7.8953331155602963E-2</v>
      </c>
      <c r="E446" s="38">
        <f t="shared" si="93"/>
        <v>7.5674302057335288E-2</v>
      </c>
      <c r="F446" s="38">
        <f t="shared" si="91"/>
        <v>3.9952092473613592E-4</v>
      </c>
      <c r="G446" s="38">
        <f t="shared" si="94"/>
        <v>5.6027061517543893E-2</v>
      </c>
      <c r="H446" s="38">
        <f t="shared" si="94"/>
        <v>5.5627540592807757E-2</v>
      </c>
      <c r="I446" s="29">
        <f t="shared" si="95"/>
        <v>0.43111111111111272</v>
      </c>
      <c r="J446" s="29">
        <f t="shared" si="92"/>
        <v>0.23232098765432099</v>
      </c>
      <c r="K446" s="29">
        <f t="shared" si="97"/>
        <v>6.7675006564045306E-2</v>
      </c>
      <c r="L446" s="29">
        <f t="shared" si="98"/>
        <v>5.2393460397836392E-2</v>
      </c>
    </row>
    <row r="447" spans="1:12" x14ac:dyDescent="0.2">
      <c r="A447" s="26">
        <f t="shared" si="96"/>
        <v>64.833333333333329</v>
      </c>
      <c r="B447" s="6">
        <v>3890</v>
      </c>
      <c r="C447" s="38">
        <f t="shared" si="90"/>
        <v>3.2310416195068716E-3</v>
      </c>
      <c r="D447" s="38">
        <f t="shared" si="93"/>
        <v>7.8908987042506942E-2</v>
      </c>
      <c r="E447" s="38">
        <f t="shared" si="93"/>
        <v>7.5677945423000034E-2</v>
      </c>
      <c r="F447" s="38">
        <f t="shared" si="91"/>
        <v>3.9154403448215646E-4</v>
      </c>
      <c r="G447" s="38">
        <f t="shared" si="94"/>
        <v>5.6019528539428508E-2</v>
      </c>
      <c r="H447" s="38">
        <f t="shared" si="94"/>
        <v>5.5627984504946354E-2</v>
      </c>
      <c r="I447" s="29">
        <f t="shared" si="95"/>
        <v>0.43222222222222384</v>
      </c>
      <c r="J447" s="29">
        <f t="shared" si="92"/>
        <v>0.23352006172839507</v>
      </c>
      <c r="K447" s="29">
        <f t="shared" si="97"/>
        <v>6.78852230791092E-2</v>
      </c>
      <c r="L447" s="29">
        <f t="shared" si="98"/>
        <v>5.2547982577016795E-2</v>
      </c>
    </row>
    <row r="448" spans="1:12" x14ac:dyDescent="0.2">
      <c r="A448" s="26">
        <f t="shared" si="96"/>
        <v>65</v>
      </c>
      <c r="B448" s="6">
        <v>3900</v>
      </c>
      <c r="C448" s="38">
        <f t="shared" si="90"/>
        <v>3.1837564212226868E-3</v>
      </c>
      <c r="D448" s="38">
        <f t="shared" si="93"/>
        <v>7.8865291890466649E-2</v>
      </c>
      <c r="E448" s="38">
        <f t="shared" si="93"/>
        <v>7.568153546924393E-2</v>
      </c>
      <c r="F448" s="38">
        <f t="shared" si="91"/>
        <v>3.8372641192652401E-4</v>
      </c>
      <c r="G448" s="38">
        <f t="shared" si="94"/>
        <v>5.6012145965800078E-2</v>
      </c>
      <c r="H448" s="38">
        <f t="shared" si="94"/>
        <v>5.5628419553873557E-2</v>
      </c>
      <c r="I448" s="29">
        <f t="shared" si="95"/>
        <v>0.43333333333333496</v>
      </c>
      <c r="J448" s="29">
        <f t="shared" si="92"/>
        <v>0.23472222222222222</v>
      </c>
      <c r="K448" s="29">
        <f t="shared" si="97"/>
        <v>6.8095449566523761E-2</v>
      </c>
      <c r="L448" s="29">
        <f t="shared" si="98"/>
        <v>5.2702505964666448E-2</v>
      </c>
    </row>
    <row r="449" spans="1:12" x14ac:dyDescent="0.2">
      <c r="A449" s="26">
        <f t="shared" si="96"/>
        <v>65.166666666666671</v>
      </c>
      <c r="B449" s="6">
        <v>3910</v>
      </c>
      <c r="C449" s="38">
        <f t="shared" si="90"/>
        <v>3.1371632257784733E-3</v>
      </c>
      <c r="D449" s="38">
        <f t="shared" si="93"/>
        <v>7.8822236202157128E-2</v>
      </c>
      <c r="E449" s="38">
        <f t="shared" si="93"/>
        <v>7.5685072976378623E-2</v>
      </c>
      <c r="F449" s="38">
        <f t="shared" si="91"/>
        <v>3.7606487710826E-4</v>
      </c>
      <c r="G449" s="38">
        <f t="shared" si="94"/>
        <v>5.6004910793661732E-2</v>
      </c>
      <c r="H449" s="38">
        <f t="shared" si="94"/>
        <v>5.5628845916553475E-2</v>
      </c>
      <c r="I449" s="29">
        <f t="shared" si="95"/>
        <v>0.43444444444444608</v>
      </c>
      <c r="J449" s="29">
        <f t="shared" si="92"/>
        <v>0.23592746913580248</v>
      </c>
      <c r="K449" s="29">
        <f t="shared" si="97"/>
        <v>6.8305685880347036E-2</v>
      </c>
      <c r="L449" s="29">
        <f t="shared" si="98"/>
        <v>5.2857030536656871E-2</v>
      </c>
    </row>
    <row r="450" spans="1:12" x14ac:dyDescent="0.2">
      <c r="A450" s="26">
        <f t="shared" si="96"/>
        <v>65.333333333333329</v>
      </c>
      <c r="B450" s="6">
        <v>3920</v>
      </c>
      <c r="C450" s="38">
        <f t="shared" si="90"/>
        <v>3.0912519059473668E-3</v>
      </c>
      <c r="D450" s="38">
        <f t="shared" si="93"/>
        <v>7.8779810619243551E-2</v>
      </c>
      <c r="E450" s="38">
        <f t="shared" si="93"/>
        <v>7.5688558713296161E-2</v>
      </c>
      <c r="F450" s="38">
        <f t="shared" si="91"/>
        <v>3.6855631355792791E-4</v>
      </c>
      <c r="G450" s="38">
        <f t="shared" si="94"/>
        <v>5.599782007997485E-2</v>
      </c>
      <c r="H450" s="38">
        <f t="shared" si="94"/>
        <v>5.5629263766416928E-2</v>
      </c>
      <c r="I450" s="29">
        <f t="shared" si="95"/>
        <v>0.43555555555555719</v>
      </c>
      <c r="J450" s="29">
        <f t="shared" si="92"/>
        <v>0.23713580246913582</v>
      </c>
      <c r="K450" s="29">
        <f t="shared" si="97"/>
        <v>6.8515931876772865E-2</v>
      </c>
      <c r="L450" s="29">
        <f t="shared" si="98"/>
        <v>5.3011556269341363E-2</v>
      </c>
    </row>
    <row r="451" spans="1:12" x14ac:dyDescent="0.2">
      <c r="A451" s="26">
        <f t="shared" si="96"/>
        <v>65.5</v>
      </c>
      <c r="B451" s="6">
        <v>3930</v>
      </c>
      <c r="C451" s="38">
        <f t="shared" si="90"/>
        <v>3.046012482711026E-3</v>
      </c>
      <c r="D451" s="38">
        <f t="shared" si="93"/>
        <v>7.8738005920347159E-2</v>
      </c>
      <c r="E451" s="38">
        <f t="shared" si="93"/>
        <v>7.5691993437636107E-2</v>
      </c>
      <c r="F451" s="38">
        <f t="shared" si="91"/>
        <v>3.6119766702995352E-4</v>
      </c>
      <c r="G451" s="38">
        <f t="shared" si="94"/>
        <v>5.5990870940461943E-2</v>
      </c>
      <c r="H451" s="38">
        <f t="shared" si="94"/>
        <v>5.562967327343199E-2</v>
      </c>
      <c r="I451" s="29">
        <f t="shared" si="95"/>
        <v>0.43666666666666831</v>
      </c>
      <c r="J451" s="29">
        <f t="shared" si="92"/>
        <v>0.23834722222222224</v>
      </c>
      <c r="K451" s="29">
        <f t="shared" si="97"/>
        <v>6.8726187414099638E-2</v>
      </c>
      <c r="L451" s="29">
        <f t="shared" si="98"/>
        <v>5.3166083139545343E-2</v>
      </c>
    </row>
    <row r="452" spans="1:12" x14ac:dyDescent="0.2">
      <c r="A452" s="26">
        <f t="shared" si="96"/>
        <v>65.666666666666671</v>
      </c>
      <c r="B452" s="6">
        <v>3940</v>
      </c>
      <c r="C452" s="38">
        <f t="shared" si="90"/>
        <v>3.0014351230906676E-3</v>
      </c>
      <c r="D452" s="38">
        <f t="shared" si="93"/>
        <v>7.8696813019040926E-2</v>
      </c>
      <c r="E452" s="38">
        <f t="shared" si="93"/>
        <v>7.5695377895950225E-2</v>
      </c>
      <c r="F452" s="38">
        <f t="shared" si="91"/>
        <v>3.5398594426025312E-4</v>
      </c>
      <c r="G452" s="38">
        <f t="shared" si="94"/>
        <v>5.5984060548433384E-2</v>
      </c>
      <c r="H452" s="38">
        <f t="shared" si="94"/>
        <v>5.5630074604173137E-2</v>
      </c>
      <c r="I452" s="29">
        <f t="shared" si="95"/>
        <v>0.43777777777777943</v>
      </c>
      <c r="J452" s="29">
        <f t="shared" si="92"/>
        <v>0.23956172839506173</v>
      </c>
      <c r="K452" s="29">
        <f t="shared" si="97"/>
        <v>6.8936452352699504E-2</v>
      </c>
      <c r="L452" s="29">
        <f t="shared" si="98"/>
        <v>5.3320611124556938E-2</v>
      </c>
    </row>
    <row r="453" spans="1:12" x14ac:dyDescent="0.2">
      <c r="A453" s="26">
        <f t="shared" si="96"/>
        <v>65.833333333333329</v>
      </c>
      <c r="B453" s="6">
        <v>3950</v>
      </c>
      <c r="C453" s="38">
        <f t="shared" si="90"/>
        <v>2.9575101380098106E-3</v>
      </c>
      <c r="D453" s="38">
        <f t="shared" si="93"/>
        <v>7.8656222961874619E-2</v>
      </c>
      <c r="E453" s="38">
        <f t="shared" si="93"/>
        <v>7.5698712823864769E-2</v>
      </c>
      <c r="F453" s="38">
        <f t="shared" si="91"/>
        <v>3.4691821174867034E-4</v>
      </c>
      <c r="G453" s="38">
        <f t="shared" si="94"/>
        <v>5.5977386133637647E-2</v>
      </c>
      <c r="H453" s="38">
        <f t="shared" si="94"/>
        <v>5.5630467921888985E-2</v>
      </c>
      <c r="I453" s="29">
        <f t="shared" si="95"/>
        <v>0.43888888888889055</v>
      </c>
      <c r="J453" s="29">
        <f t="shared" si="92"/>
        <v>0.24077932098765434</v>
      </c>
      <c r="K453" s="29">
        <f t="shared" si="97"/>
        <v>6.9146726554988019E-2</v>
      </c>
      <c r="L453" s="29">
        <f t="shared" si="98"/>
        <v>5.3475140202117744E-2</v>
      </c>
    </row>
    <row r="454" spans="1:12" x14ac:dyDescent="0.2">
      <c r="A454" s="26">
        <f t="shared" si="96"/>
        <v>66</v>
      </c>
      <c r="B454" s="6">
        <v>3960</v>
      </c>
      <c r="C454" s="38">
        <f t="shared" si="90"/>
        <v>2.9142279801883239E-3</v>
      </c>
      <c r="D454" s="38">
        <f t="shared" si="93"/>
        <v>7.8616226926428695E-2</v>
      </c>
      <c r="E454" s="38">
        <f t="shared" si="93"/>
        <v>7.5701998946240343E-2</v>
      </c>
      <c r="F454" s="38">
        <f t="shared" si="91"/>
        <v>3.399915945657193E-4</v>
      </c>
      <c r="G454" s="38">
        <f t="shared" si="94"/>
        <v>5.5970844981134416E-2</v>
      </c>
      <c r="H454" s="38">
        <f t="shared" si="94"/>
        <v>5.5630853386568709E-2</v>
      </c>
      <c r="I454" s="29">
        <f t="shared" si="95"/>
        <v>0.44000000000000167</v>
      </c>
      <c r="J454" s="29">
        <f t="shared" si="92"/>
        <v>0.24200000000000002</v>
      </c>
      <c r="K454" s="29">
        <f t="shared" si="97"/>
        <v>6.9357009885394241E-2</v>
      </c>
      <c r="L454" s="29">
        <f t="shared" si="98"/>
        <v>5.3629670350413765E-2</v>
      </c>
    </row>
    <row r="455" spans="1:12" x14ac:dyDescent="0.2">
      <c r="A455" s="26">
        <f t="shared" si="96"/>
        <v>66.166666666666671</v>
      </c>
      <c r="B455" s="6">
        <v>3970</v>
      </c>
      <c r="C455" s="38">
        <f t="shared" si="90"/>
        <v>2.8715792420672803E-3</v>
      </c>
      <c r="D455" s="38">
        <f t="shared" si="93"/>
        <v>7.8576816219396745E-2</v>
      </c>
      <c r="E455" s="38">
        <f t="shared" si="93"/>
        <v>7.5705236977329435E-2</v>
      </c>
      <c r="F455" s="38">
        <f t="shared" si="91"/>
        <v>3.3320327518315557E-4</v>
      </c>
      <c r="G455" s="38">
        <f t="shared" si="94"/>
        <v>5.5964434430190259E-2</v>
      </c>
      <c r="H455" s="38">
        <f t="shared" si="94"/>
        <v>5.5631231155007115E-2</v>
      </c>
      <c r="I455" s="29">
        <f t="shared" si="95"/>
        <v>0.44111111111111279</v>
      </c>
      <c r="J455" s="29">
        <f t="shared" si="92"/>
        <v>0.24322376543209878</v>
      </c>
      <c r="K455" s="29">
        <f t="shared" si="97"/>
        <v>6.9567302210331264E-2</v>
      </c>
      <c r="L455" s="29">
        <f t="shared" si="98"/>
        <v>5.3784201548066561E-2</v>
      </c>
    </row>
    <row r="456" spans="1:12" x14ac:dyDescent="0.2">
      <c r="A456" s="26">
        <f t="shared" si="96"/>
        <v>66.333333333333329</v>
      </c>
      <c r="B456" s="6">
        <v>3980</v>
      </c>
      <c r="C456" s="38">
        <f t="shared" si="90"/>
        <v>2.8295546537641953E-3</v>
      </c>
      <c r="D456" s="38">
        <f t="shared" si="93"/>
        <v>7.8537982274695953E-2</v>
      </c>
      <c r="E456" s="38">
        <f t="shared" si="93"/>
        <v>7.5708427620931731E-2</v>
      </c>
      <c r="F456" s="38">
        <f t="shared" si="91"/>
        <v>3.2655049232789497E-4</v>
      </c>
      <c r="G456" s="38">
        <f t="shared" si="94"/>
        <v>5.5958151873196312E-2</v>
      </c>
      <c r="H456" s="38">
        <f t="shared" si="94"/>
        <v>5.563160138086843E-2</v>
      </c>
      <c r="I456" s="29">
        <f t="shared" si="95"/>
        <v>0.4422222222222239</v>
      </c>
      <c r="J456" s="29">
        <f t="shared" si="92"/>
        <v>0.24445061728395062</v>
      </c>
      <c r="K456" s="29">
        <f t="shared" si="97"/>
        <v>6.9777603398167187E-2</v>
      </c>
      <c r="L456" s="29">
        <f t="shared" si="98"/>
        <v>5.3938733774124531E-2</v>
      </c>
    </row>
    <row r="457" spans="1:12" x14ac:dyDescent="0.2">
      <c r="A457" s="26">
        <f t="shared" si="96"/>
        <v>66.5</v>
      </c>
      <c r="B457" s="6">
        <v>3990</v>
      </c>
      <c r="C457" s="38">
        <f t="shared" si="90"/>
        <v>2.7881450810581629E-3</v>
      </c>
      <c r="D457" s="38">
        <f t="shared" si="93"/>
        <v>7.8499716651605211E-2</v>
      </c>
      <c r="E457" s="38">
        <f t="shared" si="93"/>
        <v>7.5711571570547032E-2</v>
      </c>
      <c r="F457" s="38">
        <f t="shared" si="91"/>
        <v>3.2003053985881505E-4</v>
      </c>
      <c r="G457" s="38">
        <f t="shared" si="94"/>
        <v>5.5951994754607597E-2</v>
      </c>
      <c r="H457" s="38">
        <f t="shared" si="94"/>
        <v>5.5631964214748794E-2</v>
      </c>
      <c r="I457" s="29">
        <f t="shared" si="95"/>
        <v>0.44333333333333502</v>
      </c>
      <c r="J457" s="29">
        <f t="shared" si="92"/>
        <v>0.24568055555555557</v>
      </c>
      <c r="K457" s="29">
        <f t="shared" si="97"/>
        <v>6.9987913319196488E-2</v>
      </c>
      <c r="L457" s="29">
        <f t="shared" si="98"/>
        <v>5.4093267008054391E-2</v>
      </c>
    </row>
    <row r="458" spans="1:12" x14ac:dyDescent="0.2">
      <c r="A458" s="26">
        <f t="shared" si="96"/>
        <v>66.666666666666671</v>
      </c>
      <c r="B458" s="6">
        <v>4000</v>
      </c>
      <c r="C458" s="38">
        <f t="shared" si="90"/>
        <v>2.7473415234045046E-3</v>
      </c>
      <c r="D458" s="38">
        <f t="shared" si="93"/>
        <v>7.8462011032930504E-2</v>
      </c>
      <c r="E458" s="38">
        <f t="shared" si="93"/>
        <v>7.5714669509525989E-2</v>
      </c>
      <c r="F458" s="38">
        <f t="shared" si="91"/>
        <v>3.1364076566598278E-4</v>
      </c>
      <c r="G458" s="38">
        <f t="shared" si="94"/>
        <v>5.5945960569903495E-2</v>
      </c>
      <c r="H458" s="38">
        <f t="shared" si="94"/>
        <v>5.5632319804237523E-2</v>
      </c>
      <c r="I458" s="29">
        <f t="shared" si="95"/>
        <v>0.44444444444444614</v>
      </c>
      <c r="J458" s="29">
        <f t="shared" si="92"/>
        <v>0.24691358024691359</v>
      </c>
      <c r="K458" s="29">
        <f t="shared" si="97"/>
        <v>7.0198231845611844E-2</v>
      </c>
      <c r="L458" s="29">
        <f t="shared" si="98"/>
        <v>5.4247801229732828E-2</v>
      </c>
    </row>
    <row r="459" spans="1:12" x14ac:dyDescent="0.2">
      <c r="A459" s="26">
        <f t="shared" si="96"/>
        <v>66.833333333333329</v>
      </c>
      <c r="B459" s="6">
        <v>4010</v>
      </c>
      <c r="C459" s="38">
        <f t="shared" si="90"/>
        <v>2.7071351119784585E-3</v>
      </c>
      <c r="D459" s="38">
        <f t="shared" ref="D459:E474" si="99">D458*EXP(-$H$6*10/3600)+$B$55</f>
        <v>7.8424857223197128E-2</v>
      </c>
      <c r="E459" s="38">
        <f t="shared" si="99"/>
        <v>7.571772211121866E-2</v>
      </c>
      <c r="F459" s="38">
        <f t="shared" si="91"/>
        <v>3.0737857059186024E-4</v>
      </c>
      <c r="G459" s="38">
        <f t="shared" ref="G459:H474" si="100">G458*EXP(-$H$7*10/3600)+$B$55</f>
        <v>5.5940046864569E-2</v>
      </c>
      <c r="H459" s="38">
        <f t="shared" si="100"/>
        <v>5.5632668293977151E-2</v>
      </c>
      <c r="I459" s="29">
        <f t="shared" si="95"/>
        <v>0.44555555555555726</v>
      </c>
      <c r="J459" s="29">
        <f t="shared" si="92"/>
        <v>0.2481496913580247</v>
      </c>
      <c r="K459" s="29">
        <f t="shared" si="97"/>
        <v>7.0408558851476344E-2</v>
      </c>
      <c r="L459" s="29">
        <f t="shared" si="98"/>
        <v>5.440233641943832E-2</v>
      </c>
    </row>
    <row r="460" spans="1:12" x14ac:dyDescent="0.2">
      <c r="A460" s="26">
        <f t="shared" si="96"/>
        <v>67</v>
      </c>
      <c r="B460" s="6">
        <v>4020</v>
      </c>
      <c r="C460" s="38">
        <f t="shared" si="90"/>
        <v>2.6675171077475139E-3</v>
      </c>
      <c r="D460" s="38">
        <f t="shared" si="99"/>
        <v>7.8388247146868373E-2</v>
      </c>
      <c r="E460" s="38">
        <f t="shared" si="99"/>
        <v>7.5720730039120859E-2</v>
      </c>
      <c r="F460" s="38">
        <f t="shared" si="91"/>
        <v>3.012414073740498E-4</v>
      </c>
      <c r="G460" s="38">
        <f t="shared" si="100"/>
        <v>5.593425123309629E-2</v>
      </c>
      <c r="H460" s="38">
        <f t="shared" si="100"/>
        <v>5.5633009825722252E-2</v>
      </c>
      <c r="I460" s="29">
        <f t="shared" si="95"/>
        <v>0.44666666666666838</v>
      </c>
      <c r="J460" s="29">
        <f t="shared" si="92"/>
        <v>0.24938888888888891</v>
      </c>
      <c r="K460" s="29">
        <f t="shared" si="97"/>
        <v>7.0618894212696126E-2</v>
      </c>
      <c r="L460" s="29">
        <f t="shared" si="98"/>
        <v>5.4556872557843104E-2</v>
      </c>
    </row>
    <row r="461" spans="1:12" x14ac:dyDescent="0.2">
      <c r="A461" s="26">
        <f t="shared" si="96"/>
        <v>67.166666666666671</v>
      </c>
      <c r="B461" s="6">
        <v>4030</v>
      </c>
      <c r="C461" s="38">
        <f t="shared" si="90"/>
        <v>2.6284788995719244E-3</v>
      </c>
      <c r="D461" s="38">
        <f t="shared" si="99"/>
        <v>7.8352172846590282E-2</v>
      </c>
      <c r="E461" s="38">
        <f t="shared" si="99"/>
        <v>7.5723693947018361E-2</v>
      </c>
      <c r="F461" s="38">
        <f t="shared" si="91"/>
        <v>2.952267796091485E-4</v>
      </c>
      <c r="G461" s="38">
        <f t="shared" si="100"/>
        <v>5.592857131800625E-2</v>
      </c>
      <c r="H461" s="38">
        <f t="shared" si="100"/>
        <v>5.5633344538397113E-2</v>
      </c>
      <c r="I461" s="29">
        <f t="shared" si="95"/>
        <v>0.4477777777777795</v>
      </c>
      <c r="J461" s="29">
        <f t="shared" si="92"/>
        <v>0.2506311728395062</v>
      </c>
      <c r="K461" s="29">
        <f t="shared" si="97"/>
        <v>7.0829237806993406E-2</v>
      </c>
      <c r="L461" s="29">
        <f t="shared" si="98"/>
        <v>5.471140962600532E-2</v>
      </c>
    </row>
    <row r="462" spans="1:12" x14ac:dyDescent="0.2">
      <c r="A462" s="26">
        <f t="shared" si="96"/>
        <v>67.333333333333329</v>
      </c>
      <c r="B462" s="6">
        <v>4040</v>
      </c>
      <c r="C462" s="38">
        <f t="shared" si="90"/>
        <v>2.5900120023330609E-3</v>
      </c>
      <c r="D462" s="38">
        <f t="shared" si="99"/>
        <v>7.8316626481462051E-2</v>
      </c>
      <c r="E462" s="38">
        <f t="shared" si="99"/>
        <v>7.5726614479128998E-2</v>
      </c>
      <c r="F462" s="38">
        <f t="shared" si="91"/>
        <v>2.893322407372904E-4</v>
      </c>
      <c r="G462" s="38">
        <f t="shared" si="100"/>
        <v>5.5923004808889516E-2</v>
      </c>
      <c r="H462" s="38">
        <f t="shared" si="100"/>
        <v>5.5633672568152236E-2</v>
      </c>
      <c r="I462" s="29">
        <f t="shared" si="95"/>
        <v>0.44888888888889061</v>
      </c>
      <c r="J462" s="29">
        <f t="shared" si="92"/>
        <v>0.25187654320987657</v>
      </c>
      <c r="K462" s="29">
        <f t="shared" si="97"/>
        <v>7.1039589513879869E-2</v>
      </c>
      <c r="L462" s="29">
        <f t="shared" si="98"/>
        <v>5.4865947605361301E-2</v>
      </c>
    </row>
    <row r="463" spans="1:12" x14ac:dyDescent="0.2">
      <c r="A463" s="26">
        <f t="shared" si="96"/>
        <v>67.5</v>
      </c>
      <c r="B463" s="6">
        <v>4050</v>
      </c>
      <c r="C463" s="38">
        <f t="shared" si="90"/>
        <v>2.5521080550891238E-3</v>
      </c>
      <c r="D463" s="38">
        <f t="shared" si="99"/>
        <v>7.8281600325331824E-2</v>
      </c>
      <c r="E463" s="38">
        <f t="shared" si="99"/>
        <v>7.5729492270242699E-2</v>
      </c>
      <c r="F463" s="38">
        <f t="shared" si="91"/>
        <v>2.8355539304696347E-4</v>
      </c>
      <c r="G463" s="38">
        <f t="shared" si="100"/>
        <v>5.5917549441466673E-2</v>
      </c>
      <c r="H463" s="38">
        <f t="shared" si="100"/>
        <v>5.5633994048419719E-2</v>
      </c>
      <c r="I463" s="29">
        <f t="shared" si="95"/>
        <v>0.45000000000000173</v>
      </c>
      <c r="J463" s="29">
        <f t="shared" si="92"/>
        <v>0.25312499999999999</v>
      </c>
      <c r="K463" s="29">
        <f t="shared" si="97"/>
        <v>7.1249949214630542E-2</v>
      </c>
      <c r="L463" s="29">
        <f t="shared" si="98"/>
        <v>5.5020486477718025E-2</v>
      </c>
    </row>
    <row r="464" spans="1:12" x14ac:dyDescent="0.2">
      <c r="A464" s="26">
        <f t="shared" si="96"/>
        <v>67.666666666666671</v>
      </c>
      <c r="B464" s="6">
        <v>4060</v>
      </c>
      <c r="C464" s="38">
        <f t="shared" si="90"/>
        <v>2.5147588192578692E-3</v>
      </c>
      <c r="D464" s="38">
        <f t="shared" si="99"/>
        <v>7.8247086765117338E-2</v>
      </c>
      <c r="E464" s="38">
        <f t="shared" si="99"/>
        <v>7.5732327945859462E-2</v>
      </c>
      <c r="F464" s="38">
        <f t="shared" si="91"/>
        <v>2.7789388669969666E-4</v>
      </c>
      <c r="G464" s="38">
        <f t="shared" si="100"/>
        <v>5.5912202996667236E-2</v>
      </c>
      <c r="H464" s="38">
        <f t="shared" si="100"/>
        <v>5.5634309109967549E-2</v>
      </c>
      <c r="I464" s="29">
        <f t="shared" si="95"/>
        <v>0.45111111111111285</v>
      </c>
      <c r="J464" s="29">
        <f t="shared" si="92"/>
        <v>0.25437654320987657</v>
      </c>
      <c r="K464" s="29">
        <f t="shared" si="97"/>
        <v>7.1460316792257936E-2</v>
      </c>
      <c r="L464" s="29">
        <f t="shared" si="98"/>
        <v>5.5175026225245713E-2</v>
      </c>
    </row>
    <row r="465" spans="1:12" x14ac:dyDescent="0.2">
      <c r="A465" s="26">
        <f t="shared" si="96"/>
        <v>67.833333333333329</v>
      </c>
      <c r="B465" s="6">
        <v>4070</v>
      </c>
      <c r="C465" s="38">
        <f t="shared" si="90"/>
        <v>2.4779561768259011E-3</v>
      </c>
      <c r="D465" s="38">
        <f t="shared" si="99"/>
        <v>7.8213078299151209E-2</v>
      </c>
      <c r="E465" s="38">
        <f t="shared" si="99"/>
        <v>7.5735122122325305E-2</v>
      </c>
      <c r="F465" s="38">
        <f t="shared" si="91"/>
        <v>2.7234541877422012E-4</v>
      </c>
      <c r="G465" s="38">
        <f t="shared" si="100"/>
        <v>5.5906963299726983E-2</v>
      </c>
      <c r="H465" s="38">
        <f t="shared" si="100"/>
        <v>5.5634617880952773E-2</v>
      </c>
      <c r="I465" s="29">
        <f t="shared" si="95"/>
        <v>0.45222222222222397</v>
      </c>
      <c r="J465" s="29">
        <f t="shared" si="92"/>
        <v>0.2556311728395062</v>
      </c>
      <c r="K465" s="29">
        <f t="shared" si="97"/>
        <v>7.1670692131486621E-2</v>
      </c>
      <c r="L465" s="29">
        <f t="shared" si="98"/>
        <v>5.5329566830470585E-2</v>
      </c>
    </row>
    <row r="466" spans="1:12" x14ac:dyDescent="0.2">
      <c r="A466" s="26">
        <f t="shared" si="96"/>
        <v>68</v>
      </c>
      <c r="B466" s="6">
        <v>4080</v>
      </c>
      <c r="C466" s="38">
        <f t="shared" si="90"/>
        <v>2.4416921285842002E-3</v>
      </c>
      <c r="D466" s="38">
        <f t="shared" si="99"/>
        <v>7.8179567535550429E-2</v>
      </c>
      <c r="E466" s="38">
        <f t="shared" si="99"/>
        <v>7.5737875406966221E-2</v>
      </c>
      <c r="F466" s="38">
        <f t="shared" si="91"/>
        <v>2.6690773232970977E-4</v>
      </c>
      <c r="G466" s="38">
        <f t="shared" si="100"/>
        <v>5.5901828219303333E-2</v>
      </c>
      <c r="H466" s="38">
        <f t="shared" si="100"/>
        <v>5.5634920486973632E-2</v>
      </c>
      <c r="I466" s="29">
        <f t="shared" si="95"/>
        <v>0.45333333333333509</v>
      </c>
      <c r="J466" s="29">
        <f t="shared" si="92"/>
        <v>0.25688888888888889</v>
      </c>
      <c r="K466" s="29">
        <f t="shared" si="97"/>
        <v>7.1881075118728197E-2</v>
      </c>
      <c r="L466" s="29">
        <f t="shared" si="98"/>
        <v>5.5484108276267735E-2</v>
      </c>
    </row>
    <row r="467" spans="1:12" x14ac:dyDescent="0.2">
      <c r="A467" s="26">
        <f t="shared" si="96"/>
        <v>68.166666666666671</v>
      </c>
      <c r="B467" s="6">
        <v>4090</v>
      </c>
      <c r="C467" s="38">
        <f t="shared" si="90"/>
        <v>2.4059587923894576E-3</v>
      </c>
      <c r="D467" s="38">
        <f t="shared" si="99"/>
        <v>7.8146547190609664E-2</v>
      </c>
      <c r="E467" s="38">
        <f t="shared" si="99"/>
        <v>7.5740588398220204E-2</v>
      </c>
      <c r="F467" s="38">
        <f t="shared" si="91"/>
        <v>2.6157861548773537E-4</v>
      </c>
      <c r="G467" s="38">
        <f t="shared" si="100"/>
        <v>5.5896795666608393E-2</v>
      </c>
      <c r="H467" s="38">
        <f t="shared" si="100"/>
        <v>5.5635217051120664E-2</v>
      </c>
      <c r="I467" s="29">
        <f t="shared" si="95"/>
        <v>0.45444444444444621</v>
      </c>
      <c r="J467" s="29">
        <f t="shared" si="92"/>
        <v>0.25814969135802468</v>
      </c>
      <c r="K467" s="29">
        <f t="shared" si="97"/>
        <v>7.2091465642056582E-2</v>
      </c>
      <c r="L467" s="29">
        <f t="shared" si="98"/>
        <v>5.5638650545854179E-2</v>
      </c>
    </row>
    <row r="468" spans="1:12" x14ac:dyDescent="0.2">
      <c r="A468" s="26">
        <f t="shared" si="96"/>
        <v>68.333333333333329</v>
      </c>
      <c r="B468" s="6">
        <v>4100</v>
      </c>
      <c r="C468" s="38">
        <f t="shared" si="90"/>
        <v>2.3707484014508567E-3</v>
      </c>
      <c r="D468" s="38">
        <f t="shared" si="99"/>
        <v>7.8114010087218161E-2</v>
      </c>
      <c r="E468" s="38">
        <f t="shared" si="99"/>
        <v>7.574326168576731E-2</v>
      </c>
      <c r="F468" s="38">
        <f t="shared" si="91"/>
        <v>2.5635590053253862E-4</v>
      </c>
      <c r="G468" s="38">
        <f t="shared" si="100"/>
        <v>5.5891863594559291E-2</v>
      </c>
      <c r="H468" s="38">
        <f t="shared" si="100"/>
        <v>5.563550769402676E-2</v>
      </c>
      <c r="I468" s="29">
        <f t="shared" si="95"/>
        <v>0.45555555555555732</v>
      </c>
      <c r="J468" s="29">
        <f t="shared" si="92"/>
        <v>0.25941358024691358</v>
      </c>
      <c r="K468" s="29">
        <f t="shared" si="97"/>
        <v>7.2301863591183707E-2</v>
      </c>
      <c r="L468" s="29">
        <f t="shared" si="98"/>
        <v>5.5793193622782032E-2</v>
      </c>
    </row>
    <row r="469" spans="1:12" x14ac:dyDescent="0.2">
      <c r="A469" s="26">
        <f t="shared" si="96"/>
        <v>68.5</v>
      </c>
      <c r="B469" s="6">
        <v>4110</v>
      </c>
      <c r="C469" s="38">
        <f t="shared" si="90"/>
        <v>2.3360533026419365E-3</v>
      </c>
      <c r="D469" s="38">
        <f t="shared" si="99"/>
        <v>7.8081949153299746E-2</v>
      </c>
      <c r="E469" s="38">
        <f t="shared" si="99"/>
        <v>7.5745895850657816E-2</v>
      </c>
      <c r="F469" s="38">
        <f t="shared" si="91"/>
        <v>2.5123746302927488E-4</v>
      </c>
      <c r="G469" s="38">
        <f t="shared" si="100"/>
        <v>5.588702999694551E-2</v>
      </c>
      <c r="H469" s="38">
        <f t="shared" si="100"/>
        <v>5.5635792533916241E-2</v>
      </c>
      <c r="I469" s="29">
        <f t="shared" si="95"/>
        <v>0.45666666666666844</v>
      </c>
      <c r="J469" s="29">
        <f t="shared" si="92"/>
        <v>0.26068055555555558</v>
      </c>
      <c r="K469" s="29">
        <f t="shared" si="97"/>
        <v>7.251226885743553E-2</v>
      </c>
      <c r="L469" s="29">
        <f t="shared" si="98"/>
        <v>5.59477374909318E-2</v>
      </c>
    </row>
    <row r="470" spans="1:12" x14ac:dyDescent="0.2">
      <c r="A470" s="26">
        <f t="shared" si="96"/>
        <v>68.666666666666671</v>
      </c>
      <c r="B470" s="6">
        <v>4120</v>
      </c>
      <c r="C470" s="38">
        <f t="shared" si="90"/>
        <v>2.3018659548371396E-3</v>
      </c>
      <c r="D470" s="38">
        <f t="shared" si="99"/>
        <v>7.8050357420275662E-2</v>
      </c>
      <c r="E470" s="38">
        <f t="shared" si="99"/>
        <v>7.5748491465438522E-2</v>
      </c>
      <c r="F470" s="38">
        <f t="shared" si="91"/>
        <v>2.4622122095986073E-4</v>
      </c>
      <c r="G470" s="38">
        <f t="shared" si="100"/>
        <v>5.5882292907612797E-2</v>
      </c>
      <c r="H470" s="38">
        <f t="shared" si="100"/>
        <v>5.5636071686652938E-2</v>
      </c>
      <c r="I470" s="29">
        <f t="shared" si="95"/>
        <v>0.45777777777777956</v>
      </c>
      <c r="J470" s="29">
        <f t="shared" si="92"/>
        <v>0.26195061728395064</v>
      </c>
      <c r="K470" s="29">
        <f t="shared" si="97"/>
        <v>7.2722681333728417E-2</v>
      </c>
      <c r="L470" s="29">
        <f t="shared" si="98"/>
        <v>5.6102282134505833E-2</v>
      </c>
    </row>
    <row r="471" spans="1:12" x14ac:dyDescent="0.2">
      <c r="A471" s="26">
        <f t="shared" si="96"/>
        <v>68.833333333333329</v>
      </c>
      <c r="B471" s="6">
        <v>4130</v>
      </c>
      <c r="C471" s="38">
        <f t="shared" si="90"/>
        <v>2.2681789272727261E-3</v>
      </c>
      <c r="D471" s="38">
        <f t="shared" si="99"/>
        <v>7.8019228021549952E-2</v>
      </c>
      <c r="E471" s="38">
        <f t="shared" si="99"/>
        <v>7.5751049094277226E-2</v>
      </c>
      <c r="F471" s="38">
        <f t="shared" si="91"/>
        <v>2.4130513387607478E-4</v>
      </c>
      <c r="G471" s="38">
        <f t="shared" si="100"/>
        <v>5.5877650399663414E-2</v>
      </c>
      <c r="H471" s="38">
        <f t="shared" si="100"/>
        <v>5.563634526578734E-2</v>
      </c>
      <c r="I471" s="29">
        <f t="shared" si="95"/>
        <v>0.45888888888889068</v>
      </c>
      <c r="J471" s="29">
        <f t="shared" si="92"/>
        <v>0.2632237654320988</v>
      </c>
      <c r="K471" s="29">
        <f t="shared" si="97"/>
        <v>7.2933100914545856E-2</v>
      </c>
      <c r="L471" s="29">
        <f t="shared" si="98"/>
        <v>5.6256827538021907E-2</v>
      </c>
    </row>
    <row r="472" spans="1:12" x14ac:dyDescent="0.2">
      <c r="A472" s="26">
        <f t="shared" si="96"/>
        <v>69</v>
      </c>
      <c r="B472" s="6">
        <v>4140</v>
      </c>
      <c r="C472" s="38">
        <f t="shared" si="90"/>
        <v>2.2349848979316611E-3</v>
      </c>
      <c r="D472" s="38">
        <f t="shared" si="99"/>
        <v>7.7988554191016968E-2</v>
      </c>
      <c r="E472" s="38">
        <f t="shared" si="99"/>
        <v>7.5753569293085313E-2</v>
      </c>
      <c r="F472" s="38">
        <f t="shared" si="91"/>
        <v>2.3648720206956812E-4</v>
      </c>
      <c r="G472" s="38">
        <f t="shared" si="100"/>
        <v>5.5873100584672326E-2</v>
      </c>
      <c r="H472" s="38">
        <f t="shared" si="100"/>
        <v>5.5636613382602756E-2</v>
      </c>
      <c r="I472" s="29">
        <f t="shared" si="95"/>
        <v>0.4600000000000018</v>
      </c>
      <c r="J472" s="29">
        <f t="shared" si="92"/>
        <v>0.26450000000000001</v>
      </c>
      <c r="K472" s="29">
        <f t="shared" si="97"/>
        <v>7.3143527495915545E-2</v>
      </c>
      <c r="L472" s="29">
        <f t="shared" si="98"/>
        <v>5.6411373686306915E-2</v>
      </c>
    </row>
    <row r="473" spans="1:12" x14ac:dyDescent="0.2">
      <c r="A473" s="26">
        <f t="shared" si="96"/>
        <v>69.166666666666671</v>
      </c>
      <c r="B473" s="6">
        <v>4150</v>
      </c>
      <c r="C473" s="38">
        <f t="shared" si="90"/>
        <v>2.2022766519521533E-3</v>
      </c>
      <c r="D473" s="38">
        <f t="shared" si="99"/>
        <v>7.7958329261590714E-2</v>
      </c>
      <c r="E473" s="38">
        <f t="shared" si="99"/>
        <v>7.5756052609638566E-2</v>
      </c>
      <c r="F473" s="38">
        <f t="shared" si="91"/>
        <v>2.3176546575844645E-4</v>
      </c>
      <c r="G473" s="38">
        <f t="shared" si="100"/>
        <v>5.5868641611919061E-2</v>
      </c>
      <c r="H473" s="38">
        <f t="shared" si="100"/>
        <v>5.5636876146160613E-2</v>
      </c>
      <c r="I473" s="29">
        <f t="shared" si="95"/>
        <v>0.46111111111111291</v>
      </c>
      <c r="J473" s="29">
        <f t="shared" si="92"/>
        <v>0.26577932098765433</v>
      </c>
      <c r="K473" s="29">
        <f t="shared" si="97"/>
        <v>7.3353960975386767E-2</v>
      </c>
      <c r="L473" s="29">
        <f t="shared" si="98"/>
        <v>5.6565920564490696E-2</v>
      </c>
    </row>
    <row r="474" spans="1:12" x14ac:dyDescent="0.2">
      <c r="A474" s="26">
        <f t="shared" si="96"/>
        <v>69.333333333333329</v>
      </c>
      <c r="B474" s="6">
        <v>4160</v>
      </c>
      <c r="C474" s="38">
        <f t="shared" si="90"/>
        <v>2.1700470800594556E-3</v>
      </c>
      <c r="D474" s="38">
        <f t="shared" si="99"/>
        <v>7.7928546663755746E-2</v>
      </c>
      <c r="E474" s="38">
        <f t="shared" si="99"/>
        <v>7.5758499583696293E-2</v>
      </c>
      <c r="F474" s="38">
        <f t="shared" si="91"/>
        <v>2.2713800429009282E-4</v>
      </c>
      <c r="G474" s="38">
        <f t="shared" si="100"/>
        <v>5.5864271667634885E-2</v>
      </c>
      <c r="H474" s="38">
        <f t="shared" si="100"/>
        <v>5.5637133663344787E-2</v>
      </c>
      <c r="I474" s="29">
        <f t="shared" si="95"/>
        <v>0.46222222222222403</v>
      </c>
      <c r="J474" s="29">
        <f t="shared" si="92"/>
        <v>0.26706172839506176</v>
      </c>
      <c r="K474" s="29">
        <f t="shared" si="97"/>
        <v>7.3564401252008152E-2</v>
      </c>
      <c r="L474" s="29">
        <f t="shared" si="98"/>
        <v>5.6720468157999984E-2</v>
      </c>
    </row>
    <row r="475" spans="1:12" x14ac:dyDescent="0.2">
      <c r="A475" s="26">
        <f t="shared" si="96"/>
        <v>69.5</v>
      </c>
      <c r="B475" s="6">
        <v>4170</v>
      </c>
      <c r="C475" s="38">
        <f t="shared" si="90"/>
        <v>2.1382891770206536E-3</v>
      </c>
      <c r="D475" s="38">
        <f t="shared" ref="D475:E490" si="101">D474*EXP(-$H$6*10/3600)+$B$55</f>
        <v>7.7899199924139226E-2</v>
      </c>
      <c r="E475" s="38">
        <f t="shared" si="101"/>
        <v>7.5760910747118576E-2</v>
      </c>
      <c r="F475" s="38">
        <f t="shared" si="91"/>
        <v>2.2260293535990714E-4</v>
      </c>
      <c r="G475" s="38">
        <f t="shared" ref="G475:H490" si="102">G474*EXP(-$H$7*10/3600)+$B$55</f>
        <v>5.5859988974265022E-2</v>
      </c>
      <c r="H475" s="38">
        <f t="shared" si="102"/>
        <v>5.5637386038905112E-2</v>
      </c>
      <c r="I475" s="29">
        <f t="shared" si="95"/>
        <v>0.46333333333333515</v>
      </c>
      <c r="J475" s="29">
        <f t="shared" si="92"/>
        <v>0.26834722222222224</v>
      </c>
      <c r="K475" s="29">
        <f t="shared" si="97"/>
        <v>7.37748482263057E-2</v>
      </c>
      <c r="L475" s="29">
        <f t="shared" si="98"/>
        <v>5.6875016452552496E-2</v>
      </c>
    </row>
    <row r="476" spans="1:12" x14ac:dyDescent="0.2">
      <c r="A476" s="26">
        <f t="shared" si="96"/>
        <v>69.666666666666671</v>
      </c>
      <c r="B476" s="6">
        <v>4180</v>
      </c>
      <c r="C476" s="38">
        <f t="shared" si="90"/>
        <v>2.1069960401220358E-3</v>
      </c>
      <c r="D476" s="38">
        <f t="shared" si="101"/>
        <v>7.7870282664103965E-2</v>
      </c>
      <c r="E476" s="38">
        <f t="shared" si="101"/>
        <v>7.5763286623981935E-2</v>
      </c>
      <c r="F476" s="38">
        <f t="shared" si="91"/>
        <v>2.181584142456443E-4</v>
      </c>
      <c r="G476" s="38">
        <f t="shared" si="102"/>
        <v>5.5855791789745604E-2</v>
      </c>
      <c r="H476" s="38">
        <f t="shared" si="102"/>
        <v>5.5637633375499956E-2</v>
      </c>
      <c r="I476" s="29">
        <f t="shared" si="95"/>
        <v>0.46444444444444627</v>
      </c>
      <c r="J476" s="29">
        <f t="shared" si="92"/>
        <v>0.26963580246913582</v>
      </c>
      <c r="K476" s="29">
        <f t="shared" si="97"/>
        <v>7.3985301800261208E-2</v>
      </c>
      <c r="L476" s="29">
        <f t="shared" si="98"/>
        <v>5.7029565434151108E-2</v>
      </c>
    </row>
    <row r="477" spans="1:12" x14ac:dyDescent="0.2">
      <c r="A477" s="26">
        <f t="shared" si="96"/>
        <v>69.833333333333329</v>
      </c>
      <c r="B477" s="6">
        <v>4190</v>
      </c>
      <c r="C477" s="38">
        <f t="shared" si="90"/>
        <v>2.0761608676687711E-3</v>
      </c>
      <c r="D477" s="38">
        <f t="shared" si="101"/>
        <v>7.7841788598361952E-2</v>
      </c>
      <c r="E477" s="38">
        <f t="shared" si="101"/>
        <v>7.5765627730693175E-2</v>
      </c>
      <c r="F477" s="38">
        <f t="shared" si="91"/>
        <v>2.1380263305703959E-4</v>
      </c>
      <c r="G477" s="38">
        <f t="shared" si="102"/>
        <v>5.5851678406795051E-2</v>
      </c>
      <c r="H477" s="38">
        <f t="shared" si="102"/>
        <v>5.5637875773738008E-2</v>
      </c>
      <c r="I477" s="29">
        <f t="shared" si="95"/>
        <v>0.46555555555555739</v>
      </c>
      <c r="J477" s="29">
        <f t="shared" si="92"/>
        <v>0.27092746913580246</v>
      </c>
      <c r="K477" s="29">
        <f t="shared" si="97"/>
        <v>7.4195761877290906E-2</v>
      </c>
      <c r="L477" s="29">
        <f t="shared" si="98"/>
        <v>5.7184115089078155E-2</v>
      </c>
    </row>
    <row r="478" spans="1:12" x14ac:dyDescent="0.2">
      <c r="A478" s="26">
        <f t="shared" si="96"/>
        <v>70</v>
      </c>
      <c r="B478" s="6">
        <v>4200</v>
      </c>
      <c r="C478" s="38">
        <f t="shared" si="90"/>
        <v>2.0457769575065207E-3</v>
      </c>
      <c r="D478" s="38">
        <f t="shared" si="101"/>
        <v>7.7813711533608221E-2</v>
      </c>
      <c r="E478" s="38">
        <f t="shared" si="101"/>
        <v>7.5767934576101689E-2</v>
      </c>
      <c r="F478" s="38">
        <f t="shared" si="91"/>
        <v>2.0953382000041647E-4</v>
      </c>
      <c r="G478" s="38">
        <f t="shared" si="102"/>
        <v>5.5847647152219605E-2</v>
      </c>
      <c r="H478" s="38">
        <f t="shared" si="102"/>
        <v>5.5638113332219179E-2</v>
      </c>
      <c r="I478" s="29">
        <f t="shared" si="95"/>
        <v>0.46666666666666851</v>
      </c>
      <c r="J478" s="29">
        <f t="shared" si="92"/>
        <v>0.27222222222222225</v>
      </c>
      <c r="K478" s="29">
        <f t="shared" si="97"/>
        <v>7.4406228362224519E-2</v>
      </c>
      <c r="L478" s="29">
        <f t="shared" si="98"/>
        <v>5.7338665403889877E-2</v>
      </c>
    </row>
    <row r="479" spans="1:12" x14ac:dyDescent="0.2">
      <c r="A479" s="26">
        <f t="shared" si="96"/>
        <v>70.166666666666671</v>
      </c>
      <c r="B479" s="6">
        <v>4210</v>
      </c>
      <c r="C479" s="38">
        <f t="shared" si="90"/>
        <v>2.0158377055647021E-3</v>
      </c>
      <c r="D479" s="38">
        <f t="shared" si="101"/>
        <v>7.7786045367174747E-2</v>
      </c>
      <c r="E479" s="38">
        <f t="shared" si="101"/>
        <v>7.5770207661610023E-2</v>
      </c>
      <c r="F479" s="38">
        <f t="shared" si="91"/>
        <v>2.0535023865797682E-4</v>
      </c>
      <c r="G479" s="38">
        <f t="shared" si="102"/>
        <v>5.5843696386232725E-2</v>
      </c>
      <c r="H479" s="38">
        <f t="shared" si="102"/>
        <v>5.5638346147574735E-2</v>
      </c>
      <c r="I479" s="29">
        <f t="shared" si="95"/>
        <v>0.46777777777777962</v>
      </c>
      <c r="J479" s="29">
        <f t="shared" si="92"/>
        <v>0.2735200617283951</v>
      </c>
      <c r="K479" s="29">
        <f t="shared" si="97"/>
        <v>7.4616701161284549E-2</v>
      </c>
      <c r="L479" s="29">
        <f t="shared" si="98"/>
        <v>5.7493216365410917E-2</v>
      </c>
    </row>
    <row r="480" spans="1:12" x14ac:dyDescent="0.2">
      <c r="A480" s="26">
        <f t="shared" si="96"/>
        <v>70.333333333333329</v>
      </c>
      <c r="B480" s="6">
        <v>4220</v>
      </c>
      <c r="C480" s="38">
        <f t="shared" si="90"/>
        <v>1.9863366044210662E-3</v>
      </c>
      <c r="D480" s="38">
        <f t="shared" si="101"/>
        <v>7.7758784085703955E-2</v>
      </c>
      <c r="E480" s="38">
        <f t="shared" si="101"/>
        <v>7.5772447481282867E-2</v>
      </c>
      <c r="F480" s="38">
        <f t="shared" si="91"/>
        <v>2.0125018728148146E-4</v>
      </c>
      <c r="G480" s="38">
        <f t="shared" si="102"/>
        <v>5.5839824501788073E-2</v>
      </c>
      <c r="H480" s="38">
        <f t="shared" si="102"/>
        <v>5.5638574314506577E-2</v>
      </c>
      <c r="I480" s="29">
        <f t="shared" si="95"/>
        <v>0.46888888888889074</v>
      </c>
      <c r="J480" s="29">
        <f t="shared" si="92"/>
        <v>0.274820987654321</v>
      </c>
      <c r="K480" s="29">
        <f t="shared" si="97"/>
        <v>7.4827180182065883E-2</v>
      </c>
      <c r="L480" s="29">
        <f t="shared" si="98"/>
        <v>5.7647767960728992E-2</v>
      </c>
    </row>
    <row r="481" spans="1:12" x14ac:dyDescent="0.2">
      <c r="A481" s="26">
        <f t="shared" si="96"/>
        <v>70.5</v>
      </c>
      <c r="B481" s="6">
        <v>4230</v>
      </c>
      <c r="C481" s="38">
        <f t="shared" si="90"/>
        <v>1.9572672418872806E-3</v>
      </c>
      <c r="D481" s="38">
        <f t="shared" si="101"/>
        <v>7.7731921763841749E-2</v>
      </c>
      <c r="E481" s="38">
        <f t="shared" si="101"/>
        <v>7.5774654521954449E-2</v>
      </c>
      <c r="F481" s="38">
        <f t="shared" si="91"/>
        <v>1.9723199810003277E-4</v>
      </c>
      <c r="G481" s="38">
        <f t="shared" si="102"/>
        <v>5.5836029923925827E-2</v>
      </c>
      <c r="H481" s="38">
        <f t="shared" si="102"/>
        <v>5.5638797925825781E-2</v>
      </c>
      <c r="I481" s="29">
        <f t="shared" si="95"/>
        <v>0.47000000000000186</v>
      </c>
      <c r="J481" s="29">
        <f t="shared" si="92"/>
        <v>0.27612500000000001</v>
      </c>
      <c r="K481" s="29">
        <f t="shared" si="97"/>
        <v>7.503766533351576E-2</v>
      </c>
      <c r="L481" s="29">
        <f t="shared" si="98"/>
        <v>5.7802320177189621E-2</v>
      </c>
    </row>
    <row r="482" spans="1:12" x14ac:dyDescent="0.2">
      <c r="A482" s="26">
        <f t="shared" si="96"/>
        <v>70.666666666666671</v>
      </c>
      <c r="B482" s="6">
        <v>4240</v>
      </c>
      <c r="C482" s="38">
        <f t="shared" si="90"/>
        <v>1.928623299615218E-3</v>
      </c>
      <c r="D482" s="38">
        <f t="shared" si="101"/>
        <v>7.7705452562949556E-2</v>
      </c>
      <c r="E482" s="38">
        <f t="shared" si="101"/>
        <v>7.5776829263334317E-2</v>
      </c>
      <c r="F482" s="38">
        <f t="shared" si="91"/>
        <v>1.9329403664167848E-4</v>
      </c>
      <c r="G482" s="38">
        <f t="shared" si="102"/>
        <v>5.5832311109132025E-2</v>
      </c>
      <c r="H482" s="38">
        <f t="shared" si="102"/>
        <v>5.5639017072490339E-2</v>
      </c>
      <c r="I482" s="29">
        <f t="shared" si="95"/>
        <v>0.47111111111111298</v>
      </c>
      <c r="J482" s="29">
        <f t="shared" si="92"/>
        <v>0.27743209876543212</v>
      </c>
      <c r="K482" s="29">
        <f t="shared" si="97"/>
        <v>7.5248156525913906E-2</v>
      </c>
      <c r="L482" s="29">
        <f t="shared" si="98"/>
        <v>5.7956873002390982E-2</v>
      </c>
    </row>
    <row r="483" spans="1:12" x14ac:dyDescent="0.2">
      <c r="A483" s="26">
        <f t="shared" si="96"/>
        <v>70.833333333333329</v>
      </c>
      <c r="B483" s="6">
        <v>4250</v>
      </c>
      <c r="C483" s="38">
        <f t="shared" si="90"/>
        <v>1.9003985517236301E-3</v>
      </c>
      <c r="D483" s="38">
        <f t="shared" si="101"/>
        <v>7.7679370729835315E-2</v>
      </c>
      <c r="E483" s="38">
        <f t="shared" si="101"/>
        <v>7.5778972178111664E-2</v>
      </c>
      <c r="F483" s="38">
        <f t="shared" si="91"/>
        <v>1.8943470106856018E-4</v>
      </c>
      <c r="G483" s="38">
        <f t="shared" si="102"/>
        <v>5.5828666544710734E-2</v>
      </c>
      <c r="H483" s="38">
        <f t="shared" si="102"/>
        <v>5.563923184364216E-2</v>
      </c>
      <c r="I483" s="29">
        <f t="shared" si="95"/>
        <v>0.4722222222222241</v>
      </c>
      <c r="J483" s="29">
        <f t="shared" si="92"/>
        <v>0.27874228395061729</v>
      </c>
      <c r="K483" s="29">
        <f t="shared" si="97"/>
        <v>7.545865367085311E-2</v>
      </c>
      <c r="L483" s="29">
        <f t="shared" si="98"/>
        <v>5.811142642417888E-2</v>
      </c>
    </row>
    <row r="484" spans="1:12" x14ac:dyDescent="0.2">
      <c r="A484" s="26">
        <f t="shared" si="96"/>
        <v>71</v>
      </c>
      <c r="B484" s="6">
        <v>4260</v>
      </c>
      <c r="C484" s="38">
        <f t="shared" si="90"/>
        <v>1.8725868634449304E-3</v>
      </c>
      <c r="D484" s="38">
        <f t="shared" si="101"/>
        <v>7.7653670595502974E-2</v>
      </c>
      <c r="E484" s="38">
        <f t="shared" si="101"/>
        <v>7.5781083732058024E-2</v>
      </c>
      <c r="F484" s="38">
        <f t="shared" si="91"/>
        <v>1.8565242152533665E-4</v>
      </c>
      <c r="G484" s="38">
        <f t="shared" si="102"/>
        <v>5.5825094748168699E-2</v>
      </c>
      <c r="H484" s="38">
        <f t="shared" si="102"/>
        <v>5.5639442326643349E-2</v>
      </c>
      <c r="I484" s="29">
        <f t="shared" si="95"/>
        <v>0.47333333333333522</v>
      </c>
      <c r="J484" s="29">
        <f t="shared" si="92"/>
        <v>0.28005555555555556</v>
      </c>
      <c r="K484" s="29">
        <f t="shared" si="97"/>
        <v>7.5669156681219943E-2</v>
      </c>
      <c r="L484" s="29">
        <f t="shared" si="98"/>
        <v>5.8265980430641781E-2</v>
      </c>
    </row>
    <row r="485" spans="1:12" x14ac:dyDescent="0.2">
      <c r="A485" s="26">
        <f t="shared" si="96"/>
        <v>71.166666666666671</v>
      </c>
      <c r="B485" s="6">
        <v>4270</v>
      </c>
      <c r="C485" s="38">
        <f t="shared" si="90"/>
        <v>1.8451821897917703E-3</v>
      </c>
      <c r="D485" s="38">
        <f t="shared" si="101"/>
        <v>7.7628346573920315E-2</v>
      </c>
      <c r="E485" s="38">
        <f t="shared" si="101"/>
        <v>7.5783164384128521E-2</v>
      </c>
      <c r="F485" s="38">
        <f t="shared" si="91"/>
        <v>1.8194565950061626E-4</v>
      </c>
      <c r="G485" s="38">
        <f t="shared" si="102"/>
        <v>5.5821594266612339E-2</v>
      </c>
      <c r="H485" s="38">
        <f t="shared" si="102"/>
        <v>5.5639648607111708E-2</v>
      </c>
      <c r="I485" s="29">
        <f t="shared" si="95"/>
        <v>0.47444444444444633</v>
      </c>
      <c r="J485" s="29">
        <f t="shared" si="92"/>
        <v>0.28137191358024694</v>
      </c>
      <c r="K485" s="29">
        <f t="shared" si="97"/>
        <v>7.5879665471175861E-2</v>
      </c>
      <c r="L485" s="29">
        <f t="shared" si="98"/>
        <v>5.8420535010105981E-2</v>
      </c>
    </row>
    <row r="486" spans="1:12" x14ac:dyDescent="0.2">
      <c r="A486" s="26">
        <f t="shared" si="96"/>
        <v>71.333333333333329</v>
      </c>
      <c r="B486" s="6">
        <v>4280</v>
      </c>
      <c r="C486" s="38">
        <f t="shared" si="90"/>
        <v>1.8181785742431497E-3</v>
      </c>
      <c r="D486" s="38">
        <f t="shared" si="101"/>
        <v>7.7603393160804793E-2</v>
      </c>
      <c r="E486" s="38">
        <f t="shared" si="101"/>
        <v>7.5785214586561622E-2</v>
      </c>
      <c r="F486" s="38">
        <f t="shared" si="91"/>
        <v>1.7831290720113956E-4</v>
      </c>
      <c r="G486" s="38">
        <f t="shared" si="102"/>
        <v>5.5818163676156753E-2</v>
      </c>
      <c r="H486" s="38">
        <f t="shared" si="102"/>
        <v>5.5639850768955598E-2</v>
      </c>
      <c r="I486" s="29">
        <f t="shared" si="95"/>
        <v>0.47555555555555745</v>
      </c>
      <c r="J486" s="29">
        <f t="shared" si="92"/>
        <v>0.28269135802469136</v>
      </c>
      <c r="K486" s="29">
        <f t="shared" si="97"/>
        <v>7.6090179956138537E-2</v>
      </c>
      <c r="L486" s="29">
        <f t="shared" si="98"/>
        <v>5.8575090151130861E-2</v>
      </c>
    </row>
    <row r="487" spans="1:12" x14ac:dyDescent="0.2">
      <c r="A487" s="26">
        <f t="shared" si="96"/>
        <v>71.5</v>
      </c>
      <c r="B487" s="6">
        <v>4290</v>
      </c>
      <c r="C487" s="38">
        <f t="shared" si="90"/>
        <v>1.7915701474497275E-3</v>
      </c>
      <c r="D487" s="38">
        <f t="shared" si="101"/>
        <v>7.7578804932427192E-2</v>
      </c>
      <c r="E487" s="38">
        <f t="shared" si="101"/>
        <v>7.5787234784977453E-2</v>
      </c>
      <c r="F487" s="38">
        <f t="shared" si="91"/>
        <v>1.7475268693845653E-4</v>
      </c>
      <c r="G487" s="38">
        <f t="shared" si="102"/>
        <v>5.5814801581346517E-2</v>
      </c>
      <c r="H487" s="38">
        <f t="shared" si="102"/>
        <v>5.5640048894408045E-2</v>
      </c>
      <c r="I487" s="29">
        <f t="shared" si="95"/>
        <v>0.47666666666666857</v>
      </c>
      <c r="J487" s="29">
        <f t="shared" si="92"/>
        <v>0.2840138888888889</v>
      </c>
      <c r="K487" s="29">
        <f t="shared" si="97"/>
        <v>7.6300700052763473E-2</v>
      </c>
      <c r="L487" s="29">
        <f t="shared" si="98"/>
        <v>5.8729645842504216E-2</v>
      </c>
    </row>
    <row r="488" spans="1:12" x14ac:dyDescent="0.2">
      <c r="A488" s="26">
        <f t="shared" si="96"/>
        <v>71.666666666666671</v>
      </c>
      <c r="B488" s="6">
        <v>4300</v>
      </c>
      <c r="C488" s="38">
        <f t="shared" si="90"/>
        <v>1.7653511259581006E-3</v>
      </c>
      <c r="D488" s="38">
        <f t="shared" si="101"/>
        <v>7.7554576544432735E-2</v>
      </c>
      <c r="E488" s="38">
        <f t="shared" si="101"/>
        <v>7.5789225418474618E-2</v>
      </c>
      <c r="F488" s="38">
        <f t="shared" si="91"/>
        <v>1.7126355052785004E-4</v>
      </c>
      <c r="G488" s="38">
        <f t="shared" si="102"/>
        <v>5.5811506614588065E-2</v>
      </c>
      <c r="H488" s="38">
        <f t="shared" si="102"/>
        <v>5.5640243064060201E-2</v>
      </c>
      <c r="I488" s="29">
        <f t="shared" si="95"/>
        <v>0.47777777777777969</v>
      </c>
      <c r="J488" s="29">
        <f t="shared" si="92"/>
        <v>0.28533950617283954</v>
      </c>
      <c r="K488" s="29">
        <f t="shared" si="97"/>
        <v>7.6511225678925904E-2</v>
      </c>
      <c r="L488" s="29">
        <f t="shared" si="98"/>
        <v>5.8884202073237718E-2</v>
      </c>
    </row>
    <row r="489" spans="1:12" x14ac:dyDescent="0.2">
      <c r="A489" s="26">
        <f t="shared" si="96"/>
        <v>71.833333333333329</v>
      </c>
      <c r="B489" s="6">
        <v>4310</v>
      </c>
      <c r="C489" s="38">
        <f t="shared" si="90"/>
        <v>1.7395158109537435E-3</v>
      </c>
      <c r="D489" s="38">
        <f t="shared" si="101"/>
        <v>7.7530702730679441E-2</v>
      </c>
      <c r="E489" s="38">
        <f t="shared" si="101"/>
        <v>7.5791186919725681E-2</v>
      </c>
      <c r="F489" s="38">
        <f t="shared" si="91"/>
        <v>1.6784407869926E-4</v>
      </c>
      <c r="G489" s="38">
        <f t="shared" si="102"/>
        <v>5.5808277435593391E-2</v>
      </c>
      <c r="H489" s="38">
        <f t="shared" si="102"/>
        <v>5.5640433356894121E-2</v>
      </c>
      <c r="I489" s="29">
        <f t="shared" si="95"/>
        <v>0.47888888888889081</v>
      </c>
      <c r="J489" s="29">
        <f t="shared" si="92"/>
        <v>0.28666820987654323</v>
      </c>
      <c r="K489" s="29">
        <f t="shared" si="97"/>
        <v>7.6721756753702922E-2</v>
      </c>
      <c r="L489" s="29">
        <f t="shared" si="98"/>
        <v>5.9038758832562425E-2</v>
      </c>
    </row>
    <row r="490" spans="1:12" x14ac:dyDescent="0.2">
      <c r="A490" s="26">
        <f t="shared" si="96"/>
        <v>72</v>
      </c>
      <c r="B490" s="6">
        <v>4320</v>
      </c>
      <c r="C490" s="38">
        <f t="shared" si="90"/>
        <v>1.7140585870223535E-3</v>
      </c>
      <c r="D490" s="38">
        <f t="shared" si="101"/>
        <v>7.7507178302093555E-2</v>
      </c>
      <c r="E490" s="38">
        <f t="shared" si="101"/>
        <v>7.5793119715071189E-2</v>
      </c>
      <c r="F490" s="38">
        <f t="shared" si="91"/>
        <v>1.6449288051996941E-4</v>
      </c>
      <c r="G490" s="38">
        <f t="shared" si="102"/>
        <v>5.5805112730834876E-2</v>
      </c>
      <c r="H490" s="38">
        <f t="shared" si="102"/>
        <v>5.5640619850314897E-2</v>
      </c>
      <c r="I490" s="29">
        <f t="shared" si="95"/>
        <v>0.48000000000000193</v>
      </c>
      <c r="J490" s="29">
        <f t="shared" si="92"/>
        <v>0.28800000000000003</v>
      </c>
      <c r="K490" s="29">
        <f t="shared" si="97"/>
        <v>7.6932293197355894E-2</v>
      </c>
      <c r="L490" s="29">
        <f t="shared" si="98"/>
        <v>5.9193316109924413E-2</v>
      </c>
    </row>
    <row r="491" spans="1:12" x14ac:dyDescent="0.2">
      <c r="A491" s="26">
        <f t="shared" si="96"/>
        <v>72.166666666666671</v>
      </c>
      <c r="B491" s="6">
        <v>4330</v>
      </c>
      <c r="C491" s="38">
        <f t="shared" si="90"/>
        <v>1.6889739209293069E-3</v>
      </c>
      <c r="D491" s="38">
        <f t="shared" ref="D491:E506" si="103">D490*EXP(-$H$6*10/3600)+$B$55</f>
        <v>7.7483998145541647E-2</v>
      </c>
      <c r="E491" s="38">
        <f t="shared" si="103"/>
        <v>7.5795024224612331E-2</v>
      </c>
      <c r="F491" s="38">
        <f t="shared" si="91"/>
        <v>1.6120859282881708E-4</v>
      </c>
      <c r="G491" s="38">
        <f t="shared" ref="G491:H506" si="104">G490*EXP(-$H$7*10/3600)+$B$55</f>
        <v>5.5802011213010969E-2</v>
      </c>
      <c r="H491" s="38">
        <f t="shared" si="104"/>
        <v>5.5640802620182145E-2</v>
      </c>
      <c r="I491" s="29">
        <f t="shared" si="95"/>
        <v>0.48111111111111304</v>
      </c>
      <c r="J491" s="29">
        <f t="shared" si="92"/>
        <v>0.28933487654320988</v>
      </c>
      <c r="K491" s="29">
        <f t="shared" si="97"/>
        <v>7.7142834931313145E-2</v>
      </c>
      <c r="L491" s="29">
        <f t="shared" si="98"/>
        <v>5.9347873894980474E-2</v>
      </c>
    </row>
    <row r="492" spans="1:12" x14ac:dyDescent="0.2">
      <c r="A492" s="26">
        <f t="shared" si="96"/>
        <v>72.333333333333329</v>
      </c>
      <c r="B492" s="6">
        <v>4340</v>
      </c>
      <c r="C492" s="38">
        <f t="shared" si="90"/>
        <v>1.6642563604169934E-3</v>
      </c>
      <c r="D492" s="38">
        <f t="shared" si="103"/>
        <v>7.7461157222719249E-2</v>
      </c>
      <c r="E492" s="38">
        <f t="shared" si="103"/>
        <v>7.5796900862302258E-2</v>
      </c>
      <c r="F492" s="38">
        <f t="shared" si="91"/>
        <v>1.5798987968170675E-4</v>
      </c>
      <c r="G492" s="38">
        <f t="shared" si="104"/>
        <v>5.579897162052256E-2</v>
      </c>
      <c r="H492" s="38">
        <f t="shared" si="104"/>
        <v>5.5640981740840846E-2</v>
      </c>
      <c r="I492" s="29">
        <f t="shared" si="95"/>
        <v>0.48222222222222416</v>
      </c>
      <c r="J492" s="29">
        <f t="shared" si="92"/>
        <v>0.29067283950617284</v>
      </c>
      <c r="K492" s="29">
        <f t="shared" si="97"/>
        <v>7.7353381878152869E-2</v>
      </c>
      <c r="L492" s="29">
        <f t="shared" si="98"/>
        <v>5.950243217759392E-2</v>
      </c>
    </row>
    <row r="493" spans="1:12" x14ac:dyDescent="0.2">
      <c r="A493" s="26">
        <f t="shared" si="96"/>
        <v>72.5</v>
      </c>
      <c r="B493" s="6">
        <v>4350</v>
      </c>
      <c r="C493" s="38">
        <f t="shared" si="90"/>
        <v>1.6399005330197426E-3</v>
      </c>
      <c r="D493" s="38">
        <f t="shared" si="103"/>
        <v>7.74386505690558E-2</v>
      </c>
      <c r="E493" s="38">
        <f t="shared" si="103"/>
        <v>7.5798750036036061E-2</v>
      </c>
      <c r="F493" s="38">
        <f t="shared" si="91"/>
        <v>1.5483543180818755E-4</v>
      </c>
      <c r="G493" s="38">
        <f t="shared" si="104"/>
        <v>5.57959927169598E-2</v>
      </c>
      <c r="H493" s="38">
        <f t="shared" si="104"/>
        <v>5.56411572851516E-2</v>
      </c>
      <c r="I493" s="29">
        <f t="shared" si="95"/>
        <v>0.48333333333333528</v>
      </c>
      <c r="J493" s="29">
        <f t="shared" si="92"/>
        <v>0.29201388888888891</v>
      </c>
      <c r="K493" s="29">
        <f t="shared" si="97"/>
        <v>7.7563933961586298E-2</v>
      </c>
      <c r="L493" s="29">
        <f t="shared" si="98"/>
        <v>5.9656990947830453E-2</v>
      </c>
    </row>
    <row r="494" spans="1:12" x14ac:dyDescent="0.2">
      <c r="A494" s="26">
        <f t="shared" si="96"/>
        <v>72.666666666666671</v>
      </c>
      <c r="B494" s="6">
        <v>4360</v>
      </c>
      <c r="C494" s="38">
        <f t="shared" si="90"/>
        <v>1.6159011448961015E-3</v>
      </c>
      <c r="D494" s="38">
        <f t="shared" si="103"/>
        <v>7.7416473292635513E-2</v>
      </c>
      <c r="E494" s="38">
        <f t="shared" si="103"/>
        <v>7.5800572147739415E-2</v>
      </c>
      <c r="F494" s="38">
        <f t="shared" si="91"/>
        <v>1.5174396607888413E-4</v>
      </c>
      <c r="G494" s="38">
        <f t="shared" si="104"/>
        <v>5.5793073290599168E-2</v>
      </c>
      <c r="H494" s="38">
        <f t="shared" si="104"/>
        <v>5.5641329324520275E-2</v>
      </c>
      <c r="I494" s="29">
        <f t="shared" si="95"/>
        <v>0.4844444444444464</v>
      </c>
      <c r="J494" s="29">
        <f t="shared" si="92"/>
        <v>0.29335802469135802</v>
      </c>
      <c r="K494" s="29">
        <f t="shared" si="97"/>
        <v>7.7774491106441135E-2</v>
      </c>
      <c r="L494" s="29">
        <f t="shared" si="98"/>
        <v>5.9811550195954119E-2</v>
      </c>
    </row>
    <row r="495" spans="1:12" x14ac:dyDescent="0.2">
      <c r="A495" s="26">
        <f t="shared" si="96"/>
        <v>72.833333333333329</v>
      </c>
      <c r="B495" s="6">
        <v>4370</v>
      </c>
      <c r="C495" s="38">
        <f t="shared" si="90"/>
        <v>1.5922529796781864E-3</v>
      </c>
      <c r="D495" s="38">
        <f t="shared" si="103"/>
        <v>7.7394620573134149E-2</v>
      </c>
      <c r="E495" s="38">
        <f t="shared" si="103"/>
        <v>7.580236759345596E-2</v>
      </c>
      <c r="F495" s="38">
        <f t="shared" si="91"/>
        <v>1.4871422498356044E-4</v>
      </c>
      <c r="G495" s="38">
        <f t="shared" si="104"/>
        <v>5.5790212153910598E-2</v>
      </c>
      <c r="H495" s="38">
        <f t="shared" si="104"/>
        <v>5.5641497928927031E-2</v>
      </c>
      <c r="I495" s="29">
        <f t="shared" si="95"/>
        <v>0.48555555555555752</v>
      </c>
      <c r="J495" s="29">
        <f t="shared" si="92"/>
        <v>0.29470524691358024</v>
      </c>
      <c r="K495" s="29">
        <f t="shared" si="97"/>
        <v>7.7985053238645186E-2</v>
      </c>
      <c r="L495" s="29">
        <f t="shared" si="98"/>
        <v>5.9966109912423363E-2</v>
      </c>
    </row>
    <row r="496" spans="1:12" x14ac:dyDescent="0.2">
      <c r="A496" s="26">
        <f t="shared" si="96"/>
        <v>73</v>
      </c>
      <c r="B496" s="6">
        <v>4380</v>
      </c>
      <c r="C496" s="38">
        <f t="shared" si="90"/>
        <v>1.5689508973378921E-3</v>
      </c>
      <c r="D496" s="38">
        <f t="shared" si="103"/>
        <v>7.7373087660771278E-2</v>
      </c>
      <c r="E496" s="38">
        <f t="shared" si="103"/>
        <v>7.580413676343338E-2</v>
      </c>
      <c r="F496" s="38">
        <f t="shared" si="91"/>
        <v>1.4574497611960448E-4</v>
      </c>
      <c r="G496" s="38">
        <f t="shared" si="104"/>
        <v>5.5787408143074403E-2</v>
      </c>
      <c r="H496" s="38">
        <f t="shared" si="104"/>
        <v>5.5641663166954791E-2</v>
      </c>
      <c r="I496" s="29">
        <f t="shared" si="95"/>
        <v>0.48666666666666863</v>
      </c>
      <c r="J496" s="29">
        <f t="shared" si="92"/>
        <v>0.29605555555555557</v>
      </c>
      <c r="K496" s="29">
        <f t="shared" si="97"/>
        <v>7.8195620285210279E-2</v>
      </c>
      <c r="L496" s="29">
        <f t="shared" si="98"/>
        <v>6.0120670087887129E-2</v>
      </c>
    </row>
    <row r="497" spans="1:12" x14ac:dyDescent="0.2">
      <c r="A497" s="26">
        <f t="shared" si="96"/>
        <v>73.166666666666671</v>
      </c>
      <c r="B497" s="6">
        <v>4390</v>
      </c>
      <c r="C497" s="38">
        <f t="shared" si="90"/>
        <v>1.5459898330696764E-3</v>
      </c>
      <c r="D497" s="38">
        <f t="shared" si="103"/>
        <v>7.7351869875277882E-2</v>
      </c>
      <c r="E497" s="38">
        <f t="shared" si="103"/>
        <v>7.5805880042208201E-2</v>
      </c>
      <c r="F497" s="38">
        <f t="shared" si="91"/>
        <v>1.4283501169072574E-4</v>
      </c>
      <c r="G497" s="38">
        <f t="shared" si="104"/>
        <v>5.5784660117507878E-2</v>
      </c>
      <c r="H497" s="38">
        <f t="shared" si="104"/>
        <v>5.5641825105817146E-2</v>
      </c>
      <c r="I497" s="29">
        <f t="shared" si="95"/>
        <v>0.48777777777777975</v>
      </c>
      <c r="J497" s="29">
        <f t="shared" si="92"/>
        <v>0.29740895061728395</v>
      </c>
      <c r="K497" s="29">
        <f t="shared" si="97"/>
        <v>7.8406192174216419E-2</v>
      </c>
      <c r="L497" s="29">
        <f t="shared" si="98"/>
        <v>6.0275230713181069E-2</v>
      </c>
    </row>
    <row r="498" spans="1:12" x14ac:dyDescent="0.2">
      <c r="A498" s="26">
        <f t="shared" si="96"/>
        <v>73.333333333333329</v>
      </c>
      <c r="B498" s="6">
        <v>4400</v>
      </c>
      <c r="C498" s="38">
        <f t="shared" si="90"/>
        <v>1.5233647961897122E-3</v>
      </c>
      <c r="D498" s="38">
        <f t="shared" si="103"/>
        <v>7.7330962604879108E-2</v>
      </c>
      <c r="E498" s="38">
        <f t="shared" si="103"/>
        <v>7.5807597808689384E-2</v>
      </c>
      <c r="F498" s="38">
        <f t="shared" si="91"/>
        <v>1.399831480156623E-4</v>
      </c>
      <c r="G498" s="38">
        <f t="shared" si="104"/>
        <v>5.5781966959401359E-2</v>
      </c>
      <c r="H498" s="38">
        <f t="shared" si="104"/>
        <v>5.5641983811385694E-2</v>
      </c>
      <c r="I498" s="29">
        <f t="shared" si="95"/>
        <v>0.48888888888889087</v>
      </c>
      <c r="J498" s="29">
        <f t="shared" si="92"/>
        <v>0.29876543209876544</v>
      </c>
      <c r="K498" s="29">
        <f t="shared" si="97"/>
        <v>7.8616768834796111E-2</v>
      </c>
      <c r="L498" s="29">
        <f t="shared" si="98"/>
        <v>6.0429791779323803E-2</v>
      </c>
    </row>
    <row r="499" spans="1:12" x14ac:dyDescent="0.2">
      <c r="A499" s="26">
        <f t="shared" si="96"/>
        <v>73.5</v>
      </c>
      <c r="B499" s="6">
        <v>4410</v>
      </c>
      <c r="C499" s="38">
        <f t="shared" si="90"/>
        <v>1.5010708690511396E-3</v>
      </c>
      <c r="D499" s="38">
        <f t="shared" si="103"/>
        <v>7.7310361305291855E-2</v>
      </c>
      <c r="E499" s="38">
        <f t="shared" si="103"/>
        <v>7.5809290436240712E-2</v>
      </c>
      <c r="F499" s="38">
        <f t="shared" si="91"/>
        <v>1.3718822504669661E-4</v>
      </c>
      <c r="G499" s="38">
        <f t="shared" si="104"/>
        <v>5.5779327573263524E-2</v>
      </c>
      <c r="H499" s="38">
        <f t="shared" si="104"/>
        <v>5.5642139348216824E-2</v>
      </c>
      <c r="I499" s="29">
        <f t="shared" si="95"/>
        <v>0.49000000000000199</v>
      </c>
      <c r="J499" s="29">
        <f t="shared" si="92"/>
        <v>0.30012500000000003</v>
      </c>
      <c r="K499" s="29">
        <f t="shared" si="97"/>
        <v>7.8827350197119006E-2</v>
      </c>
      <c r="L499" s="29">
        <f t="shared" si="98"/>
        <v>6.0584353277513298E-2</v>
      </c>
    </row>
    <row r="500" spans="1:12" x14ac:dyDescent="0.2">
      <c r="A500" s="26">
        <f t="shared" si="96"/>
        <v>73.666666666666671</v>
      </c>
      <c r="B500" s="6">
        <v>4420</v>
      </c>
      <c r="C500" s="38">
        <f t="shared" si="90"/>
        <v>1.4791032059751888E-3</v>
      </c>
      <c r="D500" s="38">
        <f t="shared" si="103"/>
        <v>7.7290061498737073E-2</v>
      </c>
      <c r="E500" s="38">
        <f t="shared" si="103"/>
        <v>7.5810958292761882E-2</v>
      </c>
      <c r="F500" s="38">
        <f t="shared" si="91"/>
        <v>1.3444910589778484E-4</v>
      </c>
      <c r="G500" s="38">
        <f t="shared" si="104"/>
        <v>5.5776740885475774E-2</v>
      </c>
      <c r="H500" s="38">
        <f t="shared" si="104"/>
        <v>5.5642291779577989E-2</v>
      </c>
      <c r="I500" s="29">
        <f t="shared" si="95"/>
        <v>0.49111111111111311</v>
      </c>
      <c r="J500" s="29">
        <f t="shared" si="92"/>
        <v>0.30148765432098767</v>
      </c>
      <c r="K500" s="29">
        <f t="shared" si="97"/>
        <v>7.9037936192376673E-2</v>
      </c>
      <c r="L500" s="29">
        <f t="shared" si="98"/>
        <v>6.0738915199123236E-2</v>
      </c>
    </row>
    <row r="501" spans="1:12" x14ac:dyDescent="0.2">
      <c r="A501" s="26">
        <f t="shared" si="96"/>
        <v>73.833333333333329</v>
      </c>
      <c r="B501" s="6">
        <v>4430</v>
      </c>
      <c r="C501" s="38">
        <f t="shared" si="90"/>
        <v>1.4574570321979569E-3</v>
      </c>
      <c r="D501" s="38">
        <f t="shared" si="103"/>
        <v>7.7270058772966485E-2</v>
      </c>
      <c r="E501" s="38">
        <f t="shared" si="103"/>
        <v>7.5812601740768523E-2</v>
      </c>
      <c r="F501" s="38">
        <f t="shared" si="91"/>
        <v>1.3176467638210786E-4</v>
      </c>
      <c r="G501" s="38">
        <f t="shared" si="104"/>
        <v>5.5774205843855541E-2</v>
      </c>
      <c r="H501" s="38">
        <f t="shared" si="104"/>
        <v>5.5642441167473432E-2</v>
      </c>
      <c r="I501" s="29">
        <f t="shared" si="95"/>
        <v>0.49222222222222423</v>
      </c>
      <c r="J501" s="29">
        <f t="shared" si="92"/>
        <v>0.30285339506172843</v>
      </c>
      <c r="K501" s="29">
        <f t="shared" si="97"/>
        <v>7.9248526752767695E-2</v>
      </c>
      <c r="L501" s="29">
        <f t="shared" si="98"/>
        <v>6.0893477535699549E-2</v>
      </c>
    </row>
    <row r="502" spans="1:12" x14ac:dyDescent="0.2">
      <c r="A502" s="26">
        <f t="shared" si="96"/>
        <v>74</v>
      </c>
      <c r="B502" s="6">
        <v>4440</v>
      </c>
      <c r="C502" s="38">
        <f t="shared" si="90"/>
        <v>1.4361276428325898E-3</v>
      </c>
      <c r="D502" s="38">
        <f t="shared" si="103"/>
        <v>7.7250348780303554E-2</v>
      </c>
      <c r="E502" s="38">
        <f t="shared" si="103"/>
        <v>7.5814221137470966E-2</v>
      </c>
      <c r="F502" s="38">
        <f t="shared" si="91"/>
        <v>1.2913384455885525E-4</v>
      </c>
      <c r="G502" s="38">
        <f t="shared" si="104"/>
        <v>5.5771721417228269E-2</v>
      </c>
      <c r="H502" s="38">
        <f t="shared" si="104"/>
        <v>5.5642587572669412E-2</v>
      </c>
      <c r="I502" s="29">
        <f t="shared" si="95"/>
        <v>0.49333333333333534</v>
      </c>
      <c r="J502" s="29">
        <f t="shared" si="92"/>
        <v>0.30422222222222223</v>
      </c>
      <c r="K502" s="29">
        <f t="shared" si="97"/>
        <v>7.9459121811482888E-2</v>
      </c>
      <c r="L502" s="29">
        <f t="shared" si="98"/>
        <v>6.1048040278956966E-2</v>
      </c>
    </row>
    <row r="503" spans="1:12" x14ac:dyDescent="0.2">
      <c r="A503" s="26">
        <f t="shared" si="96"/>
        <v>74.166666666666671</v>
      </c>
      <c r="B503" s="6">
        <v>4450</v>
      </c>
      <c r="C503" s="38">
        <f t="shared" si="90"/>
        <v>1.4151104018466608E-3</v>
      </c>
      <c r="D503" s="38">
        <f t="shared" si="103"/>
        <v>7.7230927236698554E-2</v>
      </c>
      <c r="E503" s="38">
        <f t="shared" si="103"/>
        <v>7.581581683485189E-2</v>
      </c>
      <c r="F503" s="38">
        <f t="shared" si="91"/>
        <v>1.2655554028905835E-4</v>
      </c>
      <c r="G503" s="38">
        <f t="shared" si="104"/>
        <v>5.5769286595007982E-2</v>
      </c>
      <c r="H503" s="38">
        <f t="shared" si="104"/>
        <v>5.5642731054718925E-2</v>
      </c>
      <c r="I503" s="29">
        <f t="shared" si="95"/>
        <v>0.49444444444444646</v>
      </c>
      <c r="J503" s="29">
        <f t="shared" si="92"/>
        <v>0.30559413580246914</v>
      </c>
      <c r="K503" s="29">
        <f t="shared" si="97"/>
        <v>7.9669721302690816E-2</v>
      </c>
      <c r="L503" s="29">
        <f t="shared" si="98"/>
        <v>6.1202603420775631E-2</v>
      </c>
    </row>
    <row r="504" spans="1:12" x14ac:dyDescent="0.2">
      <c r="A504" s="26">
        <f t="shared" si="96"/>
        <v>74.333333333333329</v>
      </c>
      <c r="B504" s="6">
        <v>4460</v>
      </c>
      <c r="C504" s="38">
        <f t="shared" si="90"/>
        <v>1.3944007410545017E-3</v>
      </c>
      <c r="D504" s="38">
        <f t="shared" si="103"/>
        <v>7.721178992079733E-2</v>
      </c>
      <c r="E504" s="38">
        <f t="shared" si="103"/>
        <v>7.5817389179742831E-2</v>
      </c>
      <c r="F504" s="38">
        <f t="shared" si="91"/>
        <v>1.240287148002918E-4</v>
      </c>
      <c r="G504" s="38">
        <f t="shared" si="104"/>
        <v>5.5766900386786201E-2</v>
      </c>
      <c r="H504" s="38">
        <f t="shared" si="104"/>
        <v>5.5642871671985915E-2</v>
      </c>
      <c r="I504" s="29">
        <f t="shared" si="95"/>
        <v>0.49555555555555758</v>
      </c>
      <c r="J504" s="29">
        <f t="shared" si="92"/>
        <v>0.30696913580246915</v>
      </c>
      <c r="K504" s="29">
        <f t="shared" si="97"/>
        <v>7.9880325161523436E-2</v>
      </c>
      <c r="L504" s="29">
        <f t="shared" si="98"/>
        <v>6.1357166953197817E-2</v>
      </c>
    </row>
    <row r="505" spans="1:12" x14ac:dyDescent="0.2">
      <c r="A505" s="26">
        <f t="shared" si="96"/>
        <v>74.5</v>
      </c>
      <c r="B505" s="6">
        <v>4470</v>
      </c>
      <c r="C505" s="38">
        <f t="shared" si="90"/>
        <v>1.3739941591242933E-3</v>
      </c>
      <c r="D505" s="38">
        <f t="shared" si="103"/>
        <v>7.7192932673023851E-2</v>
      </c>
      <c r="E505" s="38">
        <f t="shared" si="103"/>
        <v>7.5818938513899564E-2</v>
      </c>
      <c r="F505" s="38">
        <f t="shared" si="91"/>
        <v>1.2155234026006609E-4</v>
      </c>
      <c r="G505" s="38">
        <f t="shared" si="104"/>
        <v>5.5764561821929085E-2</v>
      </c>
      <c r="H505" s="38">
        <f t="shared" si="104"/>
        <v>5.5643009481669024E-2</v>
      </c>
      <c r="I505" s="29">
        <f t="shared" si="95"/>
        <v>0.4966666666666687</v>
      </c>
      <c r="J505" s="29">
        <f t="shared" si="92"/>
        <v>0.30834722222222222</v>
      </c>
      <c r="K505" s="29">
        <f t="shared" si="97"/>
        <v>8.0090933324062044E-2</v>
      </c>
      <c r="L505" s="29">
        <f t="shared" si="98"/>
        <v>6.1511730868424673E-2</v>
      </c>
    </row>
    <row r="506" spans="1:12" x14ac:dyDescent="0.2">
      <c r="A506" s="26">
        <f t="shared" si="96"/>
        <v>74.666666666666671</v>
      </c>
      <c r="B506" s="6">
        <v>4480</v>
      </c>
      <c r="C506" s="38">
        <f t="shared" ref="C506:C569" si="105">$D$36*EXP(-$H$6*B506/3600)</f>
        <v>1.3538862205996797E-3</v>
      </c>
      <c r="D506" s="38">
        <f t="shared" si="103"/>
        <v>7.7174351394676044E-2</v>
      </c>
      <c r="E506" s="38">
        <f t="shared" si="103"/>
        <v>7.5820465174076368E-2</v>
      </c>
      <c r="F506" s="38">
        <f t="shared" ref="F506:F569" si="106">$D$36*EXP(-$H$7*B506/3600)</f>
        <v>1.1912540935773789E-4</v>
      </c>
      <c r="G506" s="38">
        <f t="shared" si="104"/>
        <v>5.5762269949182604E-2</v>
      </c>
      <c r="H506" s="38">
        <f t="shared" si="104"/>
        <v>5.5643144539824871E-2</v>
      </c>
      <c r="I506" s="29">
        <f t="shared" si="95"/>
        <v>0.49777777777777982</v>
      </c>
      <c r="J506" s="29">
        <f t="shared" ref="J506:J569" si="107">($B$55/10)/3600*0.5*B506^2</f>
        <v>0.30972839506172839</v>
      </c>
      <c r="K506" s="29">
        <f t="shared" si="97"/>
        <v>8.030154572732337E-2</v>
      </c>
      <c r="L506" s="29">
        <f t="shared" si="98"/>
        <v>6.1666295158813077E-2</v>
      </c>
    </row>
    <row r="507" spans="1:12" x14ac:dyDescent="0.2">
      <c r="A507" s="26">
        <f t="shared" si="96"/>
        <v>74.833333333333329</v>
      </c>
      <c r="B507" s="6">
        <v>4490</v>
      </c>
      <c r="C507" s="38">
        <f t="shared" si="105"/>
        <v>1.3340725549357084E-3</v>
      </c>
      <c r="D507" s="38">
        <f t="shared" ref="D507:E522" si="108">D506*EXP(-$H$6*10/3600)+$B$55</f>
        <v>7.7156042047034967E-2</v>
      </c>
      <c r="E507" s="38">
        <f t="shared" si="108"/>
        <v>7.5821969492099253E-2</v>
      </c>
      <c r="F507" s="38">
        <f t="shared" si="106"/>
        <v>1.16746934894768E-4</v>
      </c>
      <c r="G507" s="38">
        <f t="shared" ref="G507:H522" si="109">G506*EXP(-$H$7*10/3600)+$B$55</f>
        <v>5.5760023836285588E-2</v>
      </c>
      <c r="H507" s="38">
        <f t="shared" si="109"/>
        <v>5.5643276901390822E-2</v>
      </c>
      <c r="I507" s="29">
        <f t="shared" ref="I507:I570" si="110">I506+$B$55</f>
        <v>0.49888888888889094</v>
      </c>
      <c r="J507" s="29">
        <f t="shared" si="107"/>
        <v>0.31111265432098767</v>
      </c>
      <c r="K507" s="29">
        <f t="shared" si="97"/>
        <v>8.0512162309245863E-2</v>
      </c>
      <c r="L507" s="29">
        <f t="shared" si="98"/>
        <v>6.1820859816872499E-2</v>
      </c>
    </row>
    <row r="508" spans="1:12" x14ac:dyDescent="0.2">
      <c r="A508" s="26">
        <f t="shared" ref="A508:A571" si="111">B508/60</f>
        <v>75</v>
      </c>
      <c r="B508" s="6">
        <v>4500</v>
      </c>
      <c r="C508" s="38">
        <f t="shared" si="105"/>
        <v>1.3145488555488674E-3</v>
      </c>
      <c r="D508" s="38">
        <f t="shared" si="108"/>
        <v>7.713800065048694E-2</v>
      </c>
      <c r="E508" s="38">
        <f t="shared" si="108"/>
        <v>7.5823451794938074E-2</v>
      </c>
      <c r="F508" s="38">
        <f t="shared" si="106"/>
        <v>1.1441594938316041E-4</v>
      </c>
      <c r="G508" s="38">
        <f t="shared" si="109"/>
        <v>5.5757822569590533E-2</v>
      </c>
      <c r="H508" s="38">
        <f t="shared" si="109"/>
        <v>5.5643406620207371E-2</v>
      </c>
      <c r="I508" s="29">
        <f t="shared" si="110"/>
        <v>0.500000000000002</v>
      </c>
      <c r="J508" s="29">
        <f t="shared" si="107"/>
        <v>0.3125</v>
      </c>
      <c r="K508" s="29">
        <f t="shared" ref="K508:K571" si="112">K507+E508*10/3600</f>
        <v>8.0722783008676247E-2</v>
      </c>
      <c r="L508" s="29">
        <f t="shared" ref="L508:L571" si="113">L507+H508*10/3600</f>
        <v>6.1975424835261965E-2</v>
      </c>
    </row>
    <row r="509" spans="1:12" x14ac:dyDescent="0.2">
      <c r="A509" s="26">
        <f t="shared" si="111"/>
        <v>75.166666666666671</v>
      </c>
      <c r="B509" s="6">
        <v>4510</v>
      </c>
      <c r="C509" s="38">
        <f t="shared" si="105"/>
        <v>1.2953108788810314E-3</v>
      </c>
      <c r="D509" s="38">
        <f t="shared" si="108"/>
        <v>7.7120223283658598E-2</v>
      </c>
      <c r="E509" s="38">
        <f t="shared" si="108"/>
        <v>7.5824912404777567E-2</v>
      </c>
      <c r="F509" s="38">
        <f t="shared" si="106"/>
        <v>1.1213150465191866E-4</v>
      </c>
      <c r="G509" s="38">
        <f t="shared" si="109"/>
        <v>5.5755665253691938E-2</v>
      </c>
      <c r="H509" s="38">
        <f t="shared" si="109"/>
        <v>5.5643533749040019E-2</v>
      </c>
      <c r="I509" s="29">
        <f t="shared" si="110"/>
        <v>0.50111111111111306</v>
      </c>
      <c r="J509" s="29">
        <f t="shared" si="107"/>
        <v>0.31389043209876544</v>
      </c>
      <c r="K509" s="29">
        <f t="shared" si="112"/>
        <v>8.093340776535618E-2</v>
      </c>
      <c r="L509" s="29">
        <f t="shared" si="113"/>
        <v>6.2129990206787077E-2</v>
      </c>
    </row>
    <row r="510" spans="1:12" x14ac:dyDescent="0.2">
      <c r="A510" s="26">
        <f t="shared" si="111"/>
        <v>75.333333333333329</v>
      </c>
      <c r="B510" s="6">
        <v>4520</v>
      </c>
      <c r="C510" s="38">
        <f t="shared" si="105"/>
        <v>1.2763544434771126E-3</v>
      </c>
      <c r="D510" s="38">
        <f t="shared" si="108"/>
        <v>7.7102706082564545E-2</v>
      </c>
      <c r="E510" s="38">
        <f t="shared" si="108"/>
        <v>7.5826351639087436E-2</v>
      </c>
      <c r="F510" s="38">
        <f t="shared" si="106"/>
        <v>1.0989267146136012E-4</v>
      </c>
      <c r="G510" s="38">
        <f t="shared" si="109"/>
        <v>5.5753551011062101E-2</v>
      </c>
      <c r="H510" s="38">
        <f t="shared" si="109"/>
        <v>5.5643658339600742E-2</v>
      </c>
      <c r="I510" s="29">
        <f t="shared" si="110"/>
        <v>0.50222222222222412</v>
      </c>
      <c r="J510" s="29">
        <f t="shared" si="107"/>
        <v>0.31528395061728398</v>
      </c>
      <c r="K510" s="29">
        <f t="shared" si="112"/>
        <v>8.1144036519909202E-2</v>
      </c>
      <c r="L510" s="29">
        <f t="shared" si="113"/>
        <v>6.2284555924397078E-2</v>
      </c>
    </row>
    <row r="511" spans="1:12" x14ac:dyDescent="0.2">
      <c r="A511" s="26">
        <f t="shared" si="111"/>
        <v>75.5</v>
      </c>
      <c r="B511" s="6">
        <v>4530</v>
      </c>
      <c r="C511" s="38">
        <f t="shared" si="105"/>
        <v>1.2576754290761982E-3</v>
      </c>
      <c r="D511" s="38">
        <f t="shared" si="108"/>
        <v>7.70854452397675E-2</v>
      </c>
      <c r="E511" s="38">
        <f t="shared" si="108"/>
        <v>7.5827769810691295E-2</v>
      </c>
      <c r="F511" s="38">
        <f t="shared" si="106"/>
        <v>1.0769853912513066E-4</v>
      </c>
      <c r="G511" s="38">
        <f t="shared" si="109"/>
        <v>5.5751478981694164E-2</v>
      </c>
      <c r="H511" s="38">
        <f t="shared" si="109"/>
        <v>5.5643780442569034E-2</v>
      </c>
      <c r="I511" s="29">
        <f t="shared" si="110"/>
        <v>0.50333333333333519</v>
      </c>
      <c r="J511" s="29">
        <f t="shared" si="107"/>
        <v>0.31668055555555558</v>
      </c>
      <c r="K511" s="29">
        <f t="shared" si="112"/>
        <v>8.1354669213827793E-2</v>
      </c>
      <c r="L511" s="29">
        <f t="shared" si="113"/>
        <v>6.243912198118199E-2</v>
      </c>
    </row>
    <row r="512" spans="1:12" x14ac:dyDescent="0.2">
      <c r="A512" s="26">
        <f t="shared" si="111"/>
        <v>75.666666666666671</v>
      </c>
      <c r="B512" s="6">
        <v>4540</v>
      </c>
      <c r="C512" s="38">
        <f t="shared" si="105"/>
        <v>1.2392697757159993E-3</v>
      </c>
      <c r="D512" s="38">
        <f t="shared" si="108"/>
        <v>7.7068437003550719E-2</v>
      </c>
      <c r="E512" s="38">
        <f t="shared" si="108"/>
        <v>7.5829167227834712E-2</v>
      </c>
      <c r="F512" s="38">
        <f t="shared" si="106"/>
        <v>1.0554821513976618E-4</v>
      </c>
      <c r="G512" s="38">
        <f t="shared" si="109"/>
        <v>5.5749448322752269E-2</v>
      </c>
      <c r="H512" s="38">
        <f t="shared" si="109"/>
        <v>5.5643900107612505E-2</v>
      </c>
      <c r="I512" s="29">
        <f t="shared" si="110"/>
        <v>0.50444444444444625</v>
      </c>
      <c r="J512" s="29">
        <f t="shared" si="107"/>
        <v>0.31808024691358028</v>
      </c>
      <c r="K512" s="29">
        <f t="shared" si="112"/>
        <v>8.1565305789460668E-2</v>
      </c>
      <c r="L512" s="29">
        <f t="shared" si="113"/>
        <v>6.2593688370369799E-2</v>
      </c>
    </row>
    <row r="513" spans="1:12" x14ac:dyDescent="0.2">
      <c r="A513" s="26">
        <f t="shared" si="111"/>
        <v>75.833333333333329</v>
      </c>
      <c r="B513" s="6">
        <v>4550</v>
      </c>
      <c r="C513" s="38">
        <f t="shared" si="105"/>
        <v>1.2211334828503954E-3</v>
      </c>
      <c r="D513" s="38">
        <f t="shared" si="108"/>
        <v>7.7051677677102581E-2</v>
      </c>
      <c r="E513" s="38">
        <f t="shared" si="108"/>
        <v>7.583054419425217E-2</v>
      </c>
      <c r="F513" s="38">
        <f t="shared" si="106"/>
        <v>1.0344082482165134E-4</v>
      </c>
      <c r="G513" s="38">
        <f t="shared" si="109"/>
        <v>5.5747458208228753E-2</v>
      </c>
      <c r="H513" s="38">
        <f t="shared" si="109"/>
        <v>5.5644017383407102E-2</v>
      </c>
      <c r="I513" s="29">
        <f t="shared" si="110"/>
        <v>0.50555555555555731</v>
      </c>
      <c r="J513" s="29">
        <f t="shared" si="107"/>
        <v>0.31948302469135803</v>
      </c>
      <c r="K513" s="29">
        <f t="shared" si="112"/>
        <v>8.1775946190000254E-2</v>
      </c>
      <c r="L513" s="29">
        <f t="shared" si="113"/>
        <v>6.2748255085323709E-2</v>
      </c>
    </row>
    <row r="514" spans="1:12" x14ac:dyDescent="0.2">
      <c r="A514" s="26">
        <f t="shared" si="111"/>
        <v>76</v>
      </c>
      <c r="B514" s="6">
        <v>4560</v>
      </c>
      <c r="C514" s="38">
        <f t="shared" si="105"/>
        <v>1.2032626084799022E-3</v>
      </c>
      <c r="D514" s="38">
        <f t="shared" si="108"/>
        <v>7.7035163617713037E-2</v>
      </c>
      <c r="E514" s="38">
        <f t="shared" si="108"/>
        <v>7.5831901009233121E-2</v>
      </c>
      <c r="F514" s="38">
        <f t="shared" si="106"/>
        <v>1.0137551095122428E-4</v>
      </c>
      <c r="G514" s="38">
        <f t="shared" si="109"/>
        <v>5.5745507828608126E-2</v>
      </c>
      <c r="H514" s="38">
        <f t="shared" si="109"/>
        <v>5.5644132317656907E-2</v>
      </c>
      <c r="I514" s="29">
        <f t="shared" si="110"/>
        <v>0.50666666666666837</v>
      </c>
      <c r="J514" s="29">
        <f t="shared" si="107"/>
        <v>0.32088888888888889</v>
      </c>
      <c r="K514" s="29">
        <f t="shared" si="112"/>
        <v>8.198659035947034E-2</v>
      </c>
      <c r="L514" s="29">
        <f t="shared" si="113"/>
        <v>6.2902822119539417E-2</v>
      </c>
    </row>
    <row r="515" spans="1:12" x14ac:dyDescent="0.2">
      <c r="A515" s="26">
        <f t="shared" si="111"/>
        <v>76.166666666666671</v>
      </c>
      <c r="B515" s="6">
        <v>4570</v>
      </c>
      <c r="C515" s="38">
        <f t="shared" si="105"/>
        <v>1.1856532682948606E-3</v>
      </c>
      <c r="D515" s="38">
        <f t="shared" si="108"/>
        <v>7.7018891235981865E-2</v>
      </c>
      <c r="E515" s="38">
        <f t="shared" si="108"/>
        <v>7.5833237967686984E-2</v>
      </c>
      <c r="F515" s="38">
        <f t="shared" si="106"/>
        <v>9.9351433424288611E-5</v>
      </c>
      <c r="G515" s="38">
        <f t="shared" si="109"/>
        <v>5.5743596390537803E-2</v>
      </c>
      <c r="H515" s="38">
        <f t="shared" si="109"/>
        <v>5.5644244957113516E-2</v>
      </c>
      <c r="I515" s="29">
        <f t="shared" si="110"/>
        <v>0.50777777777777944</v>
      </c>
      <c r="J515" s="29">
        <f t="shared" si="107"/>
        <v>0.32229783950617286</v>
      </c>
      <c r="K515" s="29">
        <f t="shared" si="112"/>
        <v>8.219723824271391E-2</v>
      </c>
      <c r="L515" s="29">
        <f t="shared" si="113"/>
        <v>6.3057389466642508E-2</v>
      </c>
    </row>
    <row r="516" spans="1:12" x14ac:dyDescent="0.2">
      <c r="A516" s="26">
        <f t="shared" si="111"/>
        <v>76.333333333333329</v>
      </c>
      <c r="B516" s="6">
        <v>4580</v>
      </c>
      <c r="C516" s="38">
        <f t="shared" si="105"/>
        <v>1.1683016348311684E-3</v>
      </c>
      <c r="D516" s="38">
        <f t="shared" si="108"/>
        <v>7.7002856995038504E-2</v>
      </c>
      <c r="E516" s="38">
        <f t="shared" si="108"/>
        <v>7.5834555360207306E-2</v>
      </c>
      <c r="F516" s="38">
        <f t="shared" si="106"/>
        <v>9.7367768910284799E-5</v>
      </c>
      <c r="G516" s="38">
        <f t="shared" si="109"/>
        <v>5.5741723116505382E-2</v>
      </c>
      <c r="H516" s="38">
        <f t="shared" si="109"/>
        <v>5.5644355347595098E-2</v>
      </c>
      <c r="I516" s="29">
        <f t="shared" si="110"/>
        <v>0.5088888888888905</v>
      </c>
      <c r="J516" s="29">
        <f t="shared" si="107"/>
        <v>0.32370987654320987</v>
      </c>
      <c r="K516" s="29">
        <f t="shared" si="112"/>
        <v>8.2407889785381147E-2</v>
      </c>
      <c r="L516" s="29">
        <f t="shared" si="113"/>
        <v>6.3211957120385825E-2</v>
      </c>
    </row>
    <row r="517" spans="1:12" x14ac:dyDescent="0.2">
      <c r="A517" s="26">
        <f t="shared" si="111"/>
        <v>76.5</v>
      </c>
      <c r="B517" s="6">
        <v>4590</v>
      </c>
      <c r="C517" s="38">
        <f t="shared" si="105"/>
        <v>1.1512039366383597E-3</v>
      </c>
      <c r="D517" s="38">
        <f t="shared" si="108"/>
        <v>7.6987057409773282E-2</v>
      </c>
      <c r="E517" s="38">
        <f t="shared" si="108"/>
        <v>7.5835853473134901E-2</v>
      </c>
      <c r="F517" s="38">
        <f t="shared" si="106"/>
        <v>9.5423710517385417E-5</v>
      </c>
      <c r="G517" s="38">
        <f t="shared" si="109"/>
        <v>5.5739887244522383E-2</v>
      </c>
      <c r="H517" s="38">
        <f t="shared" si="109"/>
        <v>5.5644463534004998E-2</v>
      </c>
      <c r="I517" s="29">
        <f t="shared" si="110"/>
        <v>0.51000000000000156</v>
      </c>
      <c r="J517" s="29">
        <f t="shared" si="107"/>
        <v>0.325125</v>
      </c>
      <c r="K517" s="29">
        <f t="shared" si="112"/>
        <v>8.261854493391764E-2</v>
      </c>
      <c r="L517" s="29">
        <f t="shared" si="113"/>
        <v>6.3366525074646948E-2</v>
      </c>
    </row>
    <row r="518" spans="1:12" x14ac:dyDescent="0.2">
      <c r="A518" s="26">
        <f t="shared" si="111"/>
        <v>76.666666666666671</v>
      </c>
      <c r="B518" s="6">
        <v>4600</v>
      </c>
      <c r="C518" s="38">
        <f t="shared" si="105"/>
        <v>1.1343564574598679E-3</v>
      </c>
      <c r="D518" s="38">
        <f t="shared" si="108"/>
        <v>7.6971489046079949E-2</v>
      </c>
      <c r="E518" s="38">
        <f t="shared" si="108"/>
        <v>7.5837132588620057E-2</v>
      </c>
      <c r="F518" s="38">
        <f t="shared" si="106"/>
        <v>9.3518467464277975E-5</v>
      </c>
      <c r="G518" s="38">
        <f t="shared" si="109"/>
        <v>5.5738088027814298E-2</v>
      </c>
      <c r="H518" s="38">
        <f t="shared" si="109"/>
        <v>5.5644569560350014E-2</v>
      </c>
      <c r="I518" s="29">
        <f t="shared" si="110"/>
        <v>0.51111111111111263</v>
      </c>
      <c r="J518" s="29">
        <f t="shared" si="107"/>
        <v>0.32654320987654323</v>
      </c>
      <c r="K518" s="29">
        <f t="shared" si="112"/>
        <v>8.2829203635552698E-2</v>
      </c>
      <c r="L518" s="29">
        <f t="shared" si="113"/>
        <v>6.3521093323425704E-2</v>
      </c>
    </row>
    <row r="519" spans="1:12" x14ac:dyDescent="0.2">
      <c r="A519" s="26">
        <f t="shared" si="111"/>
        <v>76.833333333333329</v>
      </c>
      <c r="B519" s="6">
        <v>4610</v>
      </c>
      <c r="C519" s="38">
        <f t="shared" si="105"/>
        <v>1.1177555354252801E-3</v>
      </c>
      <c r="D519" s="38">
        <f t="shared" si="108"/>
        <v>7.6956148520109208E-2</v>
      </c>
      <c r="E519" s="38">
        <f t="shared" si="108"/>
        <v>7.5838392984683894E-2</v>
      </c>
      <c r="F519" s="38">
        <f t="shared" si="106"/>
        <v>9.1651264758498268E-5</v>
      </c>
      <c r="G519" s="38">
        <f t="shared" si="109"/>
        <v>5.5736324734516812E-2</v>
      </c>
      <c r="H519" s="38">
        <f t="shared" si="109"/>
        <v>5.5644673469758307E-2</v>
      </c>
      <c r="I519" s="29">
        <f t="shared" si="110"/>
        <v>0.51222222222222369</v>
      </c>
      <c r="J519" s="29">
        <f t="shared" si="107"/>
        <v>0.32796450617283951</v>
      </c>
      <c r="K519" s="29">
        <f t="shared" si="112"/>
        <v>8.303986583828793E-2</v>
      </c>
      <c r="L519" s="29">
        <f t="shared" si="113"/>
        <v>6.3675661860841698E-2</v>
      </c>
    </row>
    <row r="520" spans="1:12" x14ac:dyDescent="0.2">
      <c r="A520" s="26">
        <f t="shared" si="111"/>
        <v>77</v>
      </c>
      <c r="B520" s="6">
        <v>4620</v>
      </c>
      <c r="C520" s="38">
        <f t="shared" si="105"/>
        <v>1.1013975622544186E-3</v>
      </c>
      <c r="D520" s="38">
        <f t="shared" si="108"/>
        <v>7.6941032497533257E-2</v>
      </c>
      <c r="E520" s="38">
        <f t="shared" si="108"/>
        <v>7.5839634935278816E-2</v>
      </c>
      <c r="F520" s="38">
        <f t="shared" si="106"/>
        <v>8.9821342881190555E-5</v>
      </c>
      <c r="G520" s="38">
        <f t="shared" si="109"/>
        <v>5.5734596647378128E-2</v>
      </c>
      <c r="H520" s="38">
        <f t="shared" si="109"/>
        <v>5.5644775304496928E-2</v>
      </c>
      <c r="I520" s="29">
        <f t="shared" si="110"/>
        <v>0.51333333333333475</v>
      </c>
      <c r="J520" s="29">
        <f t="shared" si="107"/>
        <v>0.3293888888888889</v>
      </c>
      <c r="K520" s="29">
        <f t="shared" si="112"/>
        <v>8.3250531490885932E-2</v>
      </c>
      <c r="L520" s="29">
        <f t="shared" si="113"/>
        <v>6.3830230681131972E-2</v>
      </c>
    </row>
    <row r="521" spans="1:12" x14ac:dyDescent="0.2">
      <c r="A521" s="26">
        <f t="shared" si="111"/>
        <v>77.166666666666671</v>
      </c>
      <c r="B521" s="6">
        <v>4630</v>
      </c>
      <c r="C521" s="38">
        <f t="shared" si="105"/>
        <v>1.0852789824730572E-3</v>
      </c>
      <c r="D521" s="38">
        <f t="shared" si="108"/>
        <v>7.692613769282107E-2</v>
      </c>
      <c r="E521" s="38">
        <f t="shared" si="108"/>
        <v>7.5840858710347986E-2</v>
      </c>
      <c r="F521" s="38">
        <f t="shared" si="106"/>
        <v>8.802795747815693E-5</v>
      </c>
      <c r="G521" s="38">
        <f t="shared" si="109"/>
        <v>5.5732903063467183E-2</v>
      </c>
      <c r="H521" s="38">
        <f t="shared" si="109"/>
        <v>5.564487510598902E-2</v>
      </c>
      <c r="I521" s="29">
        <f t="shared" si="110"/>
        <v>0.51444444444444581</v>
      </c>
      <c r="J521" s="29">
        <f t="shared" si="107"/>
        <v>0.33081635802469139</v>
      </c>
      <c r="K521" s="29">
        <f t="shared" si="112"/>
        <v>8.3461200542859118E-2</v>
      </c>
      <c r="L521" s="29">
        <f t="shared" si="113"/>
        <v>6.3984799778648613E-2</v>
      </c>
    </row>
    <row r="522" spans="1:12" x14ac:dyDescent="0.2">
      <c r="A522" s="26">
        <f t="shared" si="111"/>
        <v>77.333333333333329</v>
      </c>
      <c r="B522" s="6">
        <v>4640</v>
      </c>
      <c r="C522" s="38">
        <f t="shared" si="105"/>
        <v>1.069396292640132E-3</v>
      </c>
      <c r="D522" s="38">
        <f t="shared" si="108"/>
        <v>7.6911460868524226E-2</v>
      </c>
      <c r="E522" s="38">
        <f t="shared" si="108"/>
        <v>7.5842064575884063E-2</v>
      </c>
      <c r="F522" s="38">
        <f t="shared" si="106"/>
        <v>8.6270379057079195E-5</v>
      </c>
      <c r="G522" s="38">
        <f t="shared" si="109"/>
        <v>5.5731243293887747E-2</v>
      </c>
      <c r="H522" s="38">
        <f t="shared" si="109"/>
        <v>5.5644972914830663E-2</v>
      </c>
      <c r="I522" s="29">
        <f t="shared" si="110"/>
        <v>0.51555555555555688</v>
      </c>
      <c r="J522" s="29">
        <f t="shared" si="107"/>
        <v>0.33224691358024694</v>
      </c>
      <c r="K522" s="29">
        <f t="shared" si="112"/>
        <v>8.3671872944458797E-2</v>
      </c>
      <c r="L522" s="29">
        <f t="shared" si="113"/>
        <v>6.4139369147856479E-2</v>
      </c>
    </row>
    <row r="523" spans="1:12" x14ac:dyDescent="0.2">
      <c r="A523" s="26">
        <f t="shared" si="111"/>
        <v>77.5</v>
      </c>
      <c r="B523" s="6">
        <v>4650</v>
      </c>
      <c r="C523" s="38">
        <f t="shared" si="105"/>
        <v>1.0537460405862496E-3</v>
      </c>
      <c r="D523" s="38">
        <f t="shared" ref="D523:E538" si="114">D522*EXP(-$H$6*10/3600)+$B$55</f>
        <v>7.689699883457328E-2</v>
      </c>
      <c r="E523" s="38">
        <f t="shared" si="114"/>
        <v>7.5843252793987001E-2</v>
      </c>
      <c r="F523" s="38">
        <f t="shared" si="106"/>
        <v>8.4547892690784509E-5</v>
      </c>
      <c r="G523" s="38">
        <f t="shared" ref="G523:H538" si="115">G522*EXP(-$H$7*10/3600)+$B$55</f>
        <v>5.5729616663498183E-2</v>
      </c>
      <c r="H523" s="38">
        <f t="shared" si="115"/>
        <v>5.5645068770807396E-2</v>
      </c>
      <c r="I523" s="29">
        <f t="shared" si="110"/>
        <v>0.51666666666666794</v>
      </c>
      <c r="J523" s="29">
        <f t="shared" si="107"/>
        <v>0.33368055555555559</v>
      </c>
      <c r="K523" s="29">
        <f t="shared" si="112"/>
        <v>8.3882548646664321E-2</v>
      </c>
      <c r="L523" s="29">
        <f t="shared" si="113"/>
        <v>6.4293938783330951E-2</v>
      </c>
    </row>
    <row r="524" spans="1:12" x14ac:dyDescent="0.2">
      <c r="A524" s="26">
        <f t="shared" si="111"/>
        <v>77.666666666666671</v>
      </c>
      <c r="B524" s="6">
        <v>4660</v>
      </c>
      <c r="C524" s="38">
        <f t="shared" si="105"/>
        <v>1.0383248246633476E-3</v>
      </c>
      <c r="D524" s="38">
        <f t="shared" si="114"/>
        <v>7.6882748447584359E-2</v>
      </c>
      <c r="E524" s="38">
        <f t="shared" si="114"/>
        <v>7.5844423622920987E-2</v>
      </c>
      <c r="F524" s="38">
        <f t="shared" si="106"/>
        <v>8.2859797726434213E-5</v>
      </c>
      <c r="G524" s="38">
        <f t="shared" si="115"/>
        <v>5.572802251063682E-2</v>
      </c>
      <c r="H524" s="38">
        <f t="shared" si="115"/>
        <v>5.5645162712910388E-2</v>
      </c>
      <c r="I524" s="29">
        <f t="shared" si="110"/>
        <v>0.517777777777779</v>
      </c>
      <c r="J524" s="29">
        <f t="shared" si="107"/>
        <v>0.3351172839506173</v>
      </c>
      <c r="K524" s="29">
        <f t="shared" si="112"/>
        <v>8.4093227601172438E-2</v>
      </c>
      <c r="L524" s="29">
        <f t="shared" si="113"/>
        <v>6.4448508679755698E-2</v>
      </c>
    </row>
    <row r="525" spans="1:12" x14ac:dyDescent="0.2">
      <c r="A525" s="26">
        <f t="shared" si="111"/>
        <v>77.833333333333329</v>
      </c>
      <c r="B525" s="6">
        <v>4670</v>
      </c>
      <c r="C525" s="38">
        <f t="shared" si="105"/>
        <v>1.0231292930053262E-3</v>
      </c>
      <c r="D525" s="38">
        <f t="shared" si="114"/>
        <v>7.686870661017596E-2</v>
      </c>
      <c r="E525" s="38">
        <f t="shared" si="114"/>
        <v>7.5845577317170607E-2</v>
      </c>
      <c r="F525" s="38">
        <f t="shared" si="106"/>
        <v>8.1205407500522644E-5</v>
      </c>
      <c r="G525" s="38">
        <f t="shared" si="115"/>
        <v>5.5726460186852823E-2</v>
      </c>
      <c r="H525" s="38">
        <f t="shared" si="115"/>
        <v>5.5645254779352303E-2</v>
      </c>
      <c r="I525" s="29">
        <f t="shared" si="110"/>
        <v>0.51888888888889007</v>
      </c>
      <c r="J525" s="29">
        <f t="shared" si="107"/>
        <v>0.33655709876543211</v>
      </c>
      <c r="K525" s="29">
        <f t="shared" si="112"/>
        <v>8.4303909760386805E-2</v>
      </c>
      <c r="L525" s="29">
        <f t="shared" si="113"/>
        <v>6.4603078831920568E-2</v>
      </c>
    </row>
    <row r="526" spans="1:12" x14ac:dyDescent="0.2">
      <c r="A526" s="26">
        <f t="shared" si="111"/>
        <v>78</v>
      </c>
      <c r="B526" s="6">
        <v>4680</v>
      </c>
      <c r="C526" s="38">
        <f t="shared" si="105"/>
        <v>1.0081561427995108E-3</v>
      </c>
      <c r="D526" s="38">
        <f t="shared" si="114"/>
        <v>7.6854870270295708E-2</v>
      </c>
      <c r="E526" s="38">
        <f t="shared" si="114"/>
        <v>7.5846714127496162E-2</v>
      </c>
      <c r="F526" s="38">
        <f t="shared" si="106"/>
        <v>7.9584049059562039E-5</v>
      </c>
      <c r="G526" s="38">
        <f t="shared" si="115"/>
        <v>5.5724929056642419E-2</v>
      </c>
      <c r="H526" s="38">
        <f t="shared" si="115"/>
        <v>5.5645345007582857E-2</v>
      </c>
      <c r="I526" s="29">
        <f t="shared" si="110"/>
        <v>0.52000000000000113</v>
      </c>
      <c r="J526" s="29">
        <f t="shared" si="107"/>
        <v>0.33800000000000002</v>
      </c>
      <c r="K526" s="29">
        <f t="shared" si="112"/>
        <v>8.4514595077407634E-2</v>
      </c>
      <c r="L526" s="29">
        <f t="shared" si="113"/>
        <v>6.4757649234719411E-2</v>
      </c>
    </row>
    <row r="527" spans="1:12" x14ac:dyDescent="0.2">
      <c r="A527" s="26">
        <f t="shared" si="111"/>
        <v>78.166666666666671</v>
      </c>
      <c r="B527" s="6">
        <v>4690</v>
      </c>
      <c r="C527" s="38">
        <f t="shared" si="105"/>
        <v>9.9340211956876938E-4</v>
      </c>
      <c r="D527" s="38">
        <f t="shared" si="114"/>
        <v>7.6841236420556971E-2</v>
      </c>
      <c r="E527" s="38">
        <f t="shared" si="114"/>
        <v>7.5847834300988168E-2</v>
      </c>
      <c r="F527" s="38">
        <f t="shared" si="106"/>
        <v>7.7995062886347986E-5</v>
      </c>
      <c r="G527" s="38">
        <f t="shared" si="115"/>
        <v>5.5723428497190385E-2</v>
      </c>
      <c r="H527" s="38">
        <f t="shared" si="115"/>
        <v>5.5645433434304031E-2</v>
      </c>
      <c r="I527" s="29">
        <f t="shared" si="110"/>
        <v>0.52111111111111219</v>
      </c>
      <c r="J527" s="29">
        <f t="shared" si="107"/>
        <v>0.33944598765432099</v>
      </c>
      <c r="K527" s="29">
        <f t="shared" si="112"/>
        <v>8.4725283506021487E-2</v>
      </c>
      <c r="L527" s="29">
        <f t="shared" si="113"/>
        <v>6.4912219883148034E-2</v>
      </c>
    </row>
    <row r="528" spans="1:12" x14ac:dyDescent="0.2">
      <c r="A528" s="26">
        <f t="shared" si="111"/>
        <v>78.333333333333329</v>
      </c>
      <c r="B528" s="6">
        <v>4700</v>
      </c>
      <c r="C528" s="38">
        <f t="shared" si="105"/>
        <v>9.7886401646413851E-4</v>
      </c>
      <c r="D528" s="38">
        <f t="shared" si="114"/>
        <v>7.6827802097585191E-2</v>
      </c>
      <c r="E528" s="38">
        <f t="shared" si="114"/>
        <v>7.5848938081121017E-2</v>
      </c>
      <c r="F528" s="38">
        <f t="shared" si="106"/>
        <v>7.6437802631687987E-5</v>
      </c>
      <c r="G528" s="38">
        <f t="shared" si="115"/>
        <v>5.5721957898116709E-2</v>
      </c>
      <c r="H528" s="38">
        <f t="shared" si="115"/>
        <v>5.5645520095485013E-2</v>
      </c>
      <c r="I528" s="29">
        <f t="shared" si="110"/>
        <v>0.52222222222222325</v>
      </c>
      <c r="J528" s="29">
        <f t="shared" si="107"/>
        <v>0.34089506172839507</v>
      </c>
      <c r="K528" s="29">
        <f t="shared" si="112"/>
        <v>8.4935975000691263E-2</v>
      </c>
      <c r="L528" s="29">
        <f t="shared" si="113"/>
        <v>6.5066790772302152E-2</v>
      </c>
    </row>
    <row r="529" spans="1:12" x14ac:dyDescent="0.2">
      <c r="A529" s="26">
        <f t="shared" si="111"/>
        <v>78.5</v>
      </c>
      <c r="B529" s="6">
        <v>4710</v>
      </c>
      <c r="C529" s="38">
        <f t="shared" si="105"/>
        <v>9.6453867356780421E-4</v>
      </c>
      <c r="D529" s="38">
        <f t="shared" si="114"/>
        <v>7.6814564381373809E-2</v>
      </c>
      <c r="E529" s="38">
        <f t="shared" si="114"/>
        <v>7.5850025707805982E-2</v>
      </c>
      <c r="F529" s="38">
        <f t="shared" si="106"/>
        <v>7.4911634851487123E-5</v>
      </c>
      <c r="G529" s="38">
        <f t="shared" si="115"/>
        <v>5.572051666122832E-2</v>
      </c>
      <c r="H529" s="38">
        <f t="shared" si="115"/>
        <v>5.5645605026376825E-2</v>
      </c>
      <c r="I529" s="29">
        <f t="shared" si="110"/>
        <v>0.52333333333333432</v>
      </c>
      <c r="J529" s="29">
        <f t="shared" si="107"/>
        <v>0.34234722222222225</v>
      </c>
      <c r="K529" s="29">
        <f t="shared" si="112"/>
        <v>8.5146669516546286E-2</v>
      </c>
      <c r="L529" s="29">
        <f t="shared" si="113"/>
        <v>6.5221361897375416E-2</v>
      </c>
    </row>
    <row r="530" spans="1:12" x14ac:dyDescent="0.2">
      <c r="A530" s="26">
        <f t="shared" si="111"/>
        <v>78.666666666666671</v>
      </c>
      <c r="B530" s="6">
        <v>4720</v>
      </c>
      <c r="C530" s="38">
        <f t="shared" si="105"/>
        <v>9.5042297720627545E-4</v>
      </c>
      <c r="D530" s="38">
        <f t="shared" si="114"/>
        <v>7.6801520394649575E-2</v>
      </c>
      <c r="E530" s="38">
        <f t="shared" si="114"/>
        <v>7.5851097417443281E-2</v>
      </c>
      <c r="F530" s="38">
        <f t="shared" si="106"/>
        <v>7.3415938749083785E-5</v>
      </c>
      <c r="G530" s="38">
        <f t="shared" si="115"/>
        <v>5.5719104200275753E-2</v>
      </c>
      <c r="H530" s="38">
        <f t="shared" si="115"/>
        <v>5.564568826152666E-2</v>
      </c>
      <c r="I530" s="29">
        <f t="shared" si="110"/>
        <v>0.52444444444444538</v>
      </c>
      <c r="J530" s="29">
        <f t="shared" si="107"/>
        <v>0.34380246913580248</v>
      </c>
      <c r="K530" s="29">
        <f t="shared" si="112"/>
        <v>8.535736700937252E-2</v>
      </c>
      <c r="L530" s="29">
        <f t="shared" si="113"/>
        <v>6.5375933253657439E-2</v>
      </c>
    </row>
    <row r="531" spans="1:12" x14ac:dyDescent="0.2">
      <c r="A531" s="26">
        <f t="shared" si="111"/>
        <v>78.833333333333329</v>
      </c>
      <c r="B531" s="6">
        <v>4730</v>
      </c>
      <c r="C531" s="38">
        <f t="shared" si="105"/>
        <v>9.3651385927361844E-4</v>
      </c>
      <c r="D531" s="38">
        <f t="shared" si="114"/>
        <v>7.6788667302247149E-2</v>
      </c>
      <c r="E531" s="38">
        <f t="shared" si="114"/>
        <v>7.5852153442973511E-2</v>
      </c>
      <c r="F531" s="38">
        <f t="shared" si="106"/>
        <v>7.1950105922727892E-5</v>
      </c>
      <c r="G531" s="38">
        <f t="shared" si="115"/>
        <v>5.5717719940714672E-2</v>
      </c>
      <c r="H531" s="38">
        <f t="shared" si="115"/>
        <v>5.5645769834791935E-2</v>
      </c>
      <c r="I531" s="29">
        <f t="shared" si="110"/>
        <v>0.52555555555555644</v>
      </c>
      <c r="J531" s="29">
        <f t="shared" si="107"/>
        <v>0.34526080246913582</v>
      </c>
      <c r="K531" s="29">
        <f t="shared" si="112"/>
        <v>8.5568067435602996E-2</v>
      </c>
      <c r="L531" s="29">
        <f t="shared" si="113"/>
        <v>6.5530504836531861E-2</v>
      </c>
    </row>
    <row r="532" spans="1:12" x14ac:dyDescent="0.2">
      <c r="A532" s="26">
        <f t="shared" si="111"/>
        <v>79</v>
      </c>
      <c r="B532" s="6">
        <v>4740</v>
      </c>
      <c r="C532" s="38">
        <f t="shared" si="105"/>
        <v>9.2280829656458507E-4</v>
      </c>
      <c r="D532" s="38">
        <f t="shared" si="114"/>
        <v>7.6776002310492864E-2</v>
      </c>
      <c r="E532" s="38">
        <f t="shared" si="114"/>
        <v>7.585319401392826E-2</v>
      </c>
      <c r="F532" s="38">
        <f t="shared" si="106"/>
        <v>7.0513540118103692E-5</v>
      </c>
      <c r="G532" s="38">
        <f t="shared" si="115"/>
        <v>5.5716363319472183E-2</v>
      </c>
      <c r="H532" s="38">
        <f t="shared" si="115"/>
        <v>5.5645849779354072E-2</v>
      </c>
      <c r="I532" s="29">
        <f t="shared" si="110"/>
        <v>0.5266666666666675</v>
      </c>
      <c r="J532" s="29">
        <f t="shared" si="107"/>
        <v>0.34672222222222226</v>
      </c>
      <c r="K532" s="29">
        <f t="shared" si="112"/>
        <v>8.5778770752308359E-2</v>
      </c>
      <c r="L532" s="29">
        <f t="shared" si="113"/>
        <v>6.5685076641474507E-2</v>
      </c>
    </row>
    <row r="533" spans="1:12" x14ac:dyDescent="0.2">
      <c r="A533" s="26">
        <f t="shared" si="111"/>
        <v>79.166666666666671</v>
      </c>
      <c r="B533" s="6">
        <v>4750</v>
      </c>
      <c r="C533" s="38">
        <f t="shared" si="105"/>
        <v>9.0930331011751877E-4</v>
      </c>
      <c r="D533" s="38">
        <f t="shared" si="114"/>
        <v>7.6763522666597528E-2</v>
      </c>
      <c r="E533" s="38">
        <f t="shared" si="114"/>
        <v>7.5854219356479999E-2</v>
      </c>
      <c r="F533" s="38">
        <f t="shared" si="106"/>
        <v>6.9105656985791775E-5</v>
      </c>
      <c r="G533" s="38">
        <f t="shared" si="115"/>
        <v>5.5715033784717781E-2</v>
      </c>
      <c r="H533" s="38">
        <f t="shared" si="115"/>
        <v>5.5645928127731982E-2</v>
      </c>
      <c r="I533" s="29">
        <f t="shared" si="110"/>
        <v>0.52777777777777857</v>
      </c>
      <c r="J533" s="29">
        <f t="shared" si="107"/>
        <v>0.34818672839506176</v>
      </c>
      <c r="K533" s="29">
        <f t="shared" si="112"/>
        <v>8.5989476917187474E-2</v>
      </c>
      <c r="L533" s="29">
        <f t="shared" si="113"/>
        <v>6.5839648664051537E-2</v>
      </c>
    </row>
    <row r="534" spans="1:12" x14ac:dyDescent="0.2">
      <c r="A534" s="26">
        <f t="shared" si="111"/>
        <v>79.333333333333329</v>
      </c>
      <c r="B534" s="6">
        <v>4760</v>
      </c>
      <c r="C534" s="38">
        <f t="shared" si="105"/>
        <v>8.9599596456684861E-4</v>
      </c>
      <c r="D534" s="38">
        <f t="shared" si="114"/>
        <v>7.67512256580581E-2</v>
      </c>
      <c r="E534" s="38">
        <f t="shared" si="114"/>
        <v>7.5855229693491247E-2</v>
      </c>
      <c r="F534" s="38">
        <f t="shared" si="106"/>
        <v>6.7725883843574249E-5</v>
      </c>
      <c r="G534" s="38">
        <f t="shared" si="115"/>
        <v>5.5713730795638884E-2</v>
      </c>
      <c r="H534" s="38">
        <f t="shared" si="115"/>
        <v>5.5646004911795298E-2</v>
      </c>
      <c r="I534" s="29">
        <f t="shared" si="110"/>
        <v>0.52888888888888963</v>
      </c>
      <c r="J534" s="29">
        <f t="shared" si="107"/>
        <v>0.34965432098765437</v>
      </c>
      <c r="K534" s="29">
        <f t="shared" si="112"/>
        <v>8.6200185888558281E-2</v>
      </c>
      <c r="L534" s="29">
        <f t="shared" si="113"/>
        <v>6.5994220899917633E-2</v>
      </c>
    </row>
    <row r="535" spans="1:12" x14ac:dyDescent="0.2">
      <c r="A535" s="26">
        <f t="shared" si="111"/>
        <v>79.5</v>
      </c>
      <c r="B535" s="6">
        <v>4770</v>
      </c>
      <c r="C535" s="38">
        <f t="shared" si="105"/>
        <v>8.8288336750508691E-4</v>
      </c>
      <c r="D535" s="38">
        <f t="shared" si="114"/>
        <v>7.6739108612068077E-2</v>
      </c>
      <c r="E535" s="38">
        <f t="shared" si="114"/>
        <v>7.5856225244562994E-2</v>
      </c>
      <c r="F535" s="38">
        <f t="shared" si="106"/>
        <v>6.6373659443486359E-5</v>
      </c>
      <c r="G535" s="38">
        <f t="shared" si="115"/>
        <v>5.5712453822220842E-2</v>
      </c>
      <c r="H535" s="38">
        <f t="shared" si="115"/>
        <v>5.5646080162777348E-2</v>
      </c>
      <c r="I535" s="29">
        <f t="shared" si="110"/>
        <v>0.53000000000000069</v>
      </c>
      <c r="J535" s="29">
        <f t="shared" si="107"/>
        <v>0.35112500000000002</v>
      </c>
      <c r="K535" s="29">
        <f t="shared" si="112"/>
        <v>8.6410897625348732E-2</v>
      </c>
      <c r="L535" s="29">
        <f t="shared" si="113"/>
        <v>6.614879334481423E-2</v>
      </c>
    </row>
    <row r="536" spans="1:12" x14ac:dyDescent="0.2">
      <c r="A536" s="26">
        <f t="shared" si="111"/>
        <v>79.666666666666671</v>
      </c>
      <c r="B536" s="6">
        <v>4780</v>
      </c>
      <c r="C536" s="38">
        <f t="shared" si="105"/>
        <v>8.6996266885414736E-4</v>
      </c>
      <c r="D536" s="38">
        <f t="shared" si="114"/>
        <v>7.6727168894936582E-2</v>
      </c>
      <c r="E536" s="38">
        <f t="shared" si="114"/>
        <v>7.5857206226082441E-2</v>
      </c>
      <c r="F536" s="38">
        <f t="shared" si="106"/>
        <v>6.5048433743517439E-5</v>
      </c>
      <c r="G536" s="38">
        <f t="shared" si="115"/>
        <v>5.5711202345031366E-2</v>
      </c>
      <c r="H536" s="38">
        <f t="shared" si="115"/>
        <v>5.5646153911287841E-2</v>
      </c>
      <c r="I536" s="29">
        <f t="shared" si="110"/>
        <v>0.53111111111111176</v>
      </c>
      <c r="J536" s="29">
        <f t="shared" si="107"/>
        <v>0.35259876543209878</v>
      </c>
      <c r="K536" s="29">
        <f t="shared" si="112"/>
        <v>8.6621612087087851E-2</v>
      </c>
      <c r="L536" s="29">
        <f t="shared" si="113"/>
        <v>6.6303365994567806E-2</v>
      </c>
    </row>
    <row r="537" spans="1:12" x14ac:dyDescent="0.2">
      <c r="A537" s="26">
        <f t="shared" si="111"/>
        <v>79.833333333333329</v>
      </c>
      <c r="B537" s="6">
        <v>4790</v>
      </c>
      <c r="C537" s="38">
        <f t="shared" si="105"/>
        <v>8.5723106024587206E-4</v>
      </c>
      <c r="D537" s="38">
        <f t="shared" si="114"/>
        <v>7.671540391151592E-2</v>
      </c>
      <c r="E537" s="38">
        <f t="shared" si="114"/>
        <v>7.5858172851270056E-2</v>
      </c>
      <c r="F537" s="38">
        <f t="shared" si="106"/>
        <v>6.3749667683872467E-5</v>
      </c>
      <c r="G537" s="38">
        <f t="shared" si="115"/>
        <v>5.5709975855009211E-2</v>
      </c>
      <c r="H537" s="38">
        <f t="shared" si="115"/>
        <v>5.5646226187325336E-2</v>
      </c>
      <c r="I537" s="29">
        <f t="shared" si="110"/>
        <v>0.53222222222222282</v>
      </c>
      <c r="J537" s="29">
        <f t="shared" si="107"/>
        <v>0.35407561728395065</v>
      </c>
      <c r="K537" s="29">
        <f t="shared" si="112"/>
        <v>8.6832329233896929E-2</v>
      </c>
      <c r="L537" s="29">
        <f t="shared" si="113"/>
        <v>6.645793884508816E-2</v>
      </c>
    </row>
    <row r="538" spans="1:12" x14ac:dyDescent="0.2">
      <c r="A538" s="26">
        <f t="shared" si="111"/>
        <v>80</v>
      </c>
      <c r="B538" s="6">
        <v>4800</v>
      </c>
      <c r="C538" s="38">
        <f t="shared" si="105"/>
        <v>8.4468577441161618E-4</v>
      </c>
      <c r="D538" s="38">
        <f t="shared" si="114"/>
        <v>7.670381110463749E-2</v>
      </c>
      <c r="E538" s="38">
        <f t="shared" si="114"/>
        <v>7.5859125330225888E-2</v>
      </c>
      <c r="F538" s="38">
        <f t="shared" si="106"/>
        <v>6.2476832967698983E-5</v>
      </c>
      <c r="G538" s="38">
        <f t="shared" si="115"/>
        <v>5.5708773853257128E-2</v>
      </c>
      <c r="H538" s="38">
        <f t="shared" si="115"/>
        <v>5.5646297020289427E-2</v>
      </c>
      <c r="I538" s="29">
        <f t="shared" si="110"/>
        <v>0.53333333333333388</v>
      </c>
      <c r="J538" s="29">
        <f t="shared" si="107"/>
        <v>0.35555555555555557</v>
      </c>
      <c r="K538" s="29">
        <f t="shared" si="112"/>
        <v>8.7043049026480884E-2</v>
      </c>
      <c r="L538" s="29">
        <f t="shared" si="113"/>
        <v>6.6612511892366735E-2</v>
      </c>
    </row>
    <row r="539" spans="1:12" x14ac:dyDescent="0.2">
      <c r="A539" s="26">
        <f t="shared" si="111"/>
        <v>80.166666666666671</v>
      </c>
      <c r="B539" s="6">
        <v>4810</v>
      </c>
      <c r="C539" s="38">
        <f t="shared" si="105"/>
        <v>8.3232408458077398E-4</v>
      </c>
      <c r="D539" s="38">
        <f t="shared" ref="D539:E554" si="116">D538*EXP(-$H$6*10/3600)+$B$55</f>
        <v>7.6692387954555991E-2</v>
      </c>
      <c r="E539" s="38">
        <f t="shared" si="116"/>
        <v>7.5860063869975236E-2</v>
      </c>
      <c r="F539" s="38">
        <f t="shared" si="106"/>
        <v>6.1229411846192735E-5</v>
      </c>
      <c r="G539" s="38">
        <f t="shared" ref="G539:H554" si="117">G538*EXP(-$H$7*10/3600)+$B$55</f>
        <v>5.5707595850838919E-2</v>
      </c>
      <c r="H539" s="38">
        <f t="shared" si="117"/>
        <v>5.5646366438992727E-2</v>
      </c>
      <c r="I539" s="29">
        <f t="shared" si="110"/>
        <v>0.53444444444444494</v>
      </c>
      <c r="J539" s="29">
        <f t="shared" si="107"/>
        <v>0.35703858024691359</v>
      </c>
      <c r="K539" s="29">
        <f t="shared" si="112"/>
        <v>8.7253771426119703E-2</v>
      </c>
      <c r="L539" s="29">
        <f t="shared" si="113"/>
        <v>6.6767085132475049E-2</v>
      </c>
    </row>
    <row r="540" spans="1:12" x14ac:dyDescent="0.2">
      <c r="A540" s="26">
        <f t="shared" si="111"/>
        <v>80.333333333333329</v>
      </c>
      <c r="B540" s="6">
        <v>4820</v>
      </c>
      <c r="C540" s="38">
        <f t="shared" si="105"/>
        <v>8.2014330388810268E-4</v>
      </c>
      <c r="D540" s="38">
        <f t="shared" si="116"/>
        <v>7.6681131978401748E-2</v>
      </c>
      <c r="E540" s="38">
        <f t="shared" si="116"/>
        <v>7.5860988674513657E-2</v>
      </c>
      <c r="F540" s="38">
        <f t="shared" si="106"/>
        <v>6.0006896907994443E-5</v>
      </c>
      <c r="G540" s="38">
        <f t="shared" si="117"/>
        <v>5.570644136858055E-2</v>
      </c>
      <c r="H540" s="38">
        <f t="shared" si="117"/>
        <v>5.5646434471672557E-2</v>
      </c>
      <c r="I540" s="29">
        <f t="shared" si="110"/>
        <v>0.53555555555555601</v>
      </c>
      <c r="J540" s="29">
        <f t="shared" si="107"/>
        <v>0.35852469135802473</v>
      </c>
      <c r="K540" s="29">
        <f t="shared" si="112"/>
        <v>8.7464496394660016E-2</v>
      </c>
      <c r="L540" s="29">
        <f t="shared" si="113"/>
        <v>6.6921658561563027E-2</v>
      </c>
    </row>
    <row r="541" spans="1:12" x14ac:dyDescent="0.2">
      <c r="A541" s="26">
        <f t="shared" si="111"/>
        <v>80.5</v>
      </c>
      <c r="B541" s="6">
        <v>4830</v>
      </c>
      <c r="C541" s="38">
        <f t="shared" si="105"/>
        <v>8.0814078478972013E-4</v>
      </c>
      <c r="D541" s="38">
        <f t="shared" si="116"/>
        <v>7.6670040729641023E-2</v>
      </c>
      <c r="E541" s="38">
        <f t="shared" si="116"/>
        <v>7.5861899944851305E-2</v>
      </c>
      <c r="F541" s="38">
        <f t="shared" si="106"/>
        <v>5.8808790872789685E-5</v>
      </c>
      <c r="G541" s="38">
        <f t="shared" si="117"/>
        <v>5.5705309936875246E-2</v>
      </c>
      <c r="H541" s="38">
        <f t="shared" si="117"/>
        <v>5.5646501146002454E-2</v>
      </c>
      <c r="I541" s="29">
        <f t="shared" si="110"/>
        <v>0.53666666666666707</v>
      </c>
      <c r="J541" s="29">
        <f t="shared" si="107"/>
        <v>0.36001388888888891</v>
      </c>
      <c r="K541" s="29">
        <f t="shared" si="112"/>
        <v>8.7675223894506826E-2</v>
      </c>
      <c r="L541" s="29">
        <f t="shared" si="113"/>
        <v>6.7076232175857481E-2</v>
      </c>
    </row>
    <row r="542" spans="1:12" x14ac:dyDescent="0.2">
      <c r="A542" s="26">
        <f t="shared" si="111"/>
        <v>80.666666666666671</v>
      </c>
      <c r="B542" s="6">
        <v>4840</v>
      </c>
      <c r="C542" s="38">
        <f t="shared" si="105"/>
        <v>7.9631391848765333E-4</v>
      </c>
      <c r="D542" s="38">
        <f t="shared" si="116"/>
        <v>7.6659111797544283E-2</v>
      </c>
      <c r="E542" s="38">
        <f t="shared" si="116"/>
        <v>7.5862797879056629E-2</v>
      </c>
      <c r="F542" s="38">
        <f t="shared" si="106"/>
        <v>5.7634606389032707E-5</v>
      </c>
      <c r="G542" s="38">
        <f t="shared" si="117"/>
        <v>5.5704201095492456E-2</v>
      </c>
      <c r="H542" s="38">
        <f t="shared" si="117"/>
        <v>5.5646566489103426E-2</v>
      </c>
      <c r="I542" s="29">
        <f t="shared" si="110"/>
        <v>0.53777777777777813</v>
      </c>
      <c r="J542" s="29">
        <f t="shared" si="107"/>
        <v>0.3615061728395062</v>
      </c>
      <c r="K542" s="29">
        <f t="shared" si="112"/>
        <v>8.7885953888615323E-2</v>
      </c>
      <c r="L542" s="29">
        <f t="shared" si="113"/>
        <v>6.7230805971660548E-2</v>
      </c>
    </row>
    <row r="543" spans="1:12" x14ac:dyDescent="0.2">
      <c r="A543" s="26">
        <f t="shared" si="111"/>
        <v>80.833333333333329</v>
      </c>
      <c r="B543" s="6">
        <v>4850</v>
      </c>
      <c r="C543" s="38">
        <f t="shared" si="105"/>
        <v>7.8466013436280079E-4</v>
      </c>
      <c r="D543" s="38">
        <f t="shared" si="116"/>
        <v>7.664834280666219E-2</v>
      </c>
      <c r="E543" s="38">
        <f t="shared" si="116"/>
        <v>7.5863682672299398E-2</v>
      </c>
      <c r="F543" s="38">
        <f t="shared" si="106"/>
        <v>5.6483865835705658E-5</v>
      </c>
      <c r="G543" s="38">
        <f t="shared" si="117"/>
        <v>5.5703114393390672E-2</v>
      </c>
      <c r="H543" s="38">
        <f t="shared" si="117"/>
        <v>5.5646630527554967E-2</v>
      </c>
      <c r="I543" s="29">
        <f t="shared" si="110"/>
        <v>0.53888888888888919</v>
      </c>
      <c r="J543" s="29">
        <f t="shared" si="107"/>
        <v>0.36300154320987654</v>
      </c>
      <c r="K543" s="29">
        <f t="shared" si="112"/>
        <v>8.8096686340482816E-2</v>
      </c>
      <c r="L543" s="29">
        <f t="shared" si="113"/>
        <v>6.7385379945348198E-2</v>
      </c>
    </row>
    <row r="544" spans="1:12" x14ac:dyDescent="0.2">
      <c r="A544" s="26">
        <f t="shared" si="111"/>
        <v>81</v>
      </c>
      <c r="B544" s="6">
        <v>4860</v>
      </c>
      <c r="C544" s="38">
        <f t="shared" si="105"/>
        <v>7.7317689941620079E-4</v>
      </c>
      <c r="D544" s="38">
        <f t="shared" si="116"/>
        <v>7.6637731416309321E-2</v>
      </c>
      <c r="E544" s="38">
        <f t="shared" si="116"/>
        <v>7.586455451689314E-2</v>
      </c>
      <c r="F544" s="38">
        <f t="shared" si="106"/>
        <v>5.535610112803855E-5</v>
      </c>
      <c r="G544" s="38">
        <f t="shared" si="117"/>
        <v>5.5702049388533931E-2</v>
      </c>
      <c r="H544" s="38">
        <f t="shared" si="117"/>
        <v>5.5646693287405895E-2</v>
      </c>
      <c r="I544" s="29">
        <f t="shared" si="110"/>
        <v>0.54000000000000026</v>
      </c>
      <c r="J544" s="29">
        <f t="shared" si="107"/>
        <v>0.36450000000000005</v>
      </c>
      <c r="K544" s="29">
        <f t="shared" si="112"/>
        <v>8.8307421214140855E-2</v>
      </c>
      <c r="L544" s="29">
        <f t="shared" si="113"/>
        <v>6.753995409336877E-2</v>
      </c>
    </row>
    <row r="545" spans="1:12" x14ac:dyDescent="0.2">
      <c r="A545" s="26">
        <f t="shared" si="111"/>
        <v>81.166666666666671</v>
      </c>
      <c r="B545" s="6">
        <v>4870</v>
      </c>
      <c r="C545" s="38">
        <f t="shared" si="105"/>
        <v>7.618617177184699E-4</v>
      </c>
      <c r="D545" s="38">
        <f t="shared" si="116"/>
        <v>7.662727532005538E-2</v>
      </c>
      <c r="E545" s="38">
        <f t="shared" si="116"/>
        <v>7.5865413602336937E-2</v>
      </c>
      <c r="F545" s="38">
        <f t="shared" si="106"/>
        <v>5.4250853527107184E-5</v>
      </c>
      <c r="G545" s="38">
        <f t="shared" si="117"/>
        <v>5.5701005647712028E-2</v>
      </c>
      <c r="H545" s="38">
        <f t="shared" si="117"/>
        <v>5.5646754794184926E-2</v>
      </c>
      <c r="I545" s="29">
        <f t="shared" si="110"/>
        <v>0.54111111111111132</v>
      </c>
      <c r="J545" s="29">
        <f t="shared" si="107"/>
        <v>0.36600154320987655</v>
      </c>
      <c r="K545" s="29">
        <f t="shared" si="112"/>
        <v>8.8518158474147346E-2</v>
      </c>
      <c r="L545" s="29">
        <f t="shared" si="113"/>
        <v>6.7694528412241509E-2</v>
      </c>
    </row>
    <row r="546" spans="1:12" x14ac:dyDescent="0.2">
      <c r="A546" s="26">
        <f t="shared" si="111"/>
        <v>81.333333333333329</v>
      </c>
      <c r="B546" s="6">
        <v>4880</v>
      </c>
      <c r="C546" s="38">
        <f t="shared" si="105"/>
        <v>7.5071212986730881E-4</v>
      </c>
      <c r="D546" s="38">
        <f t="shared" si="116"/>
        <v>7.6616972245223902E-2</v>
      </c>
      <c r="E546" s="38">
        <f t="shared" si="116"/>
        <v>7.5866260115356618E-2</v>
      </c>
      <c r="F546" s="38">
        <f t="shared" si="106"/>
        <v>5.316767345323176E-5</v>
      </c>
      <c r="G546" s="38">
        <f t="shared" si="117"/>
        <v>5.5699982746364292E-2</v>
      </c>
      <c r="H546" s="38">
        <f t="shared" si="117"/>
        <v>5.5646815072911068E-2</v>
      </c>
      <c r="I546" s="29">
        <f t="shared" si="110"/>
        <v>0.54222222222222238</v>
      </c>
      <c r="J546" s="29">
        <f t="shared" si="107"/>
        <v>0.36750617283950621</v>
      </c>
      <c r="K546" s="29">
        <f t="shared" si="112"/>
        <v>8.8728898085578892E-2</v>
      </c>
      <c r="L546" s="29">
        <f t="shared" si="113"/>
        <v>6.7849102898555155E-2</v>
      </c>
    </row>
    <row r="547" spans="1:12" x14ac:dyDescent="0.2">
      <c r="A547" s="26">
        <f t="shared" si="111"/>
        <v>81.5</v>
      </c>
      <c r="B547" s="6">
        <v>4890</v>
      </c>
      <c r="C547" s="38">
        <f t="shared" si="105"/>
        <v>7.3972571245293388E-4</v>
      </c>
      <c r="D547" s="38">
        <f t="shared" si="116"/>
        <v>7.6606819952398264E-2</v>
      </c>
      <c r="E547" s="38">
        <f t="shared" si="116"/>
        <v>7.5867094239945365E-2</v>
      </c>
      <c r="F547" s="38">
        <f t="shared" si="106"/>
        <v>5.2106120303103531E-5</v>
      </c>
      <c r="G547" s="38">
        <f t="shared" si="117"/>
        <v>5.5698980268406889E-2</v>
      </c>
      <c r="H547" s="38">
        <f t="shared" si="117"/>
        <v>5.5646874148103792E-2</v>
      </c>
      <c r="I547" s="29">
        <f t="shared" si="110"/>
        <v>0.54333333333333345</v>
      </c>
      <c r="J547" s="29">
        <f t="shared" si="107"/>
        <v>0.36901388888888892</v>
      </c>
      <c r="K547" s="29">
        <f t="shared" si="112"/>
        <v>8.8939640014023186E-2</v>
      </c>
      <c r="L547" s="29">
        <f t="shared" si="113"/>
        <v>6.8003677548966551E-2</v>
      </c>
    </row>
    <row r="548" spans="1:12" x14ac:dyDescent="0.2">
      <c r="A548" s="26">
        <f t="shared" si="111"/>
        <v>81.666666666666671</v>
      </c>
      <c r="B548" s="6">
        <v>4900</v>
      </c>
      <c r="C548" s="38">
        <f t="shared" si="105"/>
        <v>7.2890007753134245E-4</v>
      </c>
      <c r="D548" s="38">
        <f t="shared" si="116"/>
        <v>7.6596816234934959E-2</v>
      </c>
      <c r="E548" s="38">
        <f t="shared" si="116"/>
        <v>7.5867916157403639E-2</v>
      </c>
      <c r="F548" s="38">
        <f t="shared" si="106"/>
        <v>5.1065762270559926E-5</v>
      </c>
      <c r="G548" s="38">
        <f t="shared" si="117"/>
        <v>5.5697997806063569E-2</v>
      </c>
      <c r="H548" s="38">
        <f t="shared" si="117"/>
        <v>5.5646932043793021E-2</v>
      </c>
      <c r="I548" s="29">
        <f t="shared" si="110"/>
        <v>0.54444444444444451</v>
      </c>
      <c r="J548" s="29">
        <f t="shared" si="107"/>
        <v>0.37052469135802474</v>
      </c>
      <c r="K548" s="29">
        <f t="shared" si="112"/>
        <v>8.9150384225571533E-2</v>
      </c>
      <c r="L548" s="29">
        <f t="shared" si="113"/>
        <v>6.8158252360199303E-2</v>
      </c>
    </row>
    <row r="549" spans="1:12" x14ac:dyDescent="0.2">
      <c r="A549" s="26">
        <f t="shared" si="111"/>
        <v>81.833333333333329</v>
      </c>
      <c r="B549" s="6">
        <v>4910</v>
      </c>
      <c r="C549" s="38">
        <f t="shared" si="105"/>
        <v>7.1823287210528183E-4</v>
      </c>
      <c r="D549" s="38">
        <f t="shared" si="116"/>
        <v>7.6586958918483938E-2</v>
      </c>
      <c r="E549" s="38">
        <f t="shared" si="116"/>
        <v>7.5868726046378676E-2</v>
      </c>
      <c r="F549" s="38">
        <f t="shared" si="106"/>
        <v>5.0046176170940461E-5</v>
      </c>
      <c r="G549" s="38">
        <f t="shared" si="117"/>
        <v>5.5697034959699805E-2</v>
      </c>
      <c r="H549" s="38">
        <f t="shared" si="117"/>
        <v>5.5646988783528875E-2</v>
      </c>
      <c r="I549" s="29">
        <f t="shared" si="110"/>
        <v>0.54555555555555557</v>
      </c>
      <c r="J549" s="29">
        <f t="shared" si="107"/>
        <v>0.37203858024691361</v>
      </c>
      <c r="K549" s="29">
        <f t="shared" si="112"/>
        <v>8.936113068681148E-2</v>
      </c>
      <c r="L549" s="29">
        <f t="shared" si="113"/>
        <v>6.8312827329042439E-2</v>
      </c>
    </row>
    <row r="550" spans="1:12" x14ac:dyDescent="0.2">
      <c r="A550" s="26">
        <f t="shared" si="111"/>
        <v>82</v>
      </c>
      <c r="B550" s="6">
        <v>4920</v>
      </c>
      <c r="C550" s="38">
        <f t="shared" si="105"/>
        <v>7.0772177761281802E-4</v>
      </c>
      <c r="D550" s="38">
        <f t="shared" si="116"/>
        <v>7.6577245860516036E-2</v>
      </c>
      <c r="E550" s="38">
        <f t="shared" si="116"/>
        <v>7.5869524082903234E-2</v>
      </c>
      <c r="F550" s="38">
        <f t="shared" si="106"/>
        <v>4.9046947268948602E-5</v>
      </c>
      <c r="G550" s="38">
        <f t="shared" si="117"/>
        <v>5.5696091337660222E-2</v>
      </c>
      <c r="H550" s="38">
        <f t="shared" si="117"/>
        <v>5.5647044390391288E-2</v>
      </c>
      <c r="I550" s="29">
        <f t="shared" si="110"/>
        <v>0.54666666666666663</v>
      </c>
      <c r="J550" s="29">
        <f t="shared" si="107"/>
        <v>0.37355555555555559</v>
      </c>
      <c r="K550" s="29">
        <f t="shared" si="112"/>
        <v>8.9571879364819543E-2</v>
      </c>
      <c r="L550" s="29">
        <f t="shared" si="113"/>
        <v>6.8467402452349085E-2</v>
      </c>
    </row>
    <row r="551" spans="1:12" x14ac:dyDescent="0.2">
      <c r="A551" s="26">
        <f t="shared" si="111"/>
        <v>82.166666666666671</v>
      </c>
      <c r="B551" s="6">
        <v>4930</v>
      </c>
      <c r="C551" s="38">
        <f t="shared" si="105"/>
        <v>6.9736450942338272E-4</v>
      </c>
      <c r="D551" s="38">
        <f t="shared" si="116"/>
        <v>7.6567674949857278E-2</v>
      </c>
      <c r="E551" s="38">
        <f t="shared" si="116"/>
        <v>7.5870310440433908E-2</v>
      </c>
      <c r="F551" s="38">
        <f t="shared" si="106"/>
        <v>4.8067669109949717E-5</v>
      </c>
      <c r="G551" s="38">
        <f t="shared" si="117"/>
        <v>5.5695166556109302E-2</v>
      </c>
      <c r="H551" s="38">
        <f t="shared" si="117"/>
        <v>5.5647098886999362E-2</v>
      </c>
      <c r="I551" s="29">
        <f t="shared" si="110"/>
        <v>0.5477777777777777</v>
      </c>
      <c r="J551" s="29">
        <f t="shared" si="107"/>
        <v>0.37507561728395061</v>
      </c>
      <c r="K551" s="29">
        <f t="shared" si="112"/>
        <v>8.9782630227154075E-2</v>
      </c>
      <c r="L551" s="29">
        <f t="shared" si="113"/>
        <v>6.8621977727035197E-2</v>
      </c>
    </row>
    <row r="552" spans="1:12" x14ac:dyDescent="0.2">
      <c r="A552" s="26">
        <f t="shared" si="111"/>
        <v>82.333333333333329</v>
      </c>
      <c r="B552" s="6">
        <v>4940</v>
      </c>
      <c r="C552" s="38">
        <f t="shared" si="105"/>
        <v>6.8715881634120177E-4</v>
      </c>
      <c r="D552" s="38">
        <f t="shared" si="116"/>
        <v>7.6558244106230008E-2</v>
      </c>
      <c r="E552" s="38">
        <f t="shared" si="116"/>
        <v>7.5871085289888826E-2</v>
      </c>
      <c r="F552" s="38">
        <f t="shared" si="106"/>
        <v>4.7107943354639516E-5</v>
      </c>
      <c r="G552" s="38">
        <f t="shared" si="117"/>
        <v>5.5694260238875228E-2</v>
      </c>
      <c r="H552" s="38">
        <f t="shared" si="117"/>
        <v>5.5647152295520592E-2</v>
      </c>
      <c r="I552" s="29">
        <f t="shared" si="110"/>
        <v>0.54888888888888876</v>
      </c>
      <c r="J552" s="29">
        <f t="shared" si="107"/>
        <v>0.3765987654320988</v>
      </c>
      <c r="K552" s="29">
        <f t="shared" si="112"/>
        <v>8.9993383241848204E-2</v>
      </c>
      <c r="L552" s="29">
        <f t="shared" si="113"/>
        <v>6.8776553150078315E-2</v>
      </c>
    </row>
    <row r="553" spans="1:12" x14ac:dyDescent="0.2">
      <c r="A553" s="26">
        <f t="shared" si="111"/>
        <v>82.5</v>
      </c>
      <c r="B553" s="6">
        <v>4950</v>
      </c>
      <c r="C553" s="38">
        <f t="shared" si="105"/>
        <v>6.7710248011598707E-4</v>
      </c>
      <c r="D553" s="38">
        <f t="shared" si="116"/>
        <v>7.6548951279800728E-2</v>
      </c>
      <c r="E553" s="38">
        <f t="shared" si="116"/>
        <v>7.5871848799684755E-2</v>
      </c>
      <c r="F553" s="38">
        <f t="shared" si="106"/>
        <v>4.6167379617010997E-5</v>
      </c>
      <c r="G553" s="38">
        <f t="shared" si="117"/>
        <v>5.5693372017296884E-2</v>
      </c>
      <c r="H553" s="38">
        <f t="shared" si="117"/>
        <v>5.5647204637679873E-2</v>
      </c>
      <c r="I553" s="29">
        <f t="shared" si="110"/>
        <v>0.54999999999999982</v>
      </c>
      <c r="J553" s="29">
        <f t="shared" si="107"/>
        <v>0.37812500000000004</v>
      </c>
      <c r="K553" s="29">
        <f t="shared" si="112"/>
        <v>9.020413837740289E-2</v>
      </c>
      <c r="L553" s="29">
        <f t="shared" si="113"/>
        <v>6.893112871851631E-2</v>
      </c>
    </row>
    <row r="554" spans="1:12" x14ac:dyDescent="0.2">
      <c r="A554" s="26">
        <f t="shared" si="111"/>
        <v>82.666666666666671</v>
      </c>
      <c r="B554" s="6">
        <v>4960</v>
      </c>
      <c r="C554" s="38">
        <f t="shared" si="105"/>
        <v>6.6719331496079286E-4</v>
      </c>
      <c r="D554" s="38">
        <f t="shared" si="116"/>
        <v>7.6539794450734555E-2</v>
      </c>
      <c r="E554" s="38">
        <f t="shared" si="116"/>
        <v>7.5872601135773779E-2</v>
      </c>
      <c r="F554" s="38">
        <f t="shared" si="106"/>
        <v>4.524559530555861E-5</v>
      </c>
      <c r="G554" s="38">
        <f t="shared" si="117"/>
        <v>5.5692501530073893E-2</v>
      </c>
      <c r="H554" s="38">
        <f t="shared" si="117"/>
        <v>5.5647255934768339E-2</v>
      </c>
      <c r="I554" s="29">
        <f t="shared" si="110"/>
        <v>0.55111111111111089</v>
      </c>
      <c r="J554" s="29">
        <f t="shared" si="107"/>
        <v>0.37965432098765434</v>
      </c>
      <c r="K554" s="29">
        <f t="shared" si="112"/>
        <v>9.0414895602780043E-2</v>
      </c>
      <c r="L554" s="29">
        <f t="shared" si="113"/>
        <v>6.9085704429446226E-2</v>
      </c>
    </row>
    <row r="555" spans="1:12" x14ac:dyDescent="0.2">
      <c r="A555" s="26">
        <f t="shared" si="111"/>
        <v>82.833333333333329</v>
      </c>
      <c r="B555" s="6">
        <v>4970</v>
      </c>
      <c r="C555" s="38">
        <f t="shared" si="105"/>
        <v>6.5742916707692235E-4</v>
      </c>
      <c r="D555" s="38">
        <f t="shared" ref="D555:E570" si="118">D554*EXP(-$H$6*10/3600)+$B$55</f>
        <v>7.6530771628756197E-2</v>
      </c>
      <c r="E555" s="38">
        <f t="shared" si="118"/>
        <v>7.5873342461679288E-2</v>
      </c>
      <c r="F555" s="38">
        <f t="shared" si="106"/>
        <v>4.4342215467652174E-5</v>
      </c>
      <c r="G555" s="38">
        <f t="shared" ref="G555:H570" si="119">G554*EXP(-$H$7*10/3600)+$B$55</f>
        <v>5.5691648423119661E-2</v>
      </c>
      <c r="H555" s="38">
        <f t="shared" si="119"/>
        <v>5.5647306207652014E-2</v>
      </c>
      <c r="I555" s="29">
        <f t="shared" si="110"/>
        <v>0.55222222222222195</v>
      </c>
      <c r="J555" s="29">
        <f t="shared" si="107"/>
        <v>0.38118672839506174</v>
      </c>
      <c r="K555" s="29">
        <f t="shared" si="112"/>
        <v>9.0625654887395823E-2</v>
      </c>
      <c r="L555" s="29">
        <f t="shared" si="113"/>
        <v>6.9240280280023034E-2</v>
      </c>
    </row>
    <row r="556" spans="1:12" x14ac:dyDescent="0.2">
      <c r="A556" s="26">
        <f t="shared" si="111"/>
        <v>83</v>
      </c>
      <c r="B556" s="6">
        <v>4980</v>
      </c>
      <c r="C556" s="38">
        <f t="shared" si="105"/>
        <v>6.4780791418579328E-4</v>
      </c>
      <c r="D556" s="38">
        <f t="shared" si="118"/>
        <v>7.6521880852717369E-2</v>
      </c>
      <c r="E556" s="38">
        <f t="shared" si="118"/>
        <v>7.58740729385316E-2</v>
      </c>
      <c r="F556" s="38">
        <f t="shared" si="106"/>
        <v>4.3456872637017217E-5</v>
      </c>
      <c r="G556" s="38">
        <f t="shared" si="119"/>
        <v>5.5690812349417321E-2</v>
      </c>
      <c r="H556" s="38">
        <f t="shared" si="119"/>
        <v>5.5647355476780312E-2</v>
      </c>
      <c r="I556" s="29">
        <f t="shared" si="110"/>
        <v>0.55333333333333301</v>
      </c>
      <c r="J556" s="29">
        <f t="shared" si="107"/>
        <v>0.38272222222222224</v>
      </c>
      <c r="K556" s="29">
        <f t="shared" si="112"/>
        <v>9.0836416201113962E-2</v>
      </c>
      <c r="L556" s="29">
        <f t="shared" si="113"/>
        <v>6.9394856267458532E-2</v>
      </c>
    </row>
    <row r="557" spans="1:12" x14ac:dyDescent="0.2">
      <c r="A557" s="26">
        <f t="shared" si="111"/>
        <v>83.166666666666671</v>
      </c>
      <c r="B557" s="6">
        <v>4990</v>
      </c>
      <c r="C557" s="38">
        <f t="shared" si="105"/>
        <v>6.3832746506764905E-4</v>
      </c>
      <c r="D557" s="38">
        <f t="shared" si="118"/>
        <v>7.6513120190170536E-2</v>
      </c>
      <c r="E557" s="38">
        <f t="shared" si="118"/>
        <v>7.5874792725102919E-2</v>
      </c>
      <c r="F557" s="38">
        <f t="shared" si="106"/>
        <v>4.2589206684262554E-5</v>
      </c>
      <c r="G557" s="38">
        <f t="shared" si="119"/>
        <v>5.568999296887861E-2</v>
      </c>
      <c r="H557" s="38">
        <f t="shared" si="119"/>
        <v>5.5647403762194354E-2</v>
      </c>
      <c r="I557" s="29">
        <f t="shared" si="110"/>
        <v>0.55444444444444407</v>
      </c>
      <c r="J557" s="29">
        <f t="shared" si="107"/>
        <v>0.3842608024691358</v>
      </c>
      <c r="K557" s="29">
        <f t="shared" si="112"/>
        <v>9.1047179514239254E-2</v>
      </c>
      <c r="L557" s="29">
        <f t="shared" si="113"/>
        <v>6.9549432389020185E-2</v>
      </c>
    </row>
    <row r="558" spans="1:12" x14ac:dyDescent="0.2">
      <c r="A558" s="26">
        <f t="shared" si="111"/>
        <v>83.333333333333329</v>
      </c>
      <c r="B558" s="6">
        <v>5000</v>
      </c>
      <c r="C558" s="38">
        <f t="shared" si="105"/>
        <v>6.2898575910702592E-4</v>
      </c>
      <c r="D558" s="38">
        <f t="shared" si="118"/>
        <v>7.6504487736948873E-2</v>
      </c>
      <c r="E558" s="38">
        <f t="shared" si="118"/>
        <v>7.5875501977841889E-2</v>
      </c>
      <c r="F558" s="38">
        <f t="shared" si="106"/>
        <v>4.1738864670389812E-5</v>
      </c>
      <c r="G558" s="38">
        <f t="shared" si="119"/>
        <v>5.56891899482055E-2</v>
      </c>
      <c r="H558" s="38">
        <f t="shared" si="119"/>
        <v>5.5647451083535117E-2</v>
      </c>
      <c r="I558" s="29">
        <f t="shared" si="110"/>
        <v>0.55555555555555514</v>
      </c>
      <c r="J558" s="29">
        <f t="shared" si="107"/>
        <v>0.38580246913580252</v>
      </c>
      <c r="K558" s="29">
        <f t="shared" si="112"/>
        <v>9.1257944797511037E-2</v>
      </c>
      <c r="L558" s="29">
        <f t="shared" si="113"/>
        <v>6.970400864203001E-2</v>
      </c>
    </row>
    <row r="559" spans="1:12" x14ac:dyDescent="0.2">
      <c r="A559" s="26">
        <f t="shared" si="111"/>
        <v>83.5</v>
      </c>
      <c r="B559" s="6">
        <v>5010</v>
      </c>
      <c r="C559" s="38">
        <f t="shared" si="105"/>
        <v>6.1978076584487006E-4</v>
      </c>
      <c r="D559" s="38">
        <f t="shared" si="118"/>
        <v>7.649598161675239E-2</v>
      </c>
      <c r="E559" s="38">
        <f t="shared" si="118"/>
        <v>7.5876200850907558E-2</v>
      </c>
      <c r="F559" s="38">
        <f t="shared" si="106"/>
        <v>4.0905500703230202E-5</v>
      </c>
      <c r="G559" s="38">
        <f t="shared" si="119"/>
        <v>5.568840296075464E-2</v>
      </c>
      <c r="H559" s="38">
        <f t="shared" si="119"/>
        <v>5.5647497460051418E-2</v>
      </c>
      <c r="I559" s="29">
        <f t="shared" si="110"/>
        <v>0.5566666666666662</v>
      </c>
      <c r="J559" s="29">
        <f t="shared" si="107"/>
        <v>0.38734722222222223</v>
      </c>
      <c r="K559" s="29">
        <f t="shared" si="112"/>
        <v>9.1468712022096887E-2</v>
      </c>
      <c r="L559" s="29">
        <f t="shared" si="113"/>
        <v>6.9858585023863481E-2</v>
      </c>
    </row>
    <row r="560" spans="1:12" x14ac:dyDescent="0.2">
      <c r="A560" s="26">
        <f t="shared" si="111"/>
        <v>83.666666666666671</v>
      </c>
      <c r="B560" s="6">
        <v>5020</v>
      </c>
      <c r="C560" s="38">
        <f t="shared" si="105"/>
        <v>6.1071048453720516E-4</v>
      </c>
      <c r="D560" s="38">
        <f t="shared" si="118"/>
        <v>7.6487599980740104E-2</v>
      </c>
      <c r="E560" s="38">
        <f t="shared" si="118"/>
        <v>7.5876889496202943E-2</v>
      </c>
      <c r="F560" s="38">
        <f t="shared" si="106"/>
        <v>4.0088775796745746E-5</v>
      </c>
      <c r="G560" s="38">
        <f t="shared" si="119"/>
        <v>5.568763168640449E-2</v>
      </c>
      <c r="H560" s="38">
        <f t="shared" si="119"/>
        <v>5.5647542910607757E-2</v>
      </c>
      <c r="I560" s="29">
        <f t="shared" si="110"/>
        <v>0.55777777777777726</v>
      </c>
      <c r="J560" s="29">
        <f t="shared" si="107"/>
        <v>0.38889506172839511</v>
      </c>
      <c r="K560" s="29">
        <f t="shared" si="112"/>
        <v>9.1679481159586337E-2</v>
      </c>
      <c r="L560" s="29">
        <f t="shared" si="113"/>
        <v>7.0013161531948503E-2</v>
      </c>
    </row>
    <row r="561" spans="1:12" x14ac:dyDescent="0.2">
      <c r="A561" s="26">
        <f t="shared" si="111"/>
        <v>83.833333333333329</v>
      </c>
      <c r="B561" s="6">
        <v>5030</v>
      </c>
      <c r="C561" s="38">
        <f t="shared" si="105"/>
        <v>6.0177294372026533E-4</v>
      </c>
      <c r="D561" s="38">
        <f t="shared" si="118"/>
        <v>7.6479341007128207E-2</v>
      </c>
      <c r="E561" s="38">
        <f t="shared" si="118"/>
        <v>7.587756806340798E-2</v>
      </c>
      <c r="F561" s="38">
        <f t="shared" si="106"/>
        <v>3.9288357733140583E-5</v>
      </c>
      <c r="G561" s="38">
        <f t="shared" si="119"/>
        <v>5.5686875811425104E-2</v>
      </c>
      <c r="H561" s="38">
        <f t="shared" si="119"/>
        <v>5.5647587453691978E-2</v>
      </c>
      <c r="I561" s="29">
        <f t="shared" si="110"/>
        <v>0.55888888888888832</v>
      </c>
      <c r="J561" s="29">
        <f t="shared" si="107"/>
        <v>0.39044598765432098</v>
      </c>
      <c r="K561" s="29">
        <f t="shared" si="112"/>
        <v>9.1890252181984697E-2</v>
      </c>
      <c r="L561" s="29">
        <f t="shared" si="113"/>
        <v>7.0167738163764315E-2</v>
      </c>
    </row>
    <row r="562" spans="1:12" x14ac:dyDescent="0.2">
      <c r="A562" s="26">
        <f t="shared" si="111"/>
        <v>84</v>
      </c>
      <c r="B562" s="6">
        <v>5040</v>
      </c>
      <c r="C562" s="38">
        <f t="shared" si="105"/>
        <v>5.929662007819875E-4</v>
      </c>
      <c r="D562" s="38">
        <f t="shared" si="118"/>
        <v>7.6471202900794066E-2</v>
      </c>
      <c r="E562" s="38">
        <f t="shared" si="118"/>
        <v>7.5878236700012119E-2</v>
      </c>
      <c r="F562" s="38">
        <f t="shared" si="106"/>
        <v>3.8503920927725972E-5</v>
      </c>
      <c r="G562" s="38">
        <f t="shared" si="119"/>
        <v>5.5686135028350507E-2</v>
      </c>
      <c r="H562" s="38">
        <f t="shared" si="119"/>
        <v>5.5647631107422796E-2</v>
      </c>
      <c r="I562" s="29">
        <f t="shared" si="110"/>
        <v>0.55999999999999939</v>
      </c>
      <c r="J562" s="29">
        <f t="shared" si="107"/>
        <v>0.39200000000000002</v>
      </c>
      <c r="K562" s="29">
        <f t="shared" si="112"/>
        <v>9.2101025061706948E-2</v>
      </c>
      <c r="L562" s="29">
        <f t="shared" si="113"/>
        <v>7.0322314916840489E-2</v>
      </c>
    </row>
    <row r="563" spans="1:12" x14ac:dyDescent="0.2">
      <c r="A563" s="26">
        <f t="shared" si="111"/>
        <v>84.166666666666671</v>
      </c>
      <c r="B563" s="6">
        <v>5050</v>
      </c>
      <c r="C563" s="38">
        <f t="shared" si="105"/>
        <v>5.8428834153977907E-4</v>
      </c>
      <c r="D563" s="38">
        <f t="shared" si="118"/>
        <v>7.6463183892886061E-2</v>
      </c>
      <c r="E563" s="38">
        <f t="shared" si="118"/>
        <v>7.5878895551346318E-2</v>
      </c>
      <c r="F563" s="38">
        <f t="shared" si="106"/>
        <v>3.7735146296481721E-5</v>
      </c>
      <c r="G563" s="38">
        <f t="shared" si="119"/>
        <v>5.5685409035853624E-2</v>
      </c>
      <c r="H563" s="38">
        <f t="shared" si="119"/>
        <v>5.5647673889557159E-2</v>
      </c>
      <c r="I563" s="29">
        <f t="shared" si="110"/>
        <v>0.56111111111111045</v>
      </c>
      <c r="J563" s="29">
        <f t="shared" si="107"/>
        <v>0.3935570987654321</v>
      </c>
      <c r="K563" s="29">
        <f t="shared" si="112"/>
        <v>9.2311799771571793E-2</v>
      </c>
      <c r="L563" s="29">
        <f t="shared" si="113"/>
        <v>7.0476891788755922E-2</v>
      </c>
    </row>
    <row r="564" spans="1:12" x14ac:dyDescent="0.2">
      <c r="A564" s="26">
        <f t="shared" si="111"/>
        <v>84.333333333333329</v>
      </c>
      <c r="B564" s="6">
        <v>5060</v>
      </c>
      <c r="C564" s="38">
        <f t="shared" si="105"/>
        <v>5.757374798244588E-4</v>
      </c>
      <c r="D564" s="38">
        <f t="shared" si="118"/>
        <v>7.6455282240439112E-2</v>
      </c>
      <c r="E564" s="38">
        <f t="shared" si="118"/>
        <v>7.5879544760614689E-2</v>
      </c>
      <c r="F564" s="38">
        <f t="shared" si="106"/>
        <v>3.6981721126263958E-5</v>
      </c>
      <c r="G564" s="38">
        <f t="shared" si="119"/>
        <v>5.5684697538623734E-2</v>
      </c>
      <c r="H564" s="38">
        <f t="shared" si="119"/>
        <v>5.5647715817497487E-2</v>
      </c>
      <c r="I564" s="29">
        <f t="shared" si="110"/>
        <v>0.56222222222222151</v>
      </c>
      <c r="J564" s="29">
        <f t="shared" si="107"/>
        <v>0.39511728395061729</v>
      </c>
      <c r="K564" s="29">
        <f t="shared" si="112"/>
        <v>9.2522576284795724E-2</v>
      </c>
      <c r="L564" s="29">
        <f t="shared" si="113"/>
        <v>7.0631468777137857E-2</v>
      </c>
    </row>
    <row r="565" spans="1:12" x14ac:dyDescent="0.2">
      <c r="A565" s="26">
        <f t="shared" si="111"/>
        <v>84.5</v>
      </c>
      <c r="B565" s="6">
        <v>5070</v>
      </c>
      <c r="C565" s="38">
        <f t="shared" si="105"/>
        <v>5.6731175707029234E-4</v>
      </c>
      <c r="D565" s="38">
        <f t="shared" si="118"/>
        <v>7.6447496225995865E-2</v>
      </c>
      <c r="E565" s="38">
        <f t="shared" si="118"/>
        <v>7.588018446892561E-2</v>
      </c>
      <c r="F565" s="38">
        <f t="shared" si="106"/>
        <v>3.624333894760267E-5</v>
      </c>
      <c r="G565" s="38">
        <f t="shared" si="119"/>
        <v>5.5684000247246325E-2</v>
      </c>
      <c r="H565" s="38">
        <f t="shared" si="119"/>
        <v>5.5647756908298734E-2</v>
      </c>
      <c r="I565" s="29">
        <f t="shared" si="110"/>
        <v>0.56333333333333258</v>
      </c>
      <c r="J565" s="29">
        <f t="shared" si="107"/>
        <v>0.39668055555555559</v>
      </c>
      <c r="K565" s="29">
        <f t="shared" si="112"/>
        <v>9.2733354574987187E-2</v>
      </c>
      <c r="L565" s="29">
        <f t="shared" si="113"/>
        <v>7.0786045879660905E-2</v>
      </c>
    </row>
    <row r="566" spans="1:12" x14ac:dyDescent="0.2">
      <c r="A566" s="26">
        <f t="shared" si="111"/>
        <v>84.666666666666671</v>
      </c>
      <c r="B566" s="6">
        <v>5080</v>
      </c>
      <c r="C566" s="38">
        <f t="shared" si="105"/>
        <v>5.5900934191102387E-4</v>
      </c>
      <c r="D566" s="38">
        <f t="shared" si="118"/>
        <v>7.6439824157233341E-2</v>
      </c>
      <c r="E566" s="38">
        <f t="shared" si="118"/>
        <v>7.5880814815322356E-2</v>
      </c>
      <c r="F566" s="38">
        <f t="shared" si="106"/>
        <v>3.5519699410039626E-5</v>
      </c>
      <c r="G566" s="38">
        <f t="shared" si="119"/>
        <v>5.5683316878085372E-2</v>
      </c>
      <c r="H566" s="38">
        <f t="shared" si="119"/>
        <v>5.5647797178675344E-2</v>
      </c>
      <c r="I566" s="29">
        <f t="shared" si="110"/>
        <v>0.56444444444444364</v>
      </c>
      <c r="J566" s="29">
        <f t="shared" si="107"/>
        <v>0.39824691358024694</v>
      </c>
      <c r="K566" s="29">
        <f t="shared" si="112"/>
        <v>9.2944134616140858E-2</v>
      </c>
      <c r="L566" s="29">
        <f t="shared" si="113"/>
        <v>7.0940623094046112E-2</v>
      </c>
    </row>
    <row r="567" spans="1:12" x14ac:dyDescent="0.2">
      <c r="A567" s="26">
        <f t="shared" si="111"/>
        <v>84.833333333333329</v>
      </c>
      <c r="B567" s="6">
        <v>5090</v>
      </c>
      <c r="C567" s="38">
        <f t="shared" si="105"/>
        <v>5.5082842978182315E-4</v>
      </c>
      <c r="D567" s="38">
        <f t="shared" si="118"/>
        <v>7.6432264366595157E-2</v>
      </c>
      <c r="E567" s="38">
        <f t="shared" si="118"/>
        <v>7.5881435936813374E-2</v>
      </c>
      <c r="F567" s="38">
        <f t="shared" si="106"/>
        <v>3.4810508159955996E-5</v>
      </c>
      <c r="G567" s="38">
        <f t="shared" si="119"/>
        <v>5.5682647153167966E-2</v>
      </c>
      <c r="H567" s="38">
        <f t="shared" si="119"/>
        <v>5.5647836645008025E-2</v>
      </c>
      <c r="I567" s="29">
        <f t="shared" si="110"/>
        <v>0.5655555555555547</v>
      </c>
      <c r="J567" s="29">
        <f t="shared" si="107"/>
        <v>0.3998163580246914</v>
      </c>
      <c r="K567" s="29">
        <f t="shared" si="112"/>
        <v>9.3154916382632E-2</v>
      </c>
      <c r="L567" s="29">
        <f t="shared" si="113"/>
        <v>7.1095200418060028E-2</v>
      </c>
    </row>
    <row r="568" spans="1:12" x14ac:dyDescent="0.2">
      <c r="A568" s="26">
        <f t="shared" si="111"/>
        <v>85</v>
      </c>
      <c r="B568" s="6">
        <v>5100</v>
      </c>
      <c r="C568" s="38">
        <f t="shared" si="105"/>
        <v>5.4276724252705323E-4</v>
      </c>
      <c r="D568" s="38">
        <f t="shared" si="118"/>
        <v>7.6424815210929031E-2</v>
      </c>
      <c r="E568" s="38">
        <f t="shared" si="118"/>
        <v>7.5882047968402019E-2</v>
      </c>
      <c r="F568" s="38">
        <f t="shared" si="106"/>
        <v>3.4115476720837679E-5</v>
      </c>
      <c r="G568" s="38">
        <f t="shared" si="119"/>
        <v>5.5681990800071246E-2</v>
      </c>
      <c r="H568" s="38">
        <f t="shared" si="119"/>
        <v>5.5647875323350422E-2</v>
      </c>
      <c r="I568" s="29">
        <f t="shared" si="110"/>
        <v>0.56666666666666576</v>
      </c>
      <c r="J568" s="29">
        <f t="shared" si="107"/>
        <v>0.40138888888888891</v>
      </c>
      <c r="K568" s="29">
        <f t="shared" si="112"/>
        <v>9.3365699849210892E-2</v>
      </c>
      <c r="L568" s="29">
        <f t="shared" si="113"/>
        <v>7.1249777849513779E-2</v>
      </c>
    </row>
    <row r="569" spans="1:12" x14ac:dyDescent="0.2">
      <c r="A569" s="26">
        <f t="shared" si="111"/>
        <v>85.166666666666671</v>
      </c>
      <c r="B569" s="6">
        <v>5110</v>
      </c>
      <c r="C569" s="38">
        <f t="shared" si="105"/>
        <v>5.3482402801378101E-4</v>
      </c>
      <c r="D569" s="38">
        <f t="shared" si="118"/>
        <v>7.6417475071129684E-2</v>
      </c>
      <c r="E569" s="38">
        <f t="shared" si="118"/>
        <v>7.5882651043115937E-2</v>
      </c>
      <c r="F569" s="38">
        <f t="shared" si="106"/>
        <v>3.3434322375933137E-5</v>
      </c>
      <c r="G569" s="38">
        <f t="shared" si="119"/>
        <v>5.5681347551811589E-2</v>
      </c>
      <c r="H569" s="38">
        <f t="shared" si="119"/>
        <v>5.5647913229435665E-2</v>
      </c>
      <c r="I569" s="29">
        <f t="shared" si="110"/>
        <v>0.56777777777777683</v>
      </c>
      <c r="J569" s="29">
        <f t="shared" si="107"/>
        <v>0.40296450617283952</v>
      </c>
      <c r="K569" s="29">
        <f t="shared" si="112"/>
        <v>9.3576484990997327E-2</v>
      </c>
      <c r="L569" s="29">
        <f t="shared" si="113"/>
        <v>7.1404355386262205E-2</v>
      </c>
    </row>
    <row r="570" spans="1:12" x14ac:dyDescent="0.2">
      <c r="A570" s="26">
        <f t="shared" si="111"/>
        <v>85.333333333333329</v>
      </c>
      <c r="B570" s="6">
        <v>5120</v>
      </c>
      <c r="C570" s="38">
        <f t="shared" ref="C570:C633" si="120">$D$36*EXP(-$H$6*B570/3600)</f>
        <v>5.2699705975094548E-4</v>
      </c>
      <c r="D570" s="38">
        <f t="shared" si="118"/>
        <v>7.6410242351786867E-2</v>
      </c>
      <c r="E570" s="38">
        <f t="shared" si="118"/>
        <v>7.5883245292035953E-2</v>
      </c>
      <c r="F570" s="38">
        <f t="shared" ref="F570:F633" si="121">$D$36*EXP(-$H$7*B570/3600)</f>
        <v>3.2766768053252553E-5</v>
      </c>
      <c r="G570" s="38">
        <f t="shared" si="119"/>
        <v>5.5680717146735989E-2</v>
      </c>
      <c r="H570" s="38">
        <f t="shared" si="119"/>
        <v>5.5647950378682746E-2</v>
      </c>
      <c r="I570" s="29">
        <f t="shared" si="110"/>
        <v>0.56888888888888789</v>
      </c>
      <c r="J570" s="29">
        <f t="shared" ref="J570:J633" si="122">($B$55/10)/3600*0.5*B570^2</f>
        <v>0.40454320987654324</v>
      </c>
      <c r="K570" s="29">
        <f t="shared" si="112"/>
        <v>9.3787271783475207E-2</v>
      </c>
      <c r="L570" s="29">
        <f t="shared" si="113"/>
        <v>7.1558933026202989E-2</v>
      </c>
    </row>
    <row r="571" spans="1:12" x14ac:dyDescent="0.2">
      <c r="A571" s="26">
        <f t="shared" si="111"/>
        <v>85.5</v>
      </c>
      <c r="B571" s="6">
        <v>5130</v>
      </c>
      <c r="C571" s="38">
        <f t="shared" si="120"/>
        <v>5.1928463651409757E-4</v>
      </c>
      <c r="D571" s="38">
        <f t="shared" ref="D571:E586" si="123">D570*EXP(-$H$6*10/3600)+$B$55</f>
        <v>7.6403115480838626E-2</v>
      </c>
      <c r="E571" s="38">
        <f t="shared" si="123"/>
        <v>7.5883830844324568E-2</v>
      </c>
      <c r="F571" s="38">
        <f t="shared" si="121"/>
        <v>3.211254221286376E-5</v>
      </c>
      <c r="G571" s="38">
        <f t="shared" ref="G571:H586" si="124">G570*EXP(-$H$7*10/3600)+$B$55</f>
        <v>5.568009932841566E-2</v>
      </c>
      <c r="H571" s="38">
        <f t="shared" si="124"/>
        <v>5.5647986786202808E-2</v>
      </c>
      <c r="I571" s="29">
        <f t="shared" ref="I571:I634" si="125">I570+$B$55</f>
        <v>0.56999999999999895</v>
      </c>
      <c r="J571" s="29">
        <f t="shared" si="122"/>
        <v>0.40612500000000001</v>
      </c>
      <c r="K571" s="29">
        <f t="shared" si="112"/>
        <v>9.3998060202487216E-2</v>
      </c>
      <c r="L571" s="29">
        <f t="shared" si="113"/>
        <v>7.1713510767275779E-2</v>
      </c>
    </row>
    <row r="572" spans="1:12" x14ac:dyDescent="0.2">
      <c r="A572" s="26">
        <f t="shared" ref="A572:A635" si="126">B572/60</f>
        <v>85.666666666666671</v>
      </c>
      <c r="B572" s="6">
        <v>5140</v>
      </c>
      <c r="C572" s="38">
        <f t="shared" si="120"/>
        <v>5.1168508197562985E-4</v>
      </c>
      <c r="D572" s="38">
        <f t="shared" si="123"/>
        <v>7.6396092909229621E-2</v>
      </c>
      <c r="E572" s="38">
        <f t="shared" si="123"/>
        <v>7.588440782725403E-2</v>
      </c>
      <c r="F572" s="38">
        <f t="shared" si="121"/>
        <v>3.1471378736438984E-5</v>
      </c>
      <c r="G572" s="38">
        <f t="shared" si="124"/>
        <v>5.5679493845541696E-2</v>
      </c>
      <c r="H572" s="38">
        <f t="shared" si="124"/>
        <v>5.5648022466805266E-2</v>
      </c>
      <c r="I572" s="29">
        <f t="shared" si="125"/>
        <v>0.57111111111111001</v>
      </c>
      <c r="J572" s="29">
        <f t="shared" si="122"/>
        <v>0.40770987654320989</v>
      </c>
      <c r="K572" s="29">
        <f t="shared" ref="K572:K635" si="127">K571+E572*10/3600</f>
        <v>9.420885022422959E-2</v>
      </c>
      <c r="L572" s="29">
        <f t="shared" ref="L572:L635" si="128">L571+H572*10/3600</f>
        <v>7.1868088607461356E-2</v>
      </c>
    </row>
    <row r="573" spans="1:12" x14ac:dyDescent="0.2">
      <c r="A573" s="26">
        <f t="shared" si="126"/>
        <v>85.833333333333329</v>
      </c>
      <c r="B573" s="6">
        <v>5150</v>
      </c>
      <c r="C573" s="38">
        <f t="shared" si="120"/>
        <v>5.0419674434042138E-4</v>
      </c>
      <c r="D573" s="38">
        <f t="shared" si="123"/>
        <v>7.6389173110574388E-2</v>
      </c>
      <c r="E573" s="38">
        <f t="shared" si="123"/>
        <v>7.5884976366234008E-2</v>
      </c>
      <c r="F573" s="38">
        <f t="shared" si="121"/>
        <v>3.0843016819005474E-5</v>
      </c>
      <c r="G573" s="38">
        <f t="shared" si="124"/>
        <v>5.567890045182286E-2</v>
      </c>
      <c r="H573" s="38">
        <f t="shared" si="124"/>
        <v>5.564805743500386E-2</v>
      </c>
      <c r="I573" s="29">
        <f t="shared" si="125"/>
        <v>0.57222222222222108</v>
      </c>
      <c r="J573" s="29">
        <f t="shared" si="122"/>
        <v>0.40929783950617288</v>
      </c>
      <c r="K573" s="29">
        <f t="shared" si="127"/>
        <v>9.4419641825246911E-2</v>
      </c>
      <c r="L573" s="29">
        <f t="shared" si="128"/>
        <v>7.2022666544780817E-2</v>
      </c>
    </row>
    <row r="574" spans="1:12" x14ac:dyDescent="0.2">
      <c r="A574" s="26">
        <f t="shared" si="126"/>
        <v>86</v>
      </c>
      <c r="B574" s="6">
        <v>5160</v>
      </c>
      <c r="C574" s="38">
        <f t="shared" si="120"/>
        <v>4.9681799598681221E-4</v>
      </c>
      <c r="D574" s="38">
        <f t="shared" si="123"/>
        <v>7.6382354580825595E-2</v>
      </c>
      <c r="E574" s="38">
        <f t="shared" si="123"/>
        <v>7.5885536584838834E-2</v>
      </c>
      <c r="F574" s="38">
        <f t="shared" si="121"/>
        <v>3.0227200862859173E-5</v>
      </c>
      <c r="G574" s="38">
        <f t="shared" si="124"/>
        <v>5.5678318905885399E-2</v>
      </c>
      <c r="H574" s="38">
        <f t="shared" si="124"/>
        <v>5.5648091705022551E-2</v>
      </c>
      <c r="I574" s="29">
        <f t="shared" si="125"/>
        <v>0.57333333333333214</v>
      </c>
      <c r="J574" s="29">
        <f t="shared" si="122"/>
        <v>0.41088888888888891</v>
      </c>
      <c r="K574" s="29">
        <f t="shared" si="127"/>
        <v>9.4630434982427014E-2</v>
      </c>
      <c r="L574" s="29">
        <f t="shared" si="128"/>
        <v>7.2177244577294769E-2</v>
      </c>
    </row>
    <row r="575" spans="1:12" x14ac:dyDescent="0.2">
      <c r="A575" s="26">
        <f t="shared" si="126"/>
        <v>86.166666666666671</v>
      </c>
      <c r="B575" s="6">
        <v>5170</v>
      </c>
      <c r="C575" s="38">
        <f t="shared" si="120"/>
        <v>4.8954723311283351E-4</v>
      </c>
      <c r="D575" s="38">
        <f t="shared" si="123"/>
        <v>7.6375635837947153E-2</v>
      </c>
      <c r="E575" s="38">
        <f t="shared" si="123"/>
        <v>7.5886088604834367E-2</v>
      </c>
      <c r="F575" s="38">
        <f t="shared" si="121"/>
        <v>2.9623680373595097E-5</v>
      </c>
      <c r="G575" s="38">
        <f t="shared" si="124"/>
        <v>5.5677748971174869E-2</v>
      </c>
      <c r="H575" s="38">
        <f t="shared" si="124"/>
        <v>5.5648125290801286E-2</v>
      </c>
      <c r="I575" s="29">
        <f t="shared" si="125"/>
        <v>0.5744444444444432</v>
      </c>
      <c r="J575" s="29">
        <f t="shared" si="122"/>
        <v>0.41248302469135806</v>
      </c>
      <c r="K575" s="29">
        <f t="shared" si="127"/>
        <v>9.4841229672996005E-2</v>
      </c>
      <c r="L575" s="29">
        <f t="shared" si="128"/>
        <v>7.2331822703102552E-2</v>
      </c>
    </row>
    <row r="576" spans="1:12" x14ac:dyDescent="0.2">
      <c r="A576" s="26">
        <f t="shared" si="126"/>
        <v>86.333333333333329</v>
      </c>
      <c r="B576" s="6">
        <v>5180</v>
      </c>
      <c r="C576" s="38">
        <f t="shared" si="120"/>
        <v>4.8238287538761526E-4</v>
      </c>
      <c r="D576" s="38">
        <f t="shared" si="123"/>
        <v>7.6369015421592065E-2</v>
      </c>
      <c r="E576" s="38">
        <f t="shared" si="123"/>
        <v>7.5886632546204494E-2</v>
      </c>
      <c r="F576" s="38">
        <f t="shared" si="121"/>
        <v>2.903220985821418E-5</v>
      </c>
      <c r="G576" s="38">
        <f t="shared" si="124"/>
        <v>5.5677190415859903E-2</v>
      </c>
      <c r="H576" s="38">
        <f t="shared" si="124"/>
        <v>5.5648158206001698E-2</v>
      </c>
      <c r="I576" s="29">
        <f t="shared" si="125"/>
        <v>0.57555555555555427</v>
      </c>
      <c r="J576" s="29">
        <f t="shared" si="122"/>
        <v>0.41408024691358025</v>
      </c>
      <c r="K576" s="29">
        <f t="shared" si="127"/>
        <v>9.5052025874513238E-2</v>
      </c>
      <c r="L576" s="29">
        <f t="shared" si="128"/>
        <v>7.2486400920341448E-2</v>
      </c>
    </row>
    <row r="577" spans="1:12" x14ac:dyDescent="0.2">
      <c r="A577" s="26">
        <f t="shared" si="126"/>
        <v>86.5</v>
      </c>
      <c r="B577" s="6">
        <v>5190</v>
      </c>
      <c r="C577" s="38">
        <f t="shared" si="120"/>
        <v>4.7532336560789253E-4</v>
      </c>
      <c r="D577" s="38">
        <f t="shared" si="123"/>
        <v>7.6362491892784989E-2</v>
      </c>
      <c r="E577" s="38">
        <f t="shared" si="123"/>
        <v>7.588716852717714E-2</v>
      </c>
      <c r="F577" s="38">
        <f t="shared" si="121"/>
        <v>2.8452548725265023E-5</v>
      </c>
      <c r="G577" s="38">
        <f t="shared" si="124"/>
        <v>5.5676643012737906E-2</v>
      </c>
      <c r="H577" s="38">
        <f t="shared" si="124"/>
        <v>5.5648190464012655E-2</v>
      </c>
      <c r="I577" s="29">
        <f t="shared" si="125"/>
        <v>0.57666666666666533</v>
      </c>
      <c r="J577" s="29">
        <f t="shared" si="122"/>
        <v>0.41568055555555555</v>
      </c>
      <c r="K577" s="29">
        <f t="shared" si="127"/>
        <v>9.5262823564866511E-2</v>
      </c>
      <c r="L577" s="29">
        <f t="shared" si="128"/>
        <v>7.2640979227185931E-2</v>
      </c>
    </row>
    <row r="578" spans="1:12" x14ac:dyDescent="0.2">
      <c r="A578" s="26">
        <f t="shared" si="126"/>
        <v>86.666666666666671</v>
      </c>
      <c r="B578" s="6">
        <v>5200</v>
      </c>
      <c r="C578" s="38">
        <f t="shared" si="120"/>
        <v>4.6836716935954242E-4</v>
      </c>
      <c r="D578" s="38">
        <f t="shared" si="123"/>
        <v>7.635606383360953E-2</v>
      </c>
      <c r="E578" s="38">
        <f t="shared" si="123"/>
        <v>7.5887696664250034E-2</v>
      </c>
      <c r="F578" s="38">
        <f t="shared" si="121"/>
        <v>2.7884461186978136E-5</v>
      </c>
      <c r="G578" s="38">
        <f t="shared" si="124"/>
        <v>5.567610653914265E-2</v>
      </c>
      <c r="H578" s="38">
        <f t="shared" si="124"/>
        <v>5.5648222077955681E-2</v>
      </c>
      <c r="I578" s="29">
        <f t="shared" si="125"/>
        <v>0.57777777777777639</v>
      </c>
      <c r="J578" s="29">
        <f t="shared" si="122"/>
        <v>0.41728395061728396</v>
      </c>
      <c r="K578" s="29">
        <f t="shared" si="127"/>
        <v>9.5473622722267212E-2</v>
      </c>
      <c r="L578" s="29">
        <f t="shared" si="128"/>
        <v>7.2795557621846918E-2</v>
      </c>
    </row>
    <row r="579" spans="1:12" x14ac:dyDescent="0.2">
      <c r="A579" s="26">
        <f t="shared" si="126"/>
        <v>86.833333333333329</v>
      </c>
      <c r="B579" s="6">
        <v>5210</v>
      </c>
      <c r="C579" s="38">
        <f t="shared" si="120"/>
        <v>4.6151277468407207E-4</v>
      </c>
      <c r="D579" s="38">
        <f t="shared" si="123"/>
        <v>7.6349729846900014E-2</v>
      </c>
      <c r="E579" s="38">
        <f t="shared" si="123"/>
        <v>7.5888217072215991E-2</v>
      </c>
      <c r="F579" s="38">
        <f t="shared" si="121"/>
        <v>2.7327716163355782E-5</v>
      </c>
      <c r="G579" s="38">
        <f t="shared" si="124"/>
        <v>5.5675580776853681E-2</v>
      </c>
      <c r="H579" s="38">
        <f t="shared" si="124"/>
        <v>5.5648253060690329E-2</v>
      </c>
      <c r="I579" s="29">
        <f t="shared" si="125"/>
        <v>0.57888888888888745</v>
      </c>
      <c r="J579" s="29">
        <f t="shared" si="122"/>
        <v>0.41889043209876548</v>
      </c>
      <c r="K579" s="29">
        <f t="shared" si="127"/>
        <v>9.5684423325245585E-2</v>
      </c>
      <c r="L579" s="29">
        <f t="shared" si="128"/>
        <v>7.2950136102571062E-2</v>
      </c>
    </row>
    <row r="580" spans="1:12" x14ac:dyDescent="0.2">
      <c r="A580" s="26">
        <f t="shared" si="126"/>
        <v>87</v>
      </c>
      <c r="B580" s="6">
        <v>5220</v>
      </c>
      <c r="C580" s="38">
        <f t="shared" si="120"/>
        <v>4.5475869174998985E-4</v>
      </c>
      <c r="D580" s="38">
        <f t="shared" si="123"/>
        <v>7.6343488555937797E-2</v>
      </c>
      <c r="E580" s="38">
        <f t="shared" si="123"/>
        <v>7.5888729864187862E-2</v>
      </c>
      <c r="F580" s="38">
        <f t="shared" si="121"/>
        <v>2.6782087188175146E-5</v>
      </c>
      <c r="G580" s="38">
        <f t="shared" si="124"/>
        <v>5.5675065512007571E-2</v>
      </c>
      <c r="H580" s="38">
        <f t="shared" si="124"/>
        <v>5.5648283424819402E-2</v>
      </c>
      <c r="I580" s="29">
        <f t="shared" si="125"/>
        <v>0.57999999999999852</v>
      </c>
      <c r="J580" s="29">
        <f t="shared" si="122"/>
        <v>0.42050000000000004</v>
      </c>
      <c r="K580" s="29">
        <f t="shared" si="127"/>
        <v>9.5895225352646107E-2</v>
      </c>
      <c r="L580" s="29">
        <f t="shared" si="128"/>
        <v>7.310471466764E-2</v>
      </c>
    </row>
    <row r="581" spans="1:12" x14ac:dyDescent="0.2">
      <c r="A581" s="26">
        <f t="shared" si="126"/>
        <v>87.166666666666671</v>
      </c>
      <c r="B581" s="6">
        <v>5230</v>
      </c>
      <c r="C581" s="38">
        <f t="shared" si="120"/>
        <v>4.4810345252898037E-4</v>
      </c>
      <c r="D581" s="38">
        <f t="shared" si="123"/>
        <v>7.6337338604152066E-2</v>
      </c>
      <c r="E581" s="38">
        <f t="shared" si="123"/>
        <v>7.5889235151623144E-2</v>
      </c>
      <c r="F581" s="38">
        <f t="shared" si="121"/>
        <v>2.6247352316869795E-5</v>
      </c>
      <c r="G581" s="38">
        <f t="shared" si="124"/>
        <v>5.5674560535010922E-2</v>
      </c>
      <c r="H581" s="38">
        <f t="shared" si="124"/>
        <v>5.5648313182694052E-2</v>
      </c>
      <c r="I581" s="29">
        <f t="shared" si="125"/>
        <v>0.58111111111110958</v>
      </c>
      <c r="J581" s="29">
        <f t="shared" si="122"/>
        <v>0.42211265432098766</v>
      </c>
      <c r="K581" s="29">
        <f t="shared" si="127"/>
        <v>9.6106028783622843E-2</v>
      </c>
      <c r="L581" s="29">
        <f t="shared" si="128"/>
        <v>7.3259293315369706E-2</v>
      </c>
    </row>
    <row r="582" spans="1:12" x14ac:dyDescent="0.2">
      <c r="A582" s="26">
        <f t="shared" si="126"/>
        <v>87.333333333333329</v>
      </c>
      <c r="B582" s="6">
        <v>5240</v>
      </c>
      <c r="C582" s="38">
        <f t="shared" si="120"/>
        <v>4.4154561047682637E-4</v>
      </c>
      <c r="D582" s="38">
        <f t="shared" si="123"/>
        <v>7.6331278654824947E-2</v>
      </c>
      <c r="E582" s="38">
        <f t="shared" si="123"/>
        <v>7.5889733044348179E-2</v>
      </c>
      <c r="F582" s="38">
        <f t="shared" si="121"/>
        <v>2.5723294036249183E-5</v>
      </c>
      <c r="G582" s="38">
        <f t="shared" si="124"/>
        <v>5.56740656404551E-2</v>
      </c>
      <c r="H582" s="38">
        <f t="shared" si="124"/>
        <v>5.5648342346418848E-2</v>
      </c>
      <c r="I582" s="29">
        <f t="shared" si="125"/>
        <v>0.58222222222222064</v>
      </c>
      <c r="J582" s="29">
        <f t="shared" si="122"/>
        <v>0.42372839506172844</v>
      </c>
      <c r="K582" s="29">
        <f t="shared" si="127"/>
        <v>9.6316833597634918E-2</v>
      </c>
      <c r="L582" s="29">
        <f t="shared" si="128"/>
        <v>7.3413872044109763E-2</v>
      </c>
    </row>
    <row r="583" spans="1:12" x14ac:dyDescent="0.2">
      <c r="A583" s="26">
        <f t="shared" si="126"/>
        <v>87.5</v>
      </c>
      <c r="B583" s="6">
        <v>5250</v>
      </c>
      <c r="C583" s="38">
        <f t="shared" si="120"/>
        <v>4.350837402189938E-4</v>
      </c>
      <c r="D583" s="38">
        <f t="shared" si="123"/>
        <v>7.6325307390800984E-2</v>
      </c>
      <c r="E583" s="38">
        <f t="shared" si="123"/>
        <v>7.5890223650582039E-2</v>
      </c>
      <c r="F583" s="38">
        <f t="shared" si="121"/>
        <v>2.5209699176021196E-5</v>
      </c>
      <c r="G583" s="38">
        <f t="shared" si="124"/>
        <v>5.567358062703269E-2</v>
      </c>
      <c r="H583" s="38">
        <f t="shared" si="124"/>
        <v>5.5648370927856669E-2</v>
      </c>
      <c r="I583" s="29">
        <f t="shared" si="125"/>
        <v>0.58333333333333171</v>
      </c>
      <c r="J583" s="29">
        <f t="shared" si="122"/>
        <v>0.42534722222222227</v>
      </c>
      <c r="K583" s="29">
        <f t="shared" si="127"/>
        <v>9.6527639774442092E-2</v>
      </c>
      <c r="L583" s="29">
        <f t="shared" si="128"/>
        <v>7.3568450852242701E-2</v>
      </c>
    </row>
    <row r="584" spans="1:12" x14ac:dyDescent="0.2">
      <c r="A584" s="26">
        <f t="shared" si="126"/>
        <v>87.666666666666671</v>
      </c>
      <c r="B584" s="6">
        <v>5260</v>
      </c>
      <c r="C584" s="38">
        <f t="shared" si="120"/>
        <v>4.2871643724082259E-4</v>
      </c>
      <c r="D584" s="38">
        <f t="shared" si="123"/>
        <v>7.6319423514200832E-2</v>
      </c>
      <c r="E584" s="38">
        <f t="shared" si="123"/>
        <v>7.5890707076960065E-2</v>
      </c>
      <c r="F584" s="38">
        <f t="shared" si="121"/>
        <v>2.4706358822081677E-5</v>
      </c>
      <c r="G584" s="38">
        <f t="shared" si="124"/>
        <v>5.5673105297455609E-2</v>
      </c>
      <c r="H584" s="38">
        <f t="shared" si="124"/>
        <v>5.5648398938633534E-2</v>
      </c>
      <c r="I584" s="29">
        <f t="shared" si="125"/>
        <v>0.58444444444444277</v>
      </c>
      <c r="J584" s="29">
        <f t="shared" si="122"/>
        <v>0.42696913580246915</v>
      </c>
      <c r="K584" s="29">
        <f t="shared" si="127"/>
        <v>9.6738447294100319E-2</v>
      </c>
      <c r="L584" s="29">
        <f t="shared" si="128"/>
        <v>7.3723029738183343E-2</v>
      </c>
    </row>
    <row r="585" spans="1:12" x14ac:dyDescent="0.2">
      <c r="A585" s="26">
        <f t="shared" si="126"/>
        <v>87.833333333333329</v>
      </c>
      <c r="B585" s="6">
        <v>5270</v>
      </c>
      <c r="C585" s="38">
        <f t="shared" si="120"/>
        <v>4.2244231758224737E-4</v>
      </c>
      <c r="D585" s="38">
        <f t="shared" si="123"/>
        <v>7.6313625746139188E-2</v>
      </c>
      <c r="E585" s="38">
        <f t="shared" si="123"/>
        <v>7.5891183428556996E-2</v>
      </c>
      <c r="F585" s="38">
        <f t="shared" si="121"/>
        <v>2.4213068231534128E-5</v>
      </c>
      <c r="G585" s="38">
        <f t="shared" si="124"/>
        <v>5.5672639458374862E-2</v>
      </c>
      <c r="H585" s="38">
        <f t="shared" si="124"/>
        <v>5.5648426390143335E-2</v>
      </c>
      <c r="I585" s="29">
        <f t="shared" si="125"/>
        <v>0.58555555555555383</v>
      </c>
      <c r="J585" s="29">
        <f t="shared" si="122"/>
        <v>0.42859413580246913</v>
      </c>
      <c r="K585" s="29">
        <f t="shared" si="127"/>
        <v>9.6949256136957415E-2</v>
      </c>
      <c r="L585" s="29">
        <f t="shared" si="128"/>
        <v>7.3877608700378183E-2</v>
      </c>
    </row>
    <row r="586" spans="1:12" x14ac:dyDescent="0.2">
      <c r="A586" s="26">
        <f t="shared" si="126"/>
        <v>88</v>
      </c>
      <c r="B586" s="6">
        <v>5280</v>
      </c>
      <c r="C586" s="38">
        <f t="shared" si="120"/>
        <v>4.1626001753698917E-4</v>
      </c>
      <c r="D586" s="38">
        <f t="shared" si="123"/>
        <v>7.6307912826446805E-2</v>
      </c>
      <c r="E586" s="38">
        <f t="shared" si="123"/>
        <v>7.589165280890986E-2</v>
      </c>
      <c r="F586" s="38">
        <f t="shared" si="121"/>
        <v>2.3729626749407459E-5</v>
      </c>
      <c r="G586" s="38">
        <f t="shared" si="124"/>
        <v>5.5672182920301884E-2</v>
      </c>
      <c r="H586" s="38">
        <f t="shared" si="124"/>
        <v>5.5648453293552481E-2</v>
      </c>
      <c r="I586" s="29">
        <f t="shared" si="125"/>
        <v>0.58666666666666489</v>
      </c>
      <c r="J586" s="29">
        <f t="shared" si="122"/>
        <v>0.43022222222222223</v>
      </c>
      <c r="K586" s="29">
        <f t="shared" si="127"/>
        <v>9.716006628364883E-2</v>
      </c>
      <c r="L586" s="29">
        <f t="shared" si="128"/>
        <v>7.4032187737304717E-2</v>
      </c>
    </row>
    <row r="587" spans="1:12" x14ac:dyDescent="0.2">
      <c r="A587" s="26">
        <f t="shared" si="126"/>
        <v>88.166666666666671</v>
      </c>
      <c r="B587" s="6">
        <v>5290</v>
      </c>
      <c r="C587" s="38">
        <f t="shared" si="120"/>
        <v>4.1016819335614808E-4</v>
      </c>
      <c r="D587" s="38">
        <f t="shared" ref="D587:E602" si="129">D586*EXP(-$H$6*10/3600)+$B$55</f>
        <v>7.630228351339656E-2</v>
      </c>
      <c r="E587" s="38">
        <f t="shared" si="129"/>
        <v>7.5892115320040462E-2</v>
      </c>
      <c r="F587" s="38">
        <f t="shared" si="121"/>
        <v>2.3255837727035453E-5</v>
      </c>
      <c r="G587" s="38">
        <f t="shared" ref="G587:H602" si="130">G586*EXP(-$H$7*10/3600)+$B$55</f>
        <v>5.5671735497531454E-2</v>
      </c>
      <c r="H587" s="38">
        <f t="shared" si="130"/>
        <v>5.5648479659804427E-2</v>
      </c>
      <c r="I587" s="29">
        <f t="shared" si="125"/>
        <v>0.58777777777777596</v>
      </c>
      <c r="J587" s="29">
        <f t="shared" si="122"/>
        <v>0.43185339506172843</v>
      </c>
      <c r="K587" s="29">
        <f t="shared" si="127"/>
        <v>9.7370877715093382E-2</v>
      </c>
      <c r="L587" s="29">
        <f t="shared" si="128"/>
        <v>7.4186766847470845E-2</v>
      </c>
    </row>
    <row r="588" spans="1:12" x14ac:dyDescent="0.2">
      <c r="A588" s="26">
        <f t="shared" si="126"/>
        <v>88.333333333333329</v>
      </c>
      <c r="B588" s="6">
        <v>5300</v>
      </c>
      <c r="C588" s="38">
        <f t="shared" si="120"/>
        <v>4.0416552095613305E-4</v>
      </c>
      <c r="D588" s="38">
        <f t="shared" si="129"/>
        <v>7.6296736583433611E-2</v>
      </c>
      <c r="E588" s="38">
        <f t="shared" si="129"/>
        <v>7.5892571062477529E-2</v>
      </c>
      <c r="F588" s="38">
        <f t="shared" si="121"/>
        <v>2.2791508442066352E-5</v>
      </c>
      <c r="G588" s="38">
        <f t="shared" si="130"/>
        <v>5.5671297008066181E-2</v>
      </c>
      <c r="H588" s="38">
        <f t="shared" si="130"/>
        <v>5.5648505499624121E-2</v>
      </c>
      <c r="I588" s="29">
        <f t="shared" si="125"/>
        <v>0.58888888888888702</v>
      </c>
      <c r="J588" s="29">
        <f t="shared" si="122"/>
        <v>0.43348765432098768</v>
      </c>
      <c r="K588" s="29">
        <f t="shared" si="127"/>
        <v>9.7581690412489153E-2</v>
      </c>
      <c r="L588" s="29">
        <f t="shared" si="128"/>
        <v>7.4341346029414251E-2</v>
      </c>
    </row>
    <row r="589" spans="1:12" x14ac:dyDescent="0.2">
      <c r="A589" s="26">
        <f t="shared" si="126"/>
        <v>88.5</v>
      </c>
      <c r="B589" s="6">
        <v>5310</v>
      </c>
      <c r="C589" s="38">
        <f t="shared" si="120"/>
        <v>3.9825069563086861E-4</v>
      </c>
      <c r="D589" s="38">
        <f t="shared" si="129"/>
        <v>7.6291270830909405E-2</v>
      </c>
      <c r="E589" s="38">
        <f t="shared" si="129"/>
        <v>7.5893020135278585E-2</v>
      </c>
      <c r="F589" s="38">
        <f t="shared" si="121"/>
        <v>2.2336450020069909E-5</v>
      </c>
      <c r="G589" s="38">
        <f t="shared" si="130"/>
        <v>5.5670867273542451E-2</v>
      </c>
      <c r="H589" s="38">
        <f t="shared" si="130"/>
        <v>5.5648530823522391E-2</v>
      </c>
      <c r="I589" s="29">
        <f t="shared" si="125"/>
        <v>0.58999999999999808</v>
      </c>
      <c r="J589" s="29">
        <f t="shared" si="122"/>
        <v>0.43512500000000004</v>
      </c>
      <c r="K589" s="29">
        <f t="shared" si="127"/>
        <v>9.7792504357309365E-2</v>
      </c>
      <c r="L589" s="29">
        <f t="shared" si="128"/>
        <v>7.4495925281701819E-2</v>
      </c>
    </row>
    <row r="590" spans="1:12" x14ac:dyDescent="0.2">
      <c r="A590" s="26">
        <f t="shared" si="126"/>
        <v>88.666666666666671</v>
      </c>
      <c r="B590" s="6">
        <v>5320</v>
      </c>
      <c r="C590" s="38">
        <f t="shared" si="120"/>
        <v>3.9242243176820888E-4</v>
      </c>
      <c r="D590" s="38">
        <f t="shared" si="129"/>
        <v>7.6285885067819664E-2</v>
      </c>
      <c r="E590" s="38">
        <f t="shared" si="129"/>
        <v>7.5893462636051512E-2</v>
      </c>
      <c r="F590" s="38">
        <f t="shared" si="121"/>
        <v>2.1890477357708661E-5</v>
      </c>
      <c r="G590" s="38">
        <f t="shared" si="130"/>
        <v>5.567044611915789E-2</v>
      </c>
      <c r="H590" s="38">
        <f t="shared" si="130"/>
        <v>5.5648555641800192E-2</v>
      </c>
      <c r="I590" s="29">
        <f t="shared" si="125"/>
        <v>0.59111111111110914</v>
      </c>
      <c r="J590" s="29">
        <f t="shared" si="122"/>
        <v>0.43676543209876545</v>
      </c>
      <c r="K590" s="29">
        <f t="shared" si="127"/>
        <v>9.80033195312984E-2</v>
      </c>
      <c r="L590" s="29">
        <f t="shared" si="128"/>
        <v>7.4650504602929046E-2</v>
      </c>
    </row>
    <row r="591" spans="1:12" x14ac:dyDescent="0.2">
      <c r="A591" s="26">
        <f t="shared" si="126"/>
        <v>88.833333333333329</v>
      </c>
      <c r="B591" s="6">
        <v>5330</v>
      </c>
      <c r="C591" s="38">
        <f t="shared" si="120"/>
        <v>3.8667946257050671E-4</v>
      </c>
      <c r="D591" s="38">
        <f t="shared" si="129"/>
        <v>7.6280578123546147E-2</v>
      </c>
      <c r="E591" s="38">
        <f t="shared" si="129"/>
        <v>7.5893898660975692E-2</v>
      </c>
      <c r="F591" s="38">
        <f t="shared" si="121"/>
        <v>2.1453409047444357E-5</v>
      </c>
      <c r="G591" s="38">
        <f t="shared" si="130"/>
        <v>5.5670033373600249E-2</v>
      </c>
      <c r="H591" s="38">
        <f t="shared" si="130"/>
        <v>5.5648579964552809E-2</v>
      </c>
      <c r="I591" s="29">
        <f t="shared" si="125"/>
        <v>0.59222222222222021</v>
      </c>
      <c r="J591" s="29">
        <f t="shared" si="122"/>
        <v>0.43840895061728397</v>
      </c>
      <c r="K591" s="29">
        <f t="shared" si="127"/>
        <v>9.8214135916467771E-2</v>
      </c>
      <c r="L591" s="29">
        <f t="shared" si="128"/>
        <v>7.4805083991719465E-2</v>
      </c>
    </row>
    <row r="592" spans="1:12" x14ac:dyDescent="0.2">
      <c r="A592" s="26">
        <f t="shared" si="126"/>
        <v>89</v>
      </c>
      <c r="B592" s="6">
        <v>5340</v>
      </c>
      <c r="C592" s="38">
        <f t="shared" si="120"/>
        <v>3.8102053977926689E-4</v>
      </c>
      <c r="D592" s="38">
        <f t="shared" si="129"/>
        <v>7.6275348844602214E-2</v>
      </c>
      <c r="E592" s="38">
        <f t="shared" si="129"/>
        <v>7.5894328304822997E-2</v>
      </c>
      <c r="F592" s="38">
        <f t="shared" si="121"/>
        <v>2.1025067303746712E-5</v>
      </c>
      <c r="G592" s="38">
        <f t="shared" si="130"/>
        <v>5.5669628868977715E-2</v>
      </c>
      <c r="H592" s="38">
        <f t="shared" si="130"/>
        <v>5.5648603801673975E-2</v>
      </c>
      <c r="I592" s="29">
        <f t="shared" si="125"/>
        <v>0.59333333333333127</v>
      </c>
      <c r="J592" s="29">
        <f t="shared" si="122"/>
        <v>0.44005555555555559</v>
      </c>
      <c r="K592" s="29">
        <f t="shared" si="127"/>
        <v>9.8424953495092282E-2</v>
      </c>
      <c r="L592" s="29">
        <f t="shared" si="128"/>
        <v>7.4959663446724112E-2</v>
      </c>
    </row>
    <row r="593" spans="1:12" x14ac:dyDescent="0.2">
      <c r="A593" s="26">
        <f t="shared" si="126"/>
        <v>89.166666666666671</v>
      </c>
      <c r="B593" s="6">
        <v>5350</v>
      </c>
      <c r="C593" s="38">
        <f t="shared" si="120"/>
        <v>3.7544443340383756E-4</v>
      </c>
      <c r="D593" s="38">
        <f t="shared" si="129"/>
        <v>7.6270196094382098E-2</v>
      </c>
      <c r="E593" s="38">
        <f t="shared" si="129"/>
        <v>7.589475166097831E-2</v>
      </c>
      <c r="F593" s="38">
        <f t="shared" si="121"/>
        <v>2.0605277890775932E-5</v>
      </c>
      <c r="G593" s="38">
        <f t="shared" si="130"/>
        <v>5.5669232440750636E-2</v>
      </c>
      <c r="H593" s="38">
        <f t="shared" si="130"/>
        <v>5.5648627162859871E-2</v>
      </c>
      <c r="I593" s="29">
        <f t="shared" si="125"/>
        <v>0.59444444444444233</v>
      </c>
      <c r="J593" s="29">
        <f t="shared" si="122"/>
        <v>0.44170524691358026</v>
      </c>
      <c r="K593" s="29">
        <f t="shared" si="127"/>
        <v>9.8635772249706113E-2</v>
      </c>
      <c r="L593" s="29">
        <f t="shared" si="128"/>
        <v>7.5114242966620948E-2</v>
      </c>
    </row>
    <row r="594" spans="1:12" x14ac:dyDescent="0.2">
      <c r="A594" s="26">
        <f t="shared" si="126"/>
        <v>89.333333333333329</v>
      </c>
      <c r="B594" s="6">
        <v>5360</v>
      </c>
      <c r="C594" s="38">
        <f t="shared" si="120"/>
        <v>3.699499314540594E-4</v>
      </c>
      <c r="D594" s="38">
        <f t="shared" si="129"/>
        <v>7.6265118752913877E-2</v>
      </c>
      <c r="E594" s="38">
        <f t="shared" si="129"/>
        <v>7.5895168821459871E-2</v>
      </c>
      <c r="F594" s="38">
        <f t="shared" si="121"/>
        <v>2.0193870051509433E-5</v>
      </c>
      <c r="G594" s="38">
        <f t="shared" si="130"/>
        <v>5.566884392766458E-2</v>
      </c>
      <c r="H594" s="38">
        <f t="shared" si="130"/>
        <v>5.5648650057613082E-2</v>
      </c>
      <c r="I594" s="29">
        <f t="shared" si="125"/>
        <v>0.5955555555555534</v>
      </c>
      <c r="J594" s="29">
        <f t="shared" si="122"/>
        <v>0.44335802469135804</v>
      </c>
      <c r="K594" s="29">
        <f t="shared" si="127"/>
        <v>9.8846592163099059E-2</v>
      </c>
      <c r="L594" s="29">
        <f t="shared" si="128"/>
        <v>7.5268822550114314E-2</v>
      </c>
    </row>
    <row r="595" spans="1:12" x14ac:dyDescent="0.2">
      <c r="A595" s="26">
        <f t="shared" si="126"/>
        <v>89.5</v>
      </c>
      <c r="B595" s="6">
        <v>5370</v>
      </c>
      <c r="C595" s="38">
        <f t="shared" si="120"/>
        <v>3.6453583967683965E-4</v>
      </c>
      <c r="D595" s="38">
        <f t="shared" si="129"/>
        <v>7.6260115716616048E-2</v>
      </c>
      <c r="E595" s="38">
        <f t="shared" si="129"/>
        <v>7.5895579876939262E-2</v>
      </c>
      <c r="F595" s="38">
        <f t="shared" si="121"/>
        <v>1.9790676438282773E-5</v>
      </c>
      <c r="G595" s="38">
        <f t="shared" si="130"/>
        <v>5.5668463171684744E-2</v>
      </c>
      <c r="H595" s="38">
        <f t="shared" si="130"/>
        <v>5.5648672495246472E-2</v>
      </c>
      <c r="I595" s="29">
        <f t="shared" si="125"/>
        <v>0.59666666666666446</v>
      </c>
      <c r="J595" s="29">
        <f t="shared" si="122"/>
        <v>0.44501388888888893</v>
      </c>
      <c r="K595" s="29">
        <f t="shared" si="127"/>
        <v>9.9057413218312781E-2</v>
      </c>
      <c r="L595" s="29">
        <f t="shared" si="128"/>
        <v>7.542340219593445E-2</v>
      </c>
    </row>
    <row r="596" spans="1:12" x14ac:dyDescent="0.2">
      <c r="A596" s="26">
        <f t="shared" si="126"/>
        <v>89.666666666666671</v>
      </c>
      <c r="B596" s="6">
        <v>5380</v>
      </c>
      <c r="C596" s="38">
        <f t="shared" si="120"/>
        <v>3.59200981296574E-4</v>
      </c>
      <c r="D596" s="38">
        <f t="shared" si="129"/>
        <v>7.6255185898057645E-2</v>
      </c>
      <c r="E596" s="38">
        <f t="shared" si="129"/>
        <v>7.5895984916761125E-2</v>
      </c>
      <c r="F596" s="38">
        <f t="shared" si="121"/>
        <v>1.9395533044718455E-5</v>
      </c>
      <c r="G596" s="38">
        <f t="shared" si="130"/>
        <v>5.5668090017931667E-2</v>
      </c>
      <c r="H596" s="38">
        <f t="shared" si="130"/>
        <v>5.5648694484886956E-2</v>
      </c>
      <c r="I596" s="29">
        <f t="shared" si="125"/>
        <v>0.59777777777777552</v>
      </c>
      <c r="J596" s="29">
        <f t="shared" si="122"/>
        <v>0.44667283950617287</v>
      </c>
      <c r="K596" s="29">
        <f t="shared" si="127"/>
        <v>9.926823539863712E-2</v>
      </c>
      <c r="L596" s="29">
        <f t="shared" si="128"/>
        <v>7.5577981902836919E-2</v>
      </c>
    </row>
    <row r="597" spans="1:12" x14ac:dyDescent="0.2">
      <c r="A597" s="26">
        <f t="shared" si="126"/>
        <v>89.833333333333329</v>
      </c>
      <c r="B597" s="6">
        <v>5390</v>
      </c>
      <c r="C597" s="38">
        <f t="shared" si="120"/>
        <v>3.5394419675937097E-4</v>
      </c>
      <c r="D597" s="38">
        <f t="shared" si="129"/>
        <v>7.6250328225721878E-2</v>
      </c>
      <c r="E597" s="38">
        <f t="shared" si="129"/>
        <v>7.5896384028962566E-2</v>
      </c>
      <c r="F597" s="38">
        <f t="shared" si="121"/>
        <v>1.9008279139012982E-5</v>
      </c>
      <c r="G597" s="38">
        <f t="shared" si="130"/>
        <v>5.5667724314618236E-2</v>
      </c>
      <c r="H597" s="38">
        <f t="shared" si="130"/>
        <v>5.5648716035479225E-2</v>
      </c>
      <c r="I597" s="29">
        <f t="shared" si="125"/>
        <v>0.59888888888888658</v>
      </c>
      <c r="J597" s="29">
        <f t="shared" si="122"/>
        <v>0.44833487654320991</v>
      </c>
      <c r="K597" s="29">
        <f t="shared" si="127"/>
        <v>9.9479058687606467E-2</v>
      </c>
      <c r="L597" s="29">
        <f t="shared" si="128"/>
        <v>7.5732561669602141E-2</v>
      </c>
    </row>
    <row r="598" spans="1:12" x14ac:dyDescent="0.2">
      <c r="A598" s="26">
        <f t="shared" si="126"/>
        <v>90</v>
      </c>
      <c r="B598" s="6">
        <v>5400</v>
      </c>
      <c r="C598" s="38">
        <f t="shared" si="120"/>
        <v>3.4876434348101587E-4</v>
      </c>
      <c r="D598" s="38">
        <f t="shared" si="129"/>
        <v>7.6245541643773257E-2</v>
      </c>
      <c r="E598" s="38">
        <f t="shared" si="129"/>
        <v>7.5896777300292304E-2</v>
      </c>
      <c r="F598" s="38">
        <f t="shared" si="121"/>
        <v>1.8628757198556265E-5</v>
      </c>
      <c r="G598" s="38">
        <f t="shared" si="130"/>
        <v>5.5667365912987932E-2</v>
      </c>
      <c r="H598" s="38">
        <f t="shared" si="130"/>
        <v>5.5648737155789378E-2</v>
      </c>
      <c r="I598" s="29">
        <f t="shared" si="125"/>
        <v>0.59999999999999765</v>
      </c>
      <c r="J598" s="29">
        <f t="shared" si="122"/>
        <v>0.45</v>
      </c>
      <c r="K598" s="29">
        <f t="shared" si="127"/>
        <v>9.9689883068996163E-2</v>
      </c>
      <c r="L598" s="29">
        <f t="shared" si="128"/>
        <v>7.5887141495034893E-2</v>
      </c>
    </row>
    <row r="599" spans="1:12" x14ac:dyDescent="0.2">
      <c r="A599" s="26">
        <f t="shared" si="126"/>
        <v>90.166666666666671</v>
      </c>
      <c r="B599" s="6">
        <v>5410</v>
      </c>
      <c r="C599" s="38">
        <f t="shared" si="120"/>
        <v>3.4366029559862698E-4</v>
      </c>
      <c r="D599" s="38">
        <f t="shared" si="129"/>
        <v>7.6240825111828073E-2</v>
      </c>
      <c r="E599" s="38">
        <f t="shared" si="129"/>
        <v>7.5897164816229504E-2</v>
      </c>
      <c r="F599" s="38">
        <f t="shared" si="121"/>
        <v>1.8256812845856751E-5</v>
      </c>
      <c r="G599" s="38">
        <f t="shared" si="130"/>
        <v>5.5667014667254343E-2</v>
      </c>
      <c r="H599" s="38">
        <f t="shared" si="130"/>
        <v>5.5648757854408488E-2</v>
      </c>
      <c r="I599" s="29">
        <f t="shared" si="125"/>
        <v>0.60111111111110871</v>
      </c>
      <c r="J599" s="29">
        <f t="shared" si="122"/>
        <v>0.45166820987654321</v>
      </c>
      <c r="K599" s="29">
        <f t="shared" si="127"/>
        <v>9.9900708526819024E-2</v>
      </c>
      <c r="L599" s="29">
        <f t="shared" si="128"/>
        <v>7.6041721377963806E-2</v>
      </c>
    </row>
    <row r="600" spans="1:12" x14ac:dyDescent="0.2">
      <c r="A600" s="26">
        <f t="shared" si="126"/>
        <v>90.333333333333329</v>
      </c>
      <c r="B600" s="6">
        <v>5420</v>
      </c>
      <c r="C600" s="38">
        <f t="shared" si="120"/>
        <v>3.3863094372594367E-4</v>
      </c>
      <c r="D600" s="38">
        <f t="shared" si="129"/>
        <v>7.6236177604728284E-2</v>
      </c>
      <c r="E600" s="38">
        <f t="shared" si="129"/>
        <v>7.5897546661002388E-2</v>
      </c>
      <c r="F600" s="38">
        <f t="shared" si="121"/>
        <v>1.7892294785745057E-5</v>
      </c>
      <c r="G600" s="38">
        <f t="shared" si="130"/>
        <v>5.5666670434541835E-2</v>
      </c>
      <c r="H600" s="38">
        <f t="shared" si="130"/>
        <v>5.5648778139756092E-2</v>
      </c>
      <c r="I600" s="29">
        <f t="shared" si="125"/>
        <v>0.60222222222221977</v>
      </c>
      <c r="J600" s="29">
        <f t="shared" si="122"/>
        <v>0.45333950617283952</v>
      </c>
      <c r="K600" s="29">
        <f t="shared" si="127"/>
        <v>0.1001115350453218</v>
      </c>
      <c r="L600" s="29">
        <f t="shared" si="128"/>
        <v>7.6196301317240908E-2</v>
      </c>
    </row>
    <row r="601" spans="1:12" x14ac:dyDescent="0.2">
      <c r="A601" s="26">
        <f t="shared" si="126"/>
        <v>90.5</v>
      </c>
      <c r="B601" s="6">
        <v>5430</v>
      </c>
      <c r="C601" s="38">
        <f t="shared" si="120"/>
        <v>3.3367519471219783E-4</v>
      </c>
      <c r="D601" s="38">
        <f t="shared" si="129"/>
        <v>7.623159811231868E-2</v>
      </c>
      <c r="E601" s="38">
        <f t="shared" si="129"/>
        <v>7.5897922917606525E-2</v>
      </c>
      <c r="F601" s="38">
        <f t="shared" si="121"/>
        <v>1.7535054743832372E-5</v>
      </c>
      <c r="G601" s="38">
        <f t="shared" si="130"/>
        <v>5.5666333074827462E-2</v>
      </c>
      <c r="H601" s="38">
        <f t="shared" si="130"/>
        <v>5.5648798020083629E-2</v>
      </c>
      <c r="I601" s="29">
        <f t="shared" si="125"/>
        <v>0.60333333333333083</v>
      </c>
      <c r="J601" s="29">
        <f t="shared" si="122"/>
        <v>0.45501388888888894</v>
      </c>
      <c r="K601" s="29">
        <f t="shared" si="127"/>
        <v>0.10032236260898182</v>
      </c>
      <c r="L601" s="29">
        <f t="shared" si="128"/>
        <v>7.6350881311741142E-2</v>
      </c>
    </row>
    <row r="602" spans="1:12" x14ac:dyDescent="0.2">
      <c r="A602" s="26">
        <f t="shared" si="126"/>
        <v>90.666666666666671</v>
      </c>
      <c r="B602" s="6">
        <v>5440</v>
      </c>
      <c r="C602" s="38">
        <f t="shared" si="120"/>
        <v>3.2879197140451129E-4</v>
      </c>
      <c r="D602" s="38">
        <f t="shared" si="129"/>
        <v>7.6227085639227338E-2</v>
      </c>
      <c r="E602" s="38">
        <f t="shared" si="129"/>
        <v>7.5898293667822872E-2</v>
      </c>
      <c r="F602" s="38">
        <f t="shared" si="121"/>
        <v>1.7184947406196812E-5</v>
      </c>
      <c r="G602" s="38">
        <f t="shared" si="130"/>
        <v>5.5666002450883989E-2</v>
      </c>
      <c r="H602" s="38">
        <f t="shared" si="130"/>
        <v>5.564881750347779E-2</v>
      </c>
      <c r="I602" s="29">
        <f t="shared" si="125"/>
        <v>0.6044444444444419</v>
      </c>
      <c r="J602" s="29">
        <f t="shared" si="122"/>
        <v>0.45669135802469141</v>
      </c>
      <c r="K602" s="29">
        <f t="shared" si="127"/>
        <v>0.10053319120250355</v>
      </c>
      <c r="L602" s="29">
        <f t="shared" si="128"/>
        <v>7.6505461360361918E-2</v>
      </c>
    </row>
    <row r="603" spans="1:12" x14ac:dyDescent="0.2">
      <c r="A603" s="26">
        <f t="shared" si="126"/>
        <v>90.833333333333329</v>
      </c>
      <c r="B603" s="6">
        <v>5450</v>
      </c>
      <c r="C603" s="38">
        <f t="shared" si="120"/>
        <v>3.2398021241377317E-4</v>
      </c>
      <c r="D603" s="38">
        <f t="shared" ref="D603:E618" si="131">D602*EXP(-$H$6*10/3600)+$B$55</f>
        <v>7.6222639204649278E-2</v>
      </c>
      <c r="E603" s="38">
        <f t="shared" si="131"/>
        <v>7.5898658992235538E-2</v>
      </c>
      <c r="F603" s="38">
        <f t="shared" si="121"/>
        <v>1.6841830360274447E-5</v>
      </c>
      <c r="G603" s="38">
        <f t="shared" ref="G603:H618" si="132">G602*EXP(-$H$7*10/3600)+$B$55</f>
        <v>5.566567842822407E-2</v>
      </c>
      <c r="H603" s="38">
        <f t="shared" si="132"/>
        <v>5.56488365978638E-2</v>
      </c>
      <c r="I603" s="29">
        <f t="shared" si="125"/>
        <v>0.60555555555555296</v>
      </c>
      <c r="J603" s="29">
        <f t="shared" si="122"/>
        <v>0.45837191358024693</v>
      </c>
      <c r="K603" s="29">
        <f t="shared" si="127"/>
        <v>0.10074402081081532</v>
      </c>
      <c r="L603" s="29">
        <f t="shared" si="128"/>
        <v>7.6660041462022654E-2</v>
      </c>
    </row>
    <row r="604" spans="1:12" x14ac:dyDescent="0.2">
      <c r="A604" s="26">
        <f t="shared" si="126"/>
        <v>91</v>
      </c>
      <c r="B604" s="6">
        <v>5460</v>
      </c>
      <c r="C604" s="38">
        <f t="shared" si="120"/>
        <v>3.1923887188394222E-4</v>
      </c>
      <c r="D604" s="38">
        <f t="shared" si="131"/>
        <v>7.6218257842133236E-2</v>
      </c>
      <c r="E604" s="38">
        <f t="shared" si="131"/>
        <v>7.5899018970249324E-2</v>
      </c>
      <c r="F604" s="38">
        <f t="shared" si="121"/>
        <v>1.6505564036930408E-5</v>
      </c>
      <c r="G604" s="38">
        <f t="shared" si="132"/>
        <v>5.5665360875045575E-2</v>
      </c>
      <c r="H604" s="38">
        <f t="shared" si="132"/>
        <v>5.5648855311008646E-2</v>
      </c>
      <c r="I604" s="29">
        <f t="shared" si="125"/>
        <v>0.60666666666666402</v>
      </c>
      <c r="J604" s="29">
        <f t="shared" si="122"/>
        <v>0.46005555555555561</v>
      </c>
      <c r="K604" s="29">
        <f t="shared" si="127"/>
        <v>0.10095485141906602</v>
      </c>
      <c r="L604" s="29">
        <f t="shared" si="128"/>
        <v>7.6814621615664339E-2</v>
      </c>
    </row>
    <row r="605" spans="1:12" x14ac:dyDescent="0.2">
      <c r="A605" s="26">
        <f t="shared" si="126"/>
        <v>91.166666666666671</v>
      </c>
      <c r="B605" s="6">
        <v>5470</v>
      </c>
      <c r="C605" s="38">
        <f t="shared" si="120"/>
        <v>3.1456691926472571E-4</v>
      </c>
      <c r="D605" s="38">
        <f t="shared" si="131"/>
        <v>7.6213940599371671E-2</v>
      </c>
      <c r="E605" s="38">
        <f t="shared" si="131"/>
        <v>7.5899373680106977E-2</v>
      </c>
      <c r="F605" s="38">
        <f t="shared" si="121"/>
        <v>1.6176011653686438E-5</v>
      </c>
      <c r="G605" s="38">
        <f t="shared" si="132"/>
        <v>5.5665049662177925E-2</v>
      </c>
      <c r="H605" s="38">
        <f t="shared" si="132"/>
        <v>5.564887365052424E-2</v>
      </c>
      <c r="I605" s="29">
        <f t="shared" si="125"/>
        <v>0.60777777777777509</v>
      </c>
      <c r="J605" s="29">
        <f t="shared" si="122"/>
        <v>0.46174228395061728</v>
      </c>
      <c r="K605" s="29">
        <f t="shared" si="127"/>
        <v>0.10116568301262187</v>
      </c>
      <c r="L605" s="29">
        <f t="shared" si="128"/>
        <v>7.6969201820249133E-2</v>
      </c>
    </row>
    <row r="606" spans="1:12" x14ac:dyDescent="0.2">
      <c r="A606" s="26">
        <f t="shared" si="126"/>
        <v>91.333333333333329</v>
      </c>
      <c r="B606" s="6">
        <v>5480</v>
      </c>
      <c r="C606" s="38">
        <f t="shared" si="120"/>
        <v>3.0996333908758496E-4</v>
      </c>
      <c r="D606" s="38">
        <f t="shared" si="131"/>
        <v>7.6209686537993718E-2</v>
      </c>
      <c r="E606" s="38">
        <f t="shared" si="131"/>
        <v>7.5899723198906158E-2</v>
      </c>
      <c r="F606" s="38">
        <f t="shared" si="121"/>
        <v>1.5853039159082395E-5</v>
      </c>
      <c r="G606" s="38">
        <f t="shared" si="132"/>
        <v>5.5664744663029606E-2</v>
      </c>
      <c r="H606" s="38">
        <f t="shared" si="132"/>
        <v>5.5648891623870524E-2</v>
      </c>
      <c r="I606" s="29">
        <f t="shared" si="125"/>
        <v>0.60888888888888615</v>
      </c>
      <c r="J606" s="29">
        <f t="shared" si="122"/>
        <v>0.46343209876543212</v>
      </c>
      <c r="K606" s="29">
        <f t="shared" si="127"/>
        <v>0.10137651557706327</v>
      </c>
      <c r="L606" s="29">
        <f t="shared" si="128"/>
        <v>7.7123782074759881E-2</v>
      </c>
    </row>
    <row r="607" spans="1:12" x14ac:dyDescent="0.2">
      <c r="A607" s="26">
        <f t="shared" si="126"/>
        <v>91.5</v>
      </c>
      <c r="B607" s="6">
        <v>5490</v>
      </c>
      <c r="C607" s="38">
        <f t="shared" si="120"/>
        <v>3.0542713074501886E-4</v>
      </c>
      <c r="D607" s="38">
        <f t="shared" si="131"/>
        <v>7.6205494733361245E-2</v>
      </c>
      <c r="E607" s="38">
        <f t="shared" si="131"/>
        <v>7.590006760261625E-2</v>
      </c>
      <c r="F607" s="38">
        <f t="shared" si="121"/>
        <v>1.5536515178148099E-5</v>
      </c>
      <c r="G607" s="38">
        <f t="shared" si="132"/>
        <v>5.5664445753536629E-2</v>
      </c>
      <c r="H607" s="38">
        <f t="shared" si="132"/>
        <v>5.5648909238358475E-2</v>
      </c>
      <c r="I607" s="29">
        <f t="shared" si="125"/>
        <v>0.60999999999999721</v>
      </c>
      <c r="J607" s="29">
        <f t="shared" si="122"/>
        <v>0.46512500000000001</v>
      </c>
      <c r="K607" s="29">
        <f t="shared" si="127"/>
        <v>0.10158734909818165</v>
      </c>
      <c r="L607" s="29">
        <f t="shared" si="128"/>
        <v>7.7278362378199766E-2</v>
      </c>
    </row>
    <row r="608" spans="1:12" x14ac:dyDescent="0.2">
      <c r="A608" s="26">
        <f t="shared" si="126"/>
        <v>91.666666666666671</v>
      </c>
      <c r="B608" s="6">
        <v>5500</v>
      </c>
      <c r="C608" s="38">
        <f t="shared" si="120"/>
        <v>3.0095730827307777E-4</v>
      </c>
      <c r="D608" s="38">
        <f t="shared" si="131"/>
        <v>7.6201364274367911E-2</v>
      </c>
      <c r="E608" s="38">
        <f t="shared" si="131"/>
        <v>7.590040696609486E-2</v>
      </c>
      <c r="F608" s="38">
        <f t="shared" si="121"/>
        <v>1.5226310958964286E-5</v>
      </c>
      <c r="G608" s="38">
        <f t="shared" si="132"/>
        <v>5.5664152812112087E-2</v>
      </c>
      <c r="H608" s="38">
        <f t="shared" si="132"/>
        <v>5.564892650115312E-2</v>
      </c>
      <c r="I608" s="29">
        <f t="shared" si="125"/>
        <v>0.61111111111110827</v>
      </c>
      <c r="J608" s="29">
        <f t="shared" si="122"/>
        <v>0.46682098765432101</v>
      </c>
      <c r="K608" s="29">
        <f t="shared" si="127"/>
        <v>0.10179818356197635</v>
      </c>
      <c r="L608" s="29">
        <f t="shared" si="128"/>
        <v>7.7432942729591864E-2</v>
      </c>
    </row>
    <row r="609" spans="1:12" x14ac:dyDescent="0.2">
      <c r="A609" s="26">
        <f t="shared" si="126"/>
        <v>91.833333333333329</v>
      </c>
      <c r="B609" s="6">
        <v>5510</v>
      </c>
      <c r="C609" s="38">
        <f t="shared" si="120"/>
        <v>2.9655290013705951E-4</v>
      </c>
      <c r="D609" s="38">
        <f t="shared" si="131"/>
        <v>7.619729426324108E-2</v>
      </c>
      <c r="E609" s="38">
        <f t="shared" si="131"/>
        <v>7.5900741363104055E-2</v>
      </c>
      <c r="F609" s="38">
        <f t="shared" si="121"/>
        <v>1.4922300320290419E-5</v>
      </c>
      <c r="G609" s="38">
        <f t="shared" si="132"/>
        <v>5.5663865719596702E-2</v>
      </c>
      <c r="H609" s="38">
        <f t="shared" si="132"/>
        <v>5.5648943419276412E-2</v>
      </c>
      <c r="I609" s="29">
        <f t="shared" si="125"/>
        <v>0.61222222222221934</v>
      </c>
      <c r="J609" s="29">
        <f t="shared" si="122"/>
        <v>0.46852006172839511</v>
      </c>
      <c r="K609" s="29">
        <f t="shared" si="127"/>
        <v>0.10200901895465164</v>
      </c>
      <c r="L609" s="29">
        <f t="shared" si="128"/>
        <v>7.7587523127978744E-2</v>
      </c>
    </row>
    <row r="610" spans="1:12" x14ac:dyDescent="0.2">
      <c r="A610" s="26">
        <f t="shared" si="126"/>
        <v>92</v>
      </c>
      <c r="B610" s="6">
        <v>5520</v>
      </c>
      <c r="C610" s="38">
        <f t="shared" si="120"/>
        <v>2.9221294902034492E-4</v>
      </c>
      <c r="D610" s="38">
        <f t="shared" si="131"/>
        <v>7.6193283815346735E-2</v>
      </c>
      <c r="E610" s="38">
        <f t="shared" si="131"/>
        <v>7.5901070866326428E-2</v>
      </c>
      <c r="F610" s="38">
        <f t="shared" si="121"/>
        <v>1.4624359600238021E-5</v>
      </c>
      <c r="G610" s="38">
        <f t="shared" si="132"/>
        <v>5.5663584359210337E-2</v>
      </c>
      <c r="H610" s="38">
        <f t="shared" si="132"/>
        <v>5.5648959999610101E-2</v>
      </c>
      <c r="I610" s="29">
        <f t="shared" si="125"/>
        <v>0.6133333333333304</v>
      </c>
      <c r="J610" s="29">
        <f t="shared" si="122"/>
        <v>0.47022222222222226</v>
      </c>
      <c r="K610" s="29">
        <f t="shared" si="127"/>
        <v>0.10221985526261367</v>
      </c>
      <c r="L610" s="29">
        <f t="shared" si="128"/>
        <v>7.7742103572422103E-2</v>
      </c>
    </row>
    <row r="611" spans="1:12" x14ac:dyDescent="0.2">
      <c r="A611" s="26">
        <f t="shared" si="126"/>
        <v>92.166666666666671</v>
      </c>
      <c r="B611" s="6">
        <v>5530</v>
      </c>
      <c r="C611" s="38">
        <f t="shared" si="120"/>
        <v>2.8793651161631575E-4</v>
      </c>
      <c r="D611" s="38">
        <f t="shared" si="131"/>
        <v>7.6189332058997167E-2</v>
      </c>
      <c r="E611" s="38">
        <f t="shared" si="131"/>
        <v>7.5901395547380901E-2</v>
      </c>
      <c r="F611" s="38">
        <f t="shared" si="121"/>
        <v>1.433236760596921E-5</v>
      </c>
      <c r="G611" s="38">
        <f t="shared" si="132"/>
        <v>5.5663308616504516E-2</v>
      </c>
      <c r="H611" s="38">
        <f t="shared" si="132"/>
        <v>5.5648976248898543E-2</v>
      </c>
      <c r="I611" s="29">
        <f t="shared" si="125"/>
        <v>0.61444444444444146</v>
      </c>
      <c r="J611" s="29">
        <f t="shared" si="122"/>
        <v>0.47192746913580247</v>
      </c>
      <c r="K611" s="29">
        <f t="shared" si="127"/>
        <v>0.1024306924724675</v>
      </c>
      <c r="L611" s="29">
        <f t="shared" si="128"/>
        <v>7.7896684062002383E-2</v>
      </c>
    </row>
    <row r="612" spans="1:12" x14ac:dyDescent="0.2">
      <c r="A612" s="26">
        <f t="shared" si="126"/>
        <v>92.333333333333329</v>
      </c>
      <c r="B612" s="6">
        <v>5540</v>
      </c>
      <c r="C612" s="38">
        <f t="shared" si="120"/>
        <v>2.8372265842332815E-4</v>
      </c>
      <c r="D612" s="38">
        <f t="shared" si="131"/>
        <v>7.6185438135261532E-2</v>
      </c>
      <c r="E612" s="38">
        <f t="shared" si="131"/>
        <v>7.5901715476838258E-2</v>
      </c>
      <c r="F612" s="38">
        <f t="shared" si="121"/>
        <v>1.4046205564399023E-5</v>
      </c>
      <c r="G612" s="38">
        <f t="shared" si="132"/>
        <v>5.5663038379315841E-2</v>
      </c>
      <c r="H612" s="38">
        <f t="shared" si="132"/>
        <v>5.5648992173751438E-2</v>
      </c>
      <c r="I612" s="29">
        <f t="shared" si="125"/>
        <v>0.61555555555555252</v>
      </c>
      <c r="J612" s="29">
        <f t="shared" si="122"/>
        <v>0.47363580246913584</v>
      </c>
      <c r="K612" s="29">
        <f t="shared" si="127"/>
        <v>0.10264153057101427</v>
      </c>
      <c r="L612" s="29">
        <f t="shared" si="128"/>
        <v>7.8051264595818362E-2</v>
      </c>
    </row>
    <row r="613" spans="1:12" x14ac:dyDescent="0.2">
      <c r="A613" s="26">
        <f t="shared" si="126"/>
        <v>92.5</v>
      </c>
      <c r="B613" s="6">
        <v>5550</v>
      </c>
      <c r="C613" s="38">
        <f t="shared" si="120"/>
        <v>2.7957047354267868E-4</v>
      </c>
      <c r="D613" s="38">
        <f t="shared" si="131"/>
        <v>7.6181601197779128E-2</v>
      </c>
      <c r="E613" s="38">
        <f t="shared" si="131"/>
        <v>7.5902030724236499E-2</v>
      </c>
      <c r="F613" s="38">
        <f t="shared" si="121"/>
        <v>1.3765757073882434E-5</v>
      </c>
      <c r="G613" s="38">
        <f t="shared" si="132"/>
        <v>5.5662773537720395E-2</v>
      </c>
      <c r="H613" s="38">
        <f t="shared" si="132"/>
        <v>5.5649007780646513E-2</v>
      </c>
      <c r="I613" s="29">
        <f t="shared" si="125"/>
        <v>0.61666666666666359</v>
      </c>
      <c r="J613" s="29">
        <f t="shared" si="122"/>
        <v>0.47534722222222225</v>
      </c>
      <c r="K613" s="29">
        <f t="shared" si="127"/>
        <v>0.10285236954524826</v>
      </c>
      <c r="L613" s="29">
        <f t="shared" si="128"/>
        <v>7.8205845172986829E-2</v>
      </c>
    </row>
    <row r="614" spans="1:12" x14ac:dyDescent="0.2">
      <c r="A614" s="26">
        <f t="shared" si="126"/>
        <v>92.666666666666671</v>
      </c>
      <c r="B614" s="6">
        <v>5560</v>
      </c>
      <c r="C614" s="38">
        <f t="shared" si="120"/>
        <v>2.7547905447953229E-4</v>
      </c>
      <c r="D614" s="38">
        <f t="shared" si="131"/>
        <v>7.6177820412575467E-2</v>
      </c>
      <c r="E614" s="38">
        <f t="shared" si="131"/>
        <v>7.5902341358095995E-2</v>
      </c>
      <c r="F614" s="38">
        <f t="shared" si="121"/>
        <v>1.3490908056865842E-5</v>
      </c>
      <c r="G614" s="38">
        <f t="shared" si="132"/>
        <v>5.5662513983989019E-2</v>
      </c>
      <c r="H614" s="38">
        <f t="shared" si="132"/>
        <v>5.5649023075932148E-2</v>
      </c>
      <c r="I614" s="29">
        <f t="shared" si="125"/>
        <v>0.61777777777777465</v>
      </c>
      <c r="J614" s="29">
        <f t="shared" si="122"/>
        <v>0.47706172839506178</v>
      </c>
      <c r="K614" s="29">
        <f t="shared" si="127"/>
        <v>0.10306320938235408</v>
      </c>
      <c r="L614" s="29">
        <f t="shared" si="128"/>
        <v>7.8360425792642199E-2</v>
      </c>
    </row>
    <row r="615" spans="1:12" x14ac:dyDescent="0.2">
      <c r="A615" s="26">
        <f t="shared" si="126"/>
        <v>92.833333333333329</v>
      </c>
      <c r="B615" s="6">
        <v>5570</v>
      </c>
      <c r="C615" s="38">
        <f t="shared" si="120"/>
        <v>2.7144751194675823E-4</v>
      </c>
      <c r="D615" s="38">
        <f t="shared" si="131"/>
        <v>7.6174094957881008E-2</v>
      </c>
      <c r="E615" s="38">
        <f t="shared" si="131"/>
        <v>7.5902647445934307E-2</v>
      </c>
      <c r="F615" s="38">
        <f t="shared" si="121"/>
        <v>1.3221546713483827E-5</v>
      </c>
      <c r="G615" s="38">
        <f t="shared" si="132"/>
        <v>5.566225961254348E-2</v>
      </c>
      <c r="H615" s="38">
        <f t="shared" si="132"/>
        <v>5.5649038065829992E-2</v>
      </c>
      <c r="I615" s="29">
        <f t="shared" si="125"/>
        <v>0.61888888888888571</v>
      </c>
      <c r="J615" s="29">
        <f t="shared" si="122"/>
        <v>0.47877932098765436</v>
      </c>
      <c r="K615" s="29">
        <f t="shared" si="127"/>
        <v>0.1032740500697039</v>
      </c>
      <c r="L615" s="29">
        <f t="shared" si="128"/>
        <v>7.8515006453936165E-2</v>
      </c>
    </row>
    <row r="616" spans="1:12" x14ac:dyDescent="0.2">
      <c r="A616" s="26">
        <f t="shared" si="126"/>
        <v>93</v>
      </c>
      <c r="B616" s="6">
        <v>5580</v>
      </c>
      <c r="C616" s="38">
        <f t="shared" si="120"/>
        <v>2.6747496967164172E-4</v>
      </c>
      <c r="D616" s="38">
        <f t="shared" si="131"/>
        <v>7.6170424023952493E-2</v>
      </c>
      <c r="E616" s="38">
        <f t="shared" si="131"/>
        <v>7.590294905428091E-2</v>
      </c>
      <c r="F616" s="38">
        <f t="shared" si="121"/>
        <v>1.2957563476082747E-5</v>
      </c>
      <c r="G616" s="38">
        <f t="shared" si="132"/>
        <v>5.5662010319913538E-2</v>
      </c>
      <c r="H616" s="38">
        <f t="shared" si="132"/>
        <v>5.5649052756437452E-2</v>
      </c>
      <c r="I616" s="29">
        <f t="shared" si="125"/>
        <v>0.61999999999999678</v>
      </c>
      <c r="J616" s="29">
        <f t="shared" si="122"/>
        <v>0.48050000000000004</v>
      </c>
      <c r="K616" s="29">
        <f t="shared" si="127"/>
        <v>0.10348489159485469</v>
      </c>
      <c r="L616" s="29">
        <f t="shared" si="128"/>
        <v>7.8669587156037377E-2</v>
      </c>
    </row>
    <row r="617" spans="1:12" x14ac:dyDescent="0.2">
      <c r="A617" s="26">
        <f t="shared" si="126"/>
        <v>93.166666666666671</v>
      </c>
      <c r="B617" s="6">
        <v>5590</v>
      </c>
      <c r="C617" s="38">
        <f t="shared" si="120"/>
        <v>2.6356056420542216E-4</v>
      </c>
      <c r="D617" s="38">
        <f t="shared" si="131"/>
        <v>7.6166806812897017E-2</v>
      </c>
      <c r="E617" s="38">
        <f t="shared" si="131"/>
        <v>7.5903246248691658E-2</v>
      </c>
      <c r="F617" s="38">
        <f t="shared" si="121"/>
        <v>1.269885096465185E-5</v>
      </c>
      <c r="G617" s="38">
        <f t="shared" si="132"/>
        <v>5.5661766004694857E-2</v>
      </c>
      <c r="H617" s="38">
        <f t="shared" si="132"/>
        <v>5.5649067153730206E-2</v>
      </c>
      <c r="I617" s="29">
        <f t="shared" si="125"/>
        <v>0.62111111111110784</v>
      </c>
      <c r="J617" s="29">
        <f t="shared" si="122"/>
        <v>0.48222376543209877</v>
      </c>
      <c r="K617" s="29">
        <f t="shared" si="127"/>
        <v>0.1036957339455455</v>
      </c>
      <c r="L617" s="29">
        <f t="shared" si="128"/>
        <v>7.882416789813107E-2</v>
      </c>
    </row>
    <row r="618" spans="1:12" x14ac:dyDescent="0.2">
      <c r="A618" s="26">
        <f t="shared" si="126"/>
        <v>93.333333333333329</v>
      </c>
      <c r="B618" s="6">
        <v>5600</v>
      </c>
      <c r="C618" s="38">
        <f t="shared" si="120"/>
        <v>2.5970344473561852E-4</v>
      </c>
      <c r="D618" s="38">
        <f t="shared" si="131"/>
        <v>7.6163242538498557E-2</v>
      </c>
      <c r="E618" s="38">
        <f t="shared" si="131"/>
        <v>7.5903539093763003E-2</v>
      </c>
      <c r="F618" s="38">
        <f t="shared" si="121"/>
        <v>1.2445303943144613E-5</v>
      </c>
      <c r="G618" s="38">
        <f t="shared" si="132"/>
        <v>5.5661526567507752E-2</v>
      </c>
      <c r="H618" s="38">
        <f t="shared" si="132"/>
        <v>5.5649081263564611E-2</v>
      </c>
      <c r="I618" s="29">
        <f t="shared" si="125"/>
        <v>0.6222222222222189</v>
      </c>
      <c r="J618" s="29">
        <f t="shared" si="122"/>
        <v>0.48395061728395067</v>
      </c>
      <c r="K618" s="29">
        <f t="shared" si="127"/>
        <v>0.10390657710969484</v>
      </c>
      <c r="L618" s="29">
        <f t="shared" si="128"/>
        <v>7.8978748679418745E-2</v>
      </c>
    </row>
    <row r="619" spans="1:12" x14ac:dyDescent="0.2">
      <c r="A619" s="26">
        <f t="shared" si="126"/>
        <v>93.5</v>
      </c>
      <c r="B619" s="6">
        <v>5610</v>
      </c>
      <c r="C619" s="38">
        <f t="shared" si="120"/>
        <v>2.5590277290110202E-4</v>
      </c>
      <c r="D619" s="38">
        <f t="shared" ref="D619:E634" si="133">D618*EXP(-$H$6*10/3600)+$B$55</f>
        <v>7.6159730426047081E-2</v>
      </c>
      <c r="E619" s="38">
        <f t="shared" si="133"/>
        <v>7.5903827653146044E-2</v>
      </c>
      <c r="F619" s="38">
        <f t="shared" si="121"/>
        <v>1.2196819276672028E-5</v>
      </c>
      <c r="G619" s="38">
        <f t="shared" ref="G619:H634" si="134">G618*EXP(-$H$7*10/3600)+$B$55</f>
        <v>5.566129191095677E-2</v>
      </c>
      <c r="H619" s="38">
        <f t="shared" si="134"/>
        <v>5.5649095091680104E-2</v>
      </c>
      <c r="I619" s="29">
        <f t="shared" si="125"/>
        <v>0.62333333333332996</v>
      </c>
      <c r="J619" s="29">
        <f t="shared" si="122"/>
        <v>0.48568055555555556</v>
      </c>
      <c r="K619" s="29">
        <f t="shared" si="127"/>
        <v>0.10411742107539802</v>
      </c>
      <c r="L619" s="29">
        <f t="shared" si="128"/>
        <v>7.913332949911786E-2</v>
      </c>
    </row>
    <row r="620" spans="1:12" x14ac:dyDescent="0.2">
      <c r="A620" s="26">
        <f t="shared" si="126"/>
        <v>93.666666666666671</v>
      </c>
      <c r="B620" s="6">
        <v>5620</v>
      </c>
      <c r="C620" s="38">
        <f t="shared" si="120"/>
        <v>2.5215772260987464E-4</v>
      </c>
      <c r="D620" s="38">
        <f t="shared" si="133"/>
        <v>7.6156269712170183E-2</v>
      </c>
      <c r="E620" s="38">
        <f t="shared" si="133"/>
        <v>7.5904111989560374E-2</v>
      </c>
      <c r="F620" s="38">
        <f t="shared" si="121"/>
        <v>1.1953295889550599E-5</v>
      </c>
      <c r="G620" s="38">
        <f t="shared" si="134"/>
        <v>5.5661061939591069E-2</v>
      </c>
      <c r="H620" s="38">
        <f t="shared" si="134"/>
        <v>5.5649108643701525E-2</v>
      </c>
      <c r="I620" s="29">
        <f t="shared" si="125"/>
        <v>0.62444444444444103</v>
      </c>
      <c r="J620" s="29">
        <f t="shared" si="122"/>
        <v>0.48741358024691361</v>
      </c>
      <c r="K620" s="29">
        <f t="shared" si="127"/>
        <v>0.10432826583092458</v>
      </c>
      <c r="L620" s="29">
        <f t="shared" si="128"/>
        <v>7.9287910356461475E-2</v>
      </c>
    </row>
    <row r="621" spans="1:12" x14ac:dyDescent="0.2">
      <c r="A621" s="26">
        <f t="shared" si="126"/>
        <v>93.833333333333329</v>
      </c>
      <c r="B621" s="6">
        <v>5630</v>
      </c>
      <c r="C621" s="38">
        <f t="shared" si="120"/>
        <v>2.4846747985951447E-4</v>
      </c>
      <c r="D621" s="38">
        <f t="shared" si="133"/>
        <v>7.615285964466717E-2</v>
      </c>
      <c r="E621" s="38">
        <f t="shared" si="133"/>
        <v>7.5904392164807724E-2</v>
      </c>
      <c r="F621" s="38">
        <f t="shared" si="121"/>
        <v>1.1714634724187961E-5</v>
      </c>
      <c r="G621" s="38">
        <f t="shared" si="134"/>
        <v>5.5660836559865583E-2</v>
      </c>
      <c r="H621" s="38">
        <f t="shared" si="134"/>
        <v>5.5649121925141404E-2</v>
      </c>
      <c r="I621" s="29">
        <f t="shared" si="125"/>
        <v>0.62555555555555209</v>
      </c>
      <c r="J621" s="29">
        <f t="shared" si="122"/>
        <v>0.48914969135802472</v>
      </c>
      <c r="K621" s="29">
        <f t="shared" si="127"/>
        <v>0.10453911136471572</v>
      </c>
      <c r="L621" s="29">
        <f t="shared" si="128"/>
        <v>7.944249125069798E-2</v>
      </c>
    </row>
    <row r="622" spans="1:12" x14ac:dyDescent="0.2">
      <c r="A622" s="26">
        <f t="shared" si="126"/>
        <v>94</v>
      </c>
      <c r="B622" s="6">
        <v>5640</v>
      </c>
      <c r="C622" s="38">
        <f t="shared" si="120"/>
        <v>2.4483124256024873E-4</v>
      </c>
      <c r="D622" s="38">
        <f t="shared" si="133"/>
        <v>7.6149499482345534E-2</v>
      </c>
      <c r="E622" s="38">
        <f t="shared" si="133"/>
        <v>7.5904668239785339E-2</v>
      </c>
      <c r="F622" s="38">
        <f t="shared" si="121"/>
        <v>1.1480738700789396E-5</v>
      </c>
      <c r="G622" s="38">
        <f t="shared" si="134"/>
        <v>5.5660615680102991E-2</v>
      </c>
      <c r="H622" s="38">
        <f t="shared" si="134"/>
        <v>5.5649134941402209E-2</v>
      </c>
      <c r="I622" s="29">
        <f t="shared" si="125"/>
        <v>0.62666666666666315</v>
      </c>
      <c r="J622" s="29">
        <f t="shared" si="122"/>
        <v>0.49088888888888893</v>
      </c>
      <c r="K622" s="29">
        <f t="shared" si="127"/>
        <v>0.1047499576653818</v>
      </c>
      <c r="L622" s="29">
        <f t="shared" si="128"/>
        <v>7.9597072181090758E-2</v>
      </c>
    </row>
    <row r="623" spans="1:12" x14ac:dyDescent="0.2">
      <c r="A623" s="26">
        <f t="shared" si="126"/>
        <v>94.166666666666671</v>
      </c>
      <c r="B623" s="6">
        <v>5650</v>
      </c>
      <c r="C623" s="38">
        <f t="shared" si="120"/>
        <v>2.4124822036061794E-4</v>
      </c>
      <c r="D623" s="38">
        <f t="shared" si="133"/>
        <v>7.6146188494859865E-2</v>
      </c>
      <c r="E623" s="38">
        <f t="shared" si="133"/>
        <v>7.5904940274499288E-2</v>
      </c>
      <c r="F623" s="38">
        <f t="shared" si="121"/>
        <v>1.125151267786884E-5</v>
      </c>
      <c r="G623" s="38">
        <f t="shared" si="134"/>
        <v>5.5660399210456402E-2</v>
      </c>
      <c r="H623" s="38">
        <f t="shared" si="134"/>
        <v>5.5649147697778546E-2</v>
      </c>
      <c r="I623" s="29">
        <f t="shared" si="125"/>
        <v>0.62777777777777422</v>
      </c>
      <c r="J623" s="29">
        <f t="shared" si="122"/>
        <v>0.49263117283950619</v>
      </c>
      <c r="K623" s="29">
        <f t="shared" si="127"/>
        <v>0.10496080472169984</v>
      </c>
      <c r="L623" s="29">
        <f t="shared" si="128"/>
        <v>7.9751653146917914E-2</v>
      </c>
    </row>
    <row r="624" spans="1:12" x14ac:dyDescent="0.2">
      <c r="A624" s="26">
        <f t="shared" si="126"/>
        <v>94.333333333333329</v>
      </c>
      <c r="B624" s="6">
        <v>5660</v>
      </c>
      <c r="C624" s="38">
        <f t="shared" si="120"/>
        <v>2.377176344756858E-4</v>
      </c>
      <c r="D624" s="38">
        <f t="shared" si="133"/>
        <v>7.6142925962553107E-2</v>
      </c>
      <c r="E624" s="38">
        <f t="shared" si="133"/>
        <v>7.590520832807747E-2</v>
      </c>
      <c r="F624" s="38">
        <f t="shared" si="121"/>
        <v>1.1026863413548351E-5</v>
      </c>
      <c r="G624" s="38">
        <f t="shared" si="134"/>
        <v>5.5660187062872832E-2</v>
      </c>
      <c r="H624" s="38">
        <f t="shared" si="134"/>
        <v>5.5649160199459299E-2</v>
      </c>
      <c r="I624" s="29">
        <f t="shared" si="125"/>
        <v>0.62888888888888528</v>
      </c>
      <c r="J624" s="29">
        <f t="shared" si="122"/>
        <v>0.49437654320987656</v>
      </c>
      <c r="K624" s="29">
        <f t="shared" si="127"/>
        <v>0.10517165252261117</v>
      </c>
      <c r="L624" s="29">
        <f t="shared" si="128"/>
        <v>7.9906234147471972E-2</v>
      </c>
    </row>
    <row r="625" spans="1:12" x14ac:dyDescent="0.2">
      <c r="A625" s="26">
        <f t="shared" si="126"/>
        <v>94.5</v>
      </c>
      <c r="B625" s="6">
        <v>5670</v>
      </c>
      <c r="C625" s="38">
        <f t="shared" si="120"/>
        <v>2.3423871751777103E-4</v>
      </c>
      <c r="D625" s="38">
        <f t="shared" si="133"/>
        <v>7.6139711176300168E-2</v>
      </c>
      <c r="E625" s="38">
        <f t="shared" si="133"/>
        <v>7.5905472458782444E-2</v>
      </c>
      <c r="F625" s="38">
        <f t="shared" si="121"/>
        <v>1.0806699527630272E-5</v>
      </c>
      <c r="G625" s="38">
        <f t="shared" si="134"/>
        <v>5.5659979151057373E-2</v>
      </c>
      <c r="H625" s="38">
        <f t="shared" si="134"/>
        <v>5.5649172451529762E-2</v>
      </c>
      <c r="I625" s="29">
        <f t="shared" si="125"/>
        <v>0.62999999999999634</v>
      </c>
      <c r="J625" s="29">
        <f t="shared" si="122"/>
        <v>0.49612500000000004</v>
      </c>
      <c r="K625" s="29">
        <f t="shared" si="127"/>
        <v>0.1053825010572189</v>
      </c>
      <c r="L625" s="29">
        <f t="shared" si="128"/>
        <v>8.0060815182059555E-2</v>
      </c>
    </row>
    <row r="626" spans="1:12" x14ac:dyDescent="0.2">
      <c r="A626" s="26">
        <f t="shared" si="126"/>
        <v>94.666666666666671</v>
      </c>
      <c r="B626" s="6">
        <v>5680</v>
      </c>
      <c r="C626" s="38">
        <f t="shared" si="120"/>
        <v>2.3081071332964998E-4</v>
      </c>
      <c r="D626" s="38">
        <f t="shared" si="133"/>
        <v>7.6136543437353738E-2</v>
      </c>
      <c r="E626" s="38">
        <f t="shared" si="133"/>
        <v>7.5905732724024136E-2</v>
      </c>
      <c r="F626" s="38">
        <f t="shared" si="121"/>
        <v>1.0590931464426673E-5</v>
      </c>
      <c r="G626" s="38">
        <f t="shared" si="134"/>
        <v>5.5659775390438086E-2</v>
      </c>
      <c r="H626" s="38">
        <f t="shared" si="134"/>
        <v>5.5649184458973683E-2</v>
      </c>
      <c r="I626" s="29">
        <f t="shared" si="125"/>
        <v>0.6311111111111074</v>
      </c>
      <c r="J626" s="29">
        <f t="shared" si="122"/>
        <v>0.49787654320987657</v>
      </c>
      <c r="K626" s="29">
        <f t="shared" si="127"/>
        <v>0.10559335031478563</v>
      </c>
      <c r="L626" s="29">
        <f t="shared" si="128"/>
        <v>8.0215396250001153E-2</v>
      </c>
    </row>
    <row r="627" spans="1:12" x14ac:dyDescent="0.2">
      <c r="A627" s="26">
        <f t="shared" si="126"/>
        <v>94.833333333333329</v>
      </c>
      <c r="B627" s="6">
        <v>5690</v>
      </c>
      <c r="C627" s="38">
        <f t="shared" si="120"/>
        <v>2.2743287682020475E-4</v>
      </c>
      <c r="D627" s="38">
        <f t="shared" si="133"/>
        <v>7.6133422057192437E-2</v>
      </c>
      <c r="E627" s="38">
        <f t="shared" si="133"/>
        <v>7.590598918037228E-2</v>
      </c>
      <c r="F627" s="38">
        <f t="shared" si="121"/>
        <v>1.0379471456330852E-5</v>
      </c>
      <c r="G627" s="38">
        <f t="shared" si="134"/>
        <v>5.5659575698131618E-2</v>
      </c>
      <c r="H627" s="38">
        <f t="shared" si="134"/>
        <v>5.5649196226675308E-2</v>
      </c>
      <c r="I627" s="29">
        <f t="shared" si="125"/>
        <v>0.63222222222221847</v>
      </c>
      <c r="J627" s="29">
        <f t="shared" si="122"/>
        <v>0.4996311728395062</v>
      </c>
      <c r="K627" s="29">
        <f t="shared" si="127"/>
        <v>0.10580420028473111</v>
      </c>
      <c r="L627" s="29">
        <f t="shared" si="128"/>
        <v>8.0369977350630811E-2</v>
      </c>
    </row>
    <row r="628" spans="1:12" x14ac:dyDescent="0.2">
      <c r="A628" s="26">
        <f t="shared" si="126"/>
        <v>95</v>
      </c>
      <c r="B628" s="6">
        <v>5700</v>
      </c>
      <c r="C628" s="38">
        <f t="shared" si="120"/>
        <v>2.2410447380247206E-4</v>
      </c>
      <c r="D628" s="38">
        <f t="shared" si="133"/>
        <v>7.6130346357371176E-2</v>
      </c>
      <c r="E628" s="38">
        <f t="shared" si="133"/>
        <v>7.5906241883568745E-2</v>
      </c>
      <c r="F628" s="38">
        <f t="shared" si="121"/>
        <v>1.017223348811644E-5</v>
      </c>
      <c r="G628" s="38">
        <f t="shared" si="134"/>
        <v>5.5659379992909465E-2</v>
      </c>
      <c r="H628" s="38">
        <f t="shared" si="134"/>
        <v>5.5649207759421372E-2</v>
      </c>
      <c r="I628" s="29">
        <f t="shared" si="125"/>
        <v>0.63333333333332953</v>
      </c>
      <c r="J628" s="29">
        <f t="shared" si="122"/>
        <v>0.50138888888888888</v>
      </c>
      <c r="K628" s="29">
        <f t="shared" si="127"/>
        <v>0.10601505095662991</v>
      </c>
      <c r="L628" s="29">
        <f t="shared" si="128"/>
        <v>8.0524558483295872E-2</v>
      </c>
    </row>
    <row r="629" spans="1:12" x14ac:dyDescent="0.2">
      <c r="A629" s="26">
        <f t="shared" si="126"/>
        <v>95.166666666666671</v>
      </c>
      <c r="B629" s="6">
        <v>5710</v>
      </c>
      <c r="C629" s="38">
        <f t="shared" si="120"/>
        <v>2.2082478083406619E-4</v>
      </c>
      <c r="D629" s="38">
        <f t="shared" si="133"/>
        <v>7.6127315669373669E-2</v>
      </c>
      <c r="E629" s="38">
        <f t="shared" si="133"/>
        <v>7.5906490888539638E-2</v>
      </c>
      <c r="F629" s="38">
        <f t="shared" si="121"/>
        <v>9.9691332619489465E-6</v>
      </c>
      <c r="G629" s="38">
        <f t="shared" si="134"/>
        <v>5.5659188195164952E-2</v>
      </c>
      <c r="H629" s="38">
        <f t="shared" si="134"/>
        <v>5.5649219061903024E-2</v>
      </c>
      <c r="I629" s="29">
        <f t="shared" si="125"/>
        <v>0.63444444444444059</v>
      </c>
      <c r="J629" s="29">
        <f t="shared" si="122"/>
        <v>0.50314969135802468</v>
      </c>
      <c r="K629" s="29">
        <f t="shared" si="127"/>
        <v>0.10622590232020919</v>
      </c>
      <c r="L629" s="29">
        <f t="shared" si="128"/>
        <v>8.0679139647356707E-2</v>
      </c>
    </row>
    <row r="630" spans="1:12" x14ac:dyDescent="0.2">
      <c r="A630" s="26">
        <f t="shared" si="126"/>
        <v>95.333333333333329</v>
      </c>
      <c r="B630" s="6">
        <v>5720</v>
      </c>
      <c r="C630" s="38">
        <f t="shared" si="120"/>
        <v>2.1759308505993536E-4</v>
      </c>
      <c r="D630" s="38">
        <f t="shared" si="133"/>
        <v>7.6124329334467125E-2</v>
      </c>
      <c r="E630" s="38">
        <f t="shared" si="133"/>
        <v>7.5906736249407233E-2</v>
      </c>
      <c r="F630" s="38">
        <f t="shared" si="121"/>
        <v>9.7700881630961639E-6</v>
      </c>
      <c r="G630" s="38">
        <f t="shared" si="134"/>
        <v>5.5659000226880834E-2</v>
      </c>
      <c r="H630" s="38">
        <f t="shared" si="134"/>
        <v>5.564923013871776E-2</v>
      </c>
      <c r="I630" s="29">
        <f t="shared" si="125"/>
        <v>0.63555555555555165</v>
      </c>
      <c r="J630" s="29">
        <f t="shared" si="122"/>
        <v>0.50491358024691357</v>
      </c>
      <c r="K630" s="29">
        <f t="shared" si="127"/>
        <v>0.10643675436534643</v>
      </c>
      <c r="L630" s="29">
        <f t="shared" si="128"/>
        <v>8.0833720842186485E-2</v>
      </c>
    </row>
    <row r="631" spans="1:12" x14ac:dyDescent="0.2">
      <c r="A631" s="26">
        <f t="shared" si="126"/>
        <v>95.5</v>
      </c>
      <c r="B631" s="6">
        <v>5730</v>
      </c>
      <c r="C631" s="38">
        <f t="shared" si="120"/>
        <v>2.1440868405741981E-4</v>
      </c>
      <c r="D631" s="38">
        <f t="shared" si="133"/>
        <v>7.6121386703559127E-2</v>
      </c>
      <c r="E631" s="38">
        <f t="shared" si="133"/>
        <v>7.5906978019501747E-2</v>
      </c>
      <c r="F631" s="38">
        <f t="shared" si="121"/>
        <v>9.5750172263231179E-6</v>
      </c>
      <c r="G631" s="38">
        <f t="shared" si="134"/>
        <v>5.5658816011597577E-2</v>
      </c>
      <c r="H631" s="38">
        <f t="shared" si="134"/>
        <v>5.5649240994371275E-2</v>
      </c>
      <c r="I631" s="29">
        <f t="shared" si="125"/>
        <v>0.63666666666666272</v>
      </c>
      <c r="J631" s="29">
        <f t="shared" si="122"/>
        <v>0.50668055555555558</v>
      </c>
      <c r="K631" s="29">
        <f t="shared" si="127"/>
        <v>0.10664760708206726</v>
      </c>
      <c r="L631" s="29">
        <f t="shared" si="128"/>
        <v>8.098830206717085E-2</v>
      </c>
    </row>
    <row r="632" spans="1:12" x14ac:dyDescent="0.2">
      <c r="A632" s="26">
        <f t="shared" si="126"/>
        <v>95.666666666666671</v>
      </c>
      <c r="B632" s="6">
        <v>5740</v>
      </c>
      <c r="C632" s="38">
        <f t="shared" si="120"/>
        <v>2.1127088568357707E-4</v>
      </c>
      <c r="D632" s="38">
        <f t="shared" si="133"/>
        <v>7.6118487137056462E-2</v>
      </c>
      <c r="E632" s="38">
        <f t="shared" si="133"/>
        <v>7.5907216251372922E-2</v>
      </c>
      <c r="F632" s="38">
        <f t="shared" si="121"/>
        <v>9.3838411029578901E-6</v>
      </c>
      <c r="G632" s="38">
        <f t="shared" si="134"/>
        <v>5.565863547438224E-2</v>
      </c>
      <c r="H632" s="38">
        <f t="shared" si="134"/>
        <v>5.5649251633279308E-2</v>
      </c>
      <c r="I632" s="29">
        <f t="shared" si="125"/>
        <v>0.63777777777777378</v>
      </c>
      <c r="J632" s="29">
        <f t="shared" si="122"/>
        <v>0.50845061728395069</v>
      </c>
      <c r="K632" s="29">
        <f t="shared" si="127"/>
        <v>0.1068584604605433</v>
      </c>
      <c r="L632" s="29">
        <f t="shared" si="128"/>
        <v>8.1142883321707743E-2</v>
      </c>
    </row>
    <row r="633" spans="1:12" x14ac:dyDescent="0.2">
      <c r="A633" s="26">
        <f t="shared" si="126"/>
        <v>95.833333333333329</v>
      </c>
      <c r="B633" s="6">
        <v>5750</v>
      </c>
      <c r="C633" s="38">
        <f t="shared" si="120"/>
        <v>2.0817900792474196E-4</v>
      </c>
      <c r="D633" s="38">
        <f t="shared" si="133"/>
        <v>7.6115630004726167E-2</v>
      </c>
      <c r="E633" s="38">
        <f t="shared" si="133"/>
        <v>7.5907450996801462E-2</v>
      </c>
      <c r="F633" s="38">
        <f t="shared" si="121"/>
        <v>9.1964820286152631E-6</v>
      </c>
      <c r="G633" s="38">
        <f t="shared" si="134"/>
        <v>5.565845854179801E-2</v>
      </c>
      <c r="H633" s="38">
        <f t="shared" si="134"/>
        <v>5.5649262059769423E-2</v>
      </c>
      <c r="I633" s="29">
        <f t="shared" si="125"/>
        <v>0.63888888888888484</v>
      </c>
      <c r="J633" s="29">
        <f t="shared" si="122"/>
        <v>0.5102237654320988</v>
      </c>
      <c r="K633" s="29">
        <f t="shared" si="127"/>
        <v>0.10706931449108997</v>
      </c>
      <c r="L633" s="29">
        <f t="shared" si="128"/>
        <v>8.1297464605207106E-2</v>
      </c>
    </row>
    <row r="634" spans="1:12" x14ac:dyDescent="0.2">
      <c r="A634" s="26">
        <f t="shared" si="126"/>
        <v>96</v>
      </c>
      <c r="B634" s="6">
        <v>5760</v>
      </c>
      <c r="C634" s="38">
        <f t="shared" ref="C634:C697" si="135">$D$36*EXP(-$H$6*B634/3600)</f>
        <v>2.0513237874828793E-4</v>
      </c>
      <c r="D634" s="38">
        <f t="shared" si="133"/>
        <v>7.6112814685558514E-2</v>
      </c>
      <c r="E634" s="38">
        <f t="shared" si="133"/>
        <v>7.5907682306810262E-2</v>
      </c>
      <c r="F634" s="38">
        <f t="shared" ref="F634:F697" si="136">$D$36*EXP(-$H$7*B634/3600)</f>
        <v>9.0128637915644612E-6</v>
      </c>
      <c r="G634" s="38">
        <f t="shared" si="134"/>
        <v>5.5658285141874327E-2</v>
      </c>
      <c r="H634" s="38">
        <f t="shared" si="134"/>
        <v>5.5649272278082786E-2</v>
      </c>
      <c r="I634" s="29">
        <f t="shared" si="125"/>
        <v>0.63999999999999591</v>
      </c>
      <c r="J634" s="29">
        <f t="shared" ref="J634:J697" si="137">($B$55/10)/3600*0.5*B634^2</f>
        <v>0.51200000000000001</v>
      </c>
      <c r="K634" s="29">
        <f t="shared" si="127"/>
        <v>0.10728016916416444</v>
      </c>
      <c r="L634" s="29">
        <f t="shared" si="128"/>
        <v>8.1452045917090668E-2</v>
      </c>
    </row>
    <row r="635" spans="1:12" x14ac:dyDescent="0.2">
      <c r="A635" s="26">
        <f t="shared" si="126"/>
        <v>96.166666666666671</v>
      </c>
      <c r="B635" s="6">
        <v>5770</v>
      </c>
      <c r="C635" s="38">
        <f t="shared" si="135"/>
        <v>2.0213033595655803E-4</v>
      </c>
      <c r="D635" s="38">
        <f t="shared" ref="D635:E650" si="138">D634*EXP(-$H$6*10/3600)+$B$55</f>
        <v>7.6110040567632056E-2</v>
      </c>
      <c r="E635" s="38">
        <f t="shared" si="138"/>
        <v>7.5907910231675535E-2</v>
      </c>
      <c r="F635" s="38">
        <f t="shared" si="136"/>
        <v>8.832911701728731E-6</v>
      </c>
      <c r="G635" s="38">
        <f t="shared" ref="G635:H650" si="139">G634*EXP(-$H$7*10/3600)+$B$55</f>
        <v>5.5658115204077589E-2</v>
      </c>
      <c r="H635" s="38">
        <f t="shared" si="139"/>
        <v>5.5649282292375889E-2</v>
      </c>
      <c r="I635" s="29">
        <f t="shared" ref="I635:I698" si="140">I634+$B$55</f>
        <v>0.64111111111110697</v>
      </c>
      <c r="J635" s="29">
        <f t="shared" si="137"/>
        <v>0.51377932098765433</v>
      </c>
      <c r="K635" s="29">
        <f t="shared" si="127"/>
        <v>0.10749102447036354</v>
      </c>
      <c r="L635" s="29">
        <f t="shared" si="128"/>
        <v>8.1606627256791714E-2</v>
      </c>
    </row>
    <row r="636" spans="1:12" x14ac:dyDescent="0.2">
      <c r="A636" s="26">
        <f t="shared" ref="A636:A699" si="141">B636/60</f>
        <v>96.333333333333329</v>
      </c>
      <c r="B636" s="6">
        <v>5780</v>
      </c>
      <c r="C636" s="38">
        <f t="shared" si="135"/>
        <v>1.9917222704293343E-4</v>
      </c>
      <c r="D636" s="38">
        <f t="shared" si="138"/>
        <v>7.6107307047980605E-2</v>
      </c>
      <c r="E636" s="38">
        <f t="shared" si="138"/>
        <v>7.5908134820937709E-2</v>
      </c>
      <c r="F636" s="38">
        <f t="shared" si="136"/>
        <v>8.6565525603037682E-6</v>
      </c>
      <c r="G636" s="38">
        <f t="shared" si="139"/>
        <v>5.5657948659282502E-2</v>
      </c>
      <c r="H636" s="38">
        <f t="shared" si="139"/>
        <v>5.5649292106722224E-2</v>
      </c>
      <c r="I636" s="29">
        <f t="shared" si="140"/>
        <v>0.64222222222221803</v>
      </c>
      <c r="J636" s="29">
        <f t="shared" si="137"/>
        <v>0.51556172839506176</v>
      </c>
      <c r="K636" s="29">
        <f t="shared" ref="K636:K699" si="142">K635+E636*10/3600</f>
        <v>0.10770188040042171</v>
      </c>
      <c r="L636" s="29">
        <f t="shared" ref="L636:L699" si="143">L635+H636*10/3600</f>
        <v>8.1761208623754827E-2</v>
      </c>
    </row>
    <row r="637" spans="1:12" x14ac:dyDescent="0.2">
      <c r="A637" s="26">
        <f t="shared" si="141"/>
        <v>96.5</v>
      </c>
      <c r="B637" s="6">
        <v>5790</v>
      </c>
      <c r="C637" s="38">
        <f t="shared" si="135"/>
        <v>1.9625740905000836E-4</v>
      </c>
      <c r="D637" s="38">
        <f t="shared" si="138"/>
        <v>7.6104613532462173E-2</v>
      </c>
      <c r="E637" s="38">
        <f t="shared" si="138"/>
        <v>7.5908356123412207E-2</v>
      </c>
      <c r="F637" s="38">
        <f t="shared" si="136"/>
        <v>8.4837146299827058E-6</v>
      </c>
      <c r="G637" s="38">
        <f t="shared" si="139"/>
        <v>5.5657785439743916E-2</v>
      </c>
      <c r="H637" s="38">
        <f t="shared" si="139"/>
        <v>5.564930172511396E-2</v>
      </c>
      <c r="I637" s="29">
        <f t="shared" si="140"/>
        <v>0.64333333333332909</v>
      </c>
      <c r="J637" s="29">
        <f t="shared" si="137"/>
        <v>0.51734722222222229</v>
      </c>
      <c r="K637" s="29">
        <f t="shared" si="142"/>
        <v>0.10791273694520896</v>
      </c>
      <c r="L637" s="29">
        <f t="shared" si="143"/>
        <v>8.1915790017435694E-2</v>
      </c>
    </row>
    <row r="638" spans="1:12" x14ac:dyDescent="0.2">
      <c r="A638" s="26">
        <f t="shared" si="141"/>
        <v>96.666666666666671</v>
      </c>
      <c r="B638" s="6">
        <v>5800</v>
      </c>
      <c r="C638" s="38">
        <f t="shared" si="135"/>
        <v>1.9338524842984063E-4</v>
      </c>
      <c r="D638" s="38">
        <f t="shared" si="138"/>
        <v>7.6101959435629835E-2</v>
      </c>
      <c r="E638" s="38">
        <f t="shared" si="138"/>
        <v>7.590857418720004E-2</v>
      </c>
      <c r="F638" s="38">
        <f t="shared" si="136"/>
        <v>8.3143276057757918E-6</v>
      </c>
      <c r="G638" s="38">
        <f t="shared" si="139"/>
        <v>5.56576254790693E-2</v>
      </c>
      <c r="H638" s="38">
        <f t="shared" si="139"/>
        <v>5.564931115146355E-2</v>
      </c>
      <c r="I638" s="29">
        <f t="shared" si="140"/>
        <v>0.64444444444444016</v>
      </c>
      <c r="J638" s="29">
        <f t="shared" si="137"/>
        <v>0.51913580246913582</v>
      </c>
      <c r="K638" s="29">
        <f t="shared" si="142"/>
        <v>0.10812359409572896</v>
      </c>
      <c r="L638" s="29">
        <f t="shared" si="143"/>
        <v>8.2070371437300865E-2</v>
      </c>
    </row>
    <row r="639" spans="1:12" x14ac:dyDescent="0.2">
      <c r="A639" s="26">
        <f t="shared" si="141"/>
        <v>96.833333333333329</v>
      </c>
      <c r="B639" s="6">
        <v>5810</v>
      </c>
      <c r="C639" s="38">
        <f t="shared" si="135"/>
        <v>1.9055512090624698E-4</v>
      </c>
      <c r="D639" s="38">
        <f t="shared" si="138"/>
        <v>7.6099344180604503E-2</v>
      </c>
      <c r="E639" s="38">
        <f t="shared" si="138"/>
        <v>7.5908789059698292E-2</v>
      </c>
      <c r="F639" s="38">
        <f t="shared" si="136"/>
        <v>8.1483225864124E-6</v>
      </c>
      <c r="G639" s="38">
        <f t="shared" si="139"/>
        <v>5.5657468712191724E-2</v>
      </c>
      <c r="H639" s="38">
        <f t="shared" si="139"/>
        <v>5.5649320389605336E-2</v>
      </c>
      <c r="I639" s="29">
        <f t="shared" si="140"/>
        <v>0.64555555555555122</v>
      </c>
      <c r="J639" s="29">
        <f t="shared" si="137"/>
        <v>0.52092746913580246</v>
      </c>
      <c r="K639" s="29">
        <f t="shared" si="142"/>
        <v>0.10833445184311701</v>
      </c>
      <c r="L639" s="29">
        <f t="shared" si="143"/>
        <v>8.2224952882827551E-2</v>
      </c>
    </row>
    <row r="640" spans="1:12" x14ac:dyDescent="0.2">
      <c r="A640" s="26">
        <f t="shared" si="141"/>
        <v>97</v>
      </c>
      <c r="B640" s="6">
        <v>5820</v>
      </c>
      <c r="C640" s="38">
        <f t="shared" si="135"/>
        <v>1.8776641133911535E-4</v>
      </c>
      <c r="D640" s="38">
        <f t="shared" si="138"/>
        <v>7.6096767198949491E-2</v>
      </c>
      <c r="E640" s="38">
        <f t="shared" si="138"/>
        <v>7.5909000787610412E-2</v>
      </c>
      <c r="F640" s="38">
        <f t="shared" si="136"/>
        <v>7.9856320463142584E-6</v>
      </c>
      <c r="G640" s="38">
        <f t="shared" si="139"/>
        <v>5.565731507534339E-2</v>
      </c>
      <c r="H640" s="38">
        <f t="shared" si="139"/>
        <v>5.5649329443297098E-2</v>
      </c>
      <c r="I640" s="29">
        <f t="shared" si="140"/>
        <v>0.64666666666666228</v>
      </c>
      <c r="J640" s="29">
        <f t="shared" si="137"/>
        <v>0.5227222222222222</v>
      </c>
      <c r="K640" s="29">
        <f t="shared" si="142"/>
        <v>0.10854531017863815</v>
      </c>
      <c r="L640" s="29">
        <f t="shared" si="143"/>
        <v>8.237953435350337E-2</v>
      </c>
    </row>
    <row r="641" spans="1:12" x14ac:dyDescent="0.2">
      <c r="A641" s="26">
        <f t="shared" si="141"/>
        <v>97.166666666666671</v>
      </c>
      <c r="B641" s="6">
        <v>5830</v>
      </c>
      <c r="C641" s="38">
        <f t="shared" si="135"/>
        <v>1.8501851359069963E-4</v>
      </c>
      <c r="D641" s="38">
        <f t="shared" si="138"/>
        <v>7.6094227930547015E-2</v>
      </c>
      <c r="E641" s="38">
        <f t="shared" si="138"/>
        <v>7.590920941695635E-2</v>
      </c>
      <c r="F641" s="38">
        <f t="shared" si="136"/>
        <v>7.8261898081281663E-6</v>
      </c>
      <c r="G641" s="38">
        <f t="shared" si="139"/>
        <v>5.5657164506029699E-2</v>
      </c>
      <c r="H641" s="38">
        <f t="shared" si="139"/>
        <v>5.564933831622159E-2</v>
      </c>
      <c r="I641" s="29">
        <f t="shared" si="140"/>
        <v>0.64777777777777334</v>
      </c>
      <c r="J641" s="29">
        <f t="shared" si="137"/>
        <v>0.52452006172839505</v>
      </c>
      <c r="K641" s="29">
        <f t="shared" si="142"/>
        <v>0.10875616909368525</v>
      </c>
      <c r="L641" s="29">
        <f t="shared" si="143"/>
        <v>8.2534115848826209E-2</v>
      </c>
    </row>
    <row r="642" spans="1:12" x14ac:dyDescent="0.2">
      <c r="A642" s="26">
        <f t="shared" si="141"/>
        <v>97.333333333333329</v>
      </c>
      <c r="B642" s="6">
        <v>5840</v>
      </c>
      <c r="C642" s="38">
        <f t="shared" si="135"/>
        <v>1.8231083039387436E-4</v>
      </c>
      <c r="D642" s="38">
        <f t="shared" si="138"/>
        <v>7.6091725823476397E-2</v>
      </c>
      <c r="E642" s="38">
        <f t="shared" si="138"/>
        <v>7.5909414993082555E-2</v>
      </c>
      <c r="F642" s="38">
        <f t="shared" si="136"/>
        <v>7.6699310158071398E-6</v>
      </c>
      <c r="G642" s="38">
        <f t="shared" si="139"/>
        <v>5.5657016943003831E-2</v>
      </c>
      <c r="H642" s="38">
        <f t="shared" si="139"/>
        <v>5.5649347011988044E-2</v>
      </c>
      <c r="I642" s="29">
        <f t="shared" si="140"/>
        <v>0.64888888888888441</v>
      </c>
      <c r="J642" s="29">
        <f t="shared" si="137"/>
        <v>0.526320987654321</v>
      </c>
      <c r="K642" s="29">
        <f t="shared" si="142"/>
        <v>0.10896702857977715</v>
      </c>
      <c r="L642" s="29">
        <f t="shared" si="143"/>
        <v>8.2688697368303948E-2</v>
      </c>
    </row>
    <row r="643" spans="1:12" x14ac:dyDescent="0.2">
      <c r="A643" s="26">
        <f t="shared" si="141"/>
        <v>97.5</v>
      </c>
      <c r="B643" s="6">
        <v>5850</v>
      </c>
      <c r="C643" s="38">
        <f t="shared" si="135"/>
        <v>1.7964277322231586E-4</v>
      </c>
      <c r="D643" s="38">
        <f t="shared" si="138"/>
        <v>7.6089260333894168E-2</v>
      </c>
      <c r="E643" s="38">
        <f t="shared" si="138"/>
        <v>7.5909617560671883E-2</v>
      </c>
      <c r="F643" s="38">
        <f t="shared" si="136"/>
        <v>7.5167921082290406E-6</v>
      </c>
      <c r="G643" s="38">
        <f t="shared" si="139"/>
        <v>5.5656872326241828E-2</v>
      </c>
      <c r="H643" s="38">
        <f t="shared" si="139"/>
        <v>5.5649355534133617E-2</v>
      </c>
      <c r="I643" s="29">
        <f t="shared" si="140"/>
        <v>0.64999999999999547</v>
      </c>
      <c r="J643" s="29">
        <f t="shared" si="137"/>
        <v>0.52812500000000007</v>
      </c>
      <c r="K643" s="29">
        <f t="shared" si="142"/>
        <v>0.10917788862855679</v>
      </c>
      <c r="L643" s="29">
        <f t="shared" si="143"/>
        <v>8.2843278911454321E-2</v>
      </c>
    </row>
    <row r="644" spans="1:12" x14ac:dyDescent="0.2">
      <c r="A644" s="26">
        <f t="shared" si="141"/>
        <v>97.666666666666671</v>
      </c>
      <c r="B644" s="6">
        <v>5860</v>
      </c>
      <c r="C644" s="38">
        <f t="shared" si="135"/>
        <v>1.7701376216258368E-4</v>
      </c>
      <c r="D644" s="38">
        <f t="shared" si="138"/>
        <v>7.6086830925915797E-2</v>
      </c>
      <c r="E644" s="38">
        <f t="shared" si="138"/>
        <v>7.5909817163753238E-2</v>
      </c>
      <c r="F644" s="38">
        <f t="shared" si="136"/>
        <v>7.3667107933419165E-6</v>
      </c>
      <c r="G644" s="38">
        <f t="shared" si="139"/>
        <v>5.5656730596918169E-2</v>
      </c>
      <c r="H644" s="38">
        <f t="shared" si="139"/>
        <v>5.5649363886124847E-2</v>
      </c>
      <c r="I644" s="29">
        <f t="shared" si="140"/>
        <v>0.65111111111110653</v>
      </c>
      <c r="J644" s="29">
        <f t="shared" si="137"/>
        <v>0.52993209876543212</v>
      </c>
      <c r="K644" s="29">
        <f t="shared" si="142"/>
        <v>0.10938874923178944</v>
      </c>
      <c r="L644" s="29">
        <f t="shared" si="143"/>
        <v>8.2997860477804664E-2</v>
      </c>
    </row>
    <row r="645" spans="1:12" x14ac:dyDescent="0.2">
      <c r="A645" s="26">
        <f t="shared" si="141"/>
        <v>97.833333333333329</v>
      </c>
      <c r="B645" s="6">
        <v>5870</v>
      </c>
      <c r="C645" s="38">
        <f t="shared" si="135"/>
        <v>1.7442322578807381E-4</v>
      </c>
      <c r="D645" s="38">
        <f t="shared" si="138"/>
        <v>7.6084437071499242E-2</v>
      </c>
      <c r="E645" s="38">
        <f t="shared" si="138"/>
        <v>7.5910013845711194E-2</v>
      </c>
      <c r="F645" s="38">
        <f t="shared" si="136"/>
        <v>7.2196260228255734E-6</v>
      </c>
      <c r="G645" s="38">
        <f t="shared" si="139"/>
        <v>5.5656591697381866E-2</v>
      </c>
      <c r="H645" s="38">
        <f t="shared" si="139"/>
        <v>5.564937207135906E-2</v>
      </c>
      <c r="I645" s="29">
        <f t="shared" si="140"/>
        <v>0.6522222222222176</v>
      </c>
      <c r="J645" s="29">
        <f t="shared" si="137"/>
        <v>0.53174228395061729</v>
      </c>
      <c r="K645" s="29">
        <f t="shared" si="142"/>
        <v>0.10959961038136086</v>
      </c>
      <c r="L645" s="29">
        <f t="shared" si="143"/>
        <v>8.3152442066891777E-2</v>
      </c>
    </row>
    <row r="646" spans="1:12" x14ac:dyDescent="0.2">
      <c r="A646" s="26">
        <f t="shared" si="141"/>
        <v>98</v>
      </c>
      <c r="B646" s="6">
        <v>5880</v>
      </c>
      <c r="C646" s="38">
        <f t="shared" si="135"/>
        <v>1.7187060103481683E-4</v>
      </c>
      <c r="D646" s="38">
        <f t="shared" si="138"/>
        <v>7.6082078250330198E-2</v>
      </c>
      <c r="E646" s="38">
        <f t="shared" si="138"/>
        <v>7.5910207649295403E-2</v>
      </c>
      <c r="F646" s="38">
        <f t="shared" si="136"/>
        <v>7.0754779672590554E-6</v>
      </c>
      <c r="G646" s="38">
        <f t="shared" si="139"/>
        <v>5.5656455571132989E-2</v>
      </c>
      <c r="H646" s="38">
        <f t="shared" si="139"/>
        <v>5.5649380093165751E-2</v>
      </c>
      <c r="I646" s="29">
        <f t="shared" si="140"/>
        <v>0.65333333333332866</v>
      </c>
      <c r="J646" s="29">
        <f t="shared" si="137"/>
        <v>0.53355555555555556</v>
      </c>
      <c r="K646" s="29">
        <f t="shared" si="142"/>
        <v>0.10981047206927556</v>
      </c>
      <c r="L646" s="29">
        <f t="shared" si="143"/>
        <v>8.3307023678261677E-2</v>
      </c>
    </row>
    <row r="647" spans="1:12" x14ac:dyDescent="0.2">
      <c r="A647" s="26">
        <f t="shared" si="141"/>
        <v>98.166666666666671</v>
      </c>
      <c r="B647" s="6">
        <v>5890</v>
      </c>
      <c r="C647" s="38">
        <f t="shared" si="135"/>
        <v>1.6935533307909357E-4</v>
      </c>
      <c r="D647" s="38">
        <f t="shared" si="138"/>
        <v>7.6079753949708964E-2</v>
      </c>
      <c r="E647" s="38">
        <f t="shared" si="138"/>
        <v>7.591039861662989E-2</v>
      </c>
      <c r="F647" s="38">
        <f t="shared" si="136"/>
        <v>6.9342079917839319E-6</v>
      </c>
      <c r="G647" s="38">
        <f t="shared" si="139"/>
        <v>5.5656322162799698E-2</v>
      </c>
      <c r="H647" s="38">
        <f t="shared" si="139"/>
        <v>5.5649387954807936E-2</v>
      </c>
      <c r="I647" s="29">
        <f t="shared" si="140"/>
        <v>0.65444444444443972</v>
      </c>
      <c r="J647" s="29">
        <f t="shared" si="137"/>
        <v>0.53537191358024694</v>
      </c>
      <c r="K647" s="29">
        <f t="shared" si="142"/>
        <v>0.11002133428765509</v>
      </c>
      <c r="L647" s="29">
        <f t="shared" si="143"/>
        <v>8.3461605311469483E-2</v>
      </c>
    </row>
    <row r="648" spans="1:12" x14ac:dyDescent="0.2">
      <c r="A648" s="26">
        <f t="shared" si="141"/>
        <v>98.333333333333329</v>
      </c>
      <c r="B648" s="6">
        <v>5900</v>
      </c>
      <c r="C648" s="38">
        <f t="shared" si="135"/>
        <v>1.6687687521684176E-4</v>
      </c>
      <c r="D648" s="38">
        <f t="shared" si="138"/>
        <v>7.6077463664439016E-2</v>
      </c>
      <c r="E648" s="38">
        <f t="shared" si="138"/>
        <v>7.5910586789222204E-2</v>
      </c>
      <c r="F648" s="38">
        <f t="shared" si="136"/>
        <v>6.7957586322534849E-6</v>
      </c>
      <c r="G648" s="38">
        <f t="shared" si="139"/>
        <v>5.5656191418115716E-2</v>
      </c>
      <c r="H648" s="38">
        <f t="shared" si="139"/>
        <v>5.5649395659483479E-2</v>
      </c>
      <c r="I648" s="29">
        <f t="shared" si="140"/>
        <v>0.65555555555555078</v>
      </c>
      <c r="J648" s="29">
        <f t="shared" si="137"/>
        <v>0.53719135802469142</v>
      </c>
      <c r="K648" s="29">
        <f t="shared" si="142"/>
        <v>0.11023219702873627</v>
      </c>
      <c r="L648" s="29">
        <f t="shared" si="143"/>
        <v>8.3616186966079156E-2</v>
      </c>
    </row>
    <row r="649" spans="1:12" x14ac:dyDescent="0.2">
      <c r="A649" s="26">
        <f t="shared" si="141"/>
        <v>98.5</v>
      </c>
      <c r="B649" s="6">
        <v>5910</v>
      </c>
      <c r="C649" s="38">
        <f t="shared" si="135"/>
        <v>1.6443468874482772E-4</v>
      </c>
      <c r="D649" s="38">
        <f t="shared" si="138"/>
        <v>7.6075206896717248E-2</v>
      </c>
      <c r="E649" s="38">
        <f t="shared" si="138"/>
        <v>7.5910772207972446E-2</v>
      </c>
      <c r="F649" s="38">
        <f t="shared" si="136"/>
        <v>6.6600735718581756E-6</v>
      </c>
      <c r="G649" s="38">
        <f t="shared" si="139"/>
        <v>5.5656063283898244E-2</v>
      </c>
      <c r="H649" s="38">
        <f t="shared" si="139"/>
        <v>5.5649403210326402E-2</v>
      </c>
      <c r="I649" s="29">
        <f t="shared" si="140"/>
        <v>0.65666666666666185</v>
      </c>
      <c r="J649" s="29">
        <f t="shared" si="137"/>
        <v>0.5390138888888889</v>
      </c>
      <c r="K649" s="29">
        <f t="shared" si="142"/>
        <v>0.11044306028486953</v>
      </c>
      <c r="L649" s="29">
        <f t="shared" si="143"/>
        <v>8.3770768641663398E-2</v>
      </c>
    </row>
    <row r="650" spans="1:12" x14ac:dyDescent="0.2">
      <c r="A650" s="26">
        <f t="shared" si="141"/>
        <v>98.666666666666671</v>
      </c>
      <c r="B650" s="6">
        <v>5920</v>
      </c>
      <c r="C650" s="38">
        <f t="shared" si="135"/>
        <v>1.6202824284355686E-4</v>
      </c>
      <c r="D650" s="38">
        <f t="shared" si="138"/>
        <v>7.6072983156025689E-2</v>
      </c>
      <c r="E650" s="38">
        <f t="shared" si="138"/>
        <v>7.5910954913182158E-2</v>
      </c>
      <c r="F650" s="38">
        <f t="shared" si="136"/>
        <v>6.5270976182176335E-6</v>
      </c>
      <c r="G650" s="38">
        <f t="shared" si="139"/>
        <v>5.5655937708026348E-2</v>
      </c>
      <c r="H650" s="38">
        <f t="shared" si="139"/>
        <v>5.5649410610408151E-2</v>
      </c>
      <c r="I650" s="29">
        <f t="shared" si="140"/>
        <v>0.65777777777777291</v>
      </c>
      <c r="J650" s="29">
        <f t="shared" si="137"/>
        <v>0.54083950617283949</v>
      </c>
      <c r="K650" s="29">
        <f t="shared" si="142"/>
        <v>0.11065392404851726</v>
      </c>
      <c r="L650" s="29">
        <f t="shared" si="143"/>
        <v>8.392535033780342E-2</v>
      </c>
    </row>
    <row r="651" spans="1:12" x14ac:dyDescent="0.2">
      <c r="A651" s="26">
        <f t="shared" si="141"/>
        <v>98.833333333333329</v>
      </c>
      <c r="B651" s="6">
        <v>5930</v>
      </c>
      <c r="C651" s="38">
        <f t="shared" si="135"/>
        <v>1.5965701446189789E-4</v>
      </c>
      <c r="D651" s="38">
        <f t="shared" ref="D651:E666" si="144">D650*EXP(-$H$6*10/3600)+$B$55</f>
        <v>7.6070791959024969E-2</v>
      </c>
      <c r="E651" s="38">
        <f t="shared" si="144"/>
        <v>7.59111349445631E-2</v>
      </c>
      <c r="F651" s="38">
        <f t="shared" si="136"/>
        <v>6.3967766809302628E-6</v>
      </c>
      <c r="G651" s="38">
        <f t="shared" ref="G651:H666" si="145">G650*EXP(-$H$7*10/3600)+$B$55</f>
        <v>5.5655814639419751E-2</v>
      </c>
      <c r="H651" s="38">
        <f t="shared" si="145"/>
        <v>5.5649417862738838E-2</v>
      </c>
      <c r="I651" s="29">
        <f t="shared" si="140"/>
        <v>0.65888888888888397</v>
      </c>
      <c r="J651" s="29">
        <f t="shared" si="137"/>
        <v>0.54266820987654318</v>
      </c>
      <c r="K651" s="29">
        <f t="shared" si="142"/>
        <v>0.11086478831225216</v>
      </c>
      <c r="L651" s="29">
        <f t="shared" si="143"/>
        <v>8.4079932054088799E-2</v>
      </c>
    </row>
    <row r="652" spans="1:12" x14ac:dyDescent="0.2">
      <c r="A652" s="26">
        <f t="shared" si="141"/>
        <v>99</v>
      </c>
      <c r="B652" s="6">
        <v>5940</v>
      </c>
      <c r="C652" s="38">
        <f t="shared" si="135"/>
        <v>1.573204882033951E-4</v>
      </c>
      <c r="D652" s="38">
        <f t="shared" si="144"/>
        <v>7.6068632829449201E-2</v>
      </c>
      <c r="E652" s="38">
        <f t="shared" si="144"/>
        <v>7.5911312341245832E-2</v>
      </c>
      <c r="F652" s="38">
        <f t="shared" si="136"/>
        <v>6.2690577495709254E-6</v>
      </c>
      <c r="G652" s="38">
        <f t="shared" si="145"/>
        <v>5.5655694028018038E-2</v>
      </c>
      <c r="H652" s="38">
        <f t="shared" si="145"/>
        <v>5.5649424970268487E-2</v>
      </c>
      <c r="I652" s="29">
        <f t="shared" si="140"/>
        <v>0.65999999999999504</v>
      </c>
      <c r="J652" s="29">
        <f t="shared" si="137"/>
        <v>0.54449999999999998</v>
      </c>
      <c r="K652" s="29">
        <f t="shared" si="142"/>
        <v>0.11107565306875562</v>
      </c>
      <c r="L652" s="29">
        <f t="shared" si="143"/>
        <v>8.4234513790117316E-2</v>
      </c>
    </row>
    <row r="653" spans="1:12" x14ac:dyDescent="0.2">
      <c r="A653" s="26">
        <f t="shared" si="141"/>
        <v>99.166666666666671</v>
      </c>
      <c r="B653" s="6">
        <v>5950</v>
      </c>
      <c r="C653" s="38">
        <f t="shared" si="135"/>
        <v>1.5501815621424601E-4</v>
      </c>
      <c r="D653" s="38">
        <f t="shared" si="144"/>
        <v>7.6066505298002504E-2</v>
      </c>
      <c r="E653" s="38">
        <f t="shared" si="144"/>
        <v>7.5911487141788275E-2</v>
      </c>
      <c r="F653" s="38">
        <f t="shared" si="136"/>
        <v>6.1438888721279825E-6</v>
      </c>
      <c r="G653" s="38">
        <f t="shared" si="145"/>
        <v>5.5655575824760314E-2</v>
      </c>
      <c r="H653" s="38">
        <f t="shared" si="145"/>
        <v>5.5649431935888206E-2</v>
      </c>
      <c r="I653" s="29">
        <f t="shared" si="140"/>
        <v>0.6611111111111061</v>
      </c>
      <c r="J653" s="29">
        <f t="shared" si="137"/>
        <v>0.54633487654320989</v>
      </c>
      <c r="K653" s="29">
        <f t="shared" si="142"/>
        <v>0.11128651831081615</v>
      </c>
      <c r="L653" s="29">
        <f t="shared" si="143"/>
        <v>8.4389095545494786E-2</v>
      </c>
    </row>
    <row r="654" spans="1:12" x14ac:dyDescent="0.2">
      <c r="A654" s="26">
        <f t="shared" si="141"/>
        <v>99.333333333333329</v>
      </c>
      <c r="B654" s="6">
        <v>5960</v>
      </c>
      <c r="C654" s="38">
        <f t="shared" si="135"/>
        <v>1.5274951807291542E-4</v>
      </c>
      <c r="D654" s="38">
        <f t="shared" si="144"/>
        <v>7.6064408902256964E-2</v>
      </c>
      <c r="E654" s="38">
        <f t="shared" si="144"/>
        <v>7.5911659384184066E-2</v>
      </c>
      <c r="F654" s="38">
        <f t="shared" si="136"/>
        <v>6.0212191338709132E-6</v>
      </c>
      <c r="G654" s="38">
        <f t="shared" si="145"/>
        <v>5.565545998156525E-2</v>
      </c>
      <c r="H654" s="38">
        <f t="shared" si="145"/>
        <v>5.5649438762431398E-2</v>
      </c>
      <c r="I654" s="29">
        <f t="shared" si="140"/>
        <v>0.66222222222221716</v>
      </c>
      <c r="J654" s="29">
        <f t="shared" si="137"/>
        <v>0.5481728395061729</v>
      </c>
      <c r="K654" s="29">
        <f t="shared" si="142"/>
        <v>0.11149738403132778</v>
      </c>
      <c r="L654" s="29">
        <f t="shared" si="143"/>
        <v>8.4543677319834878E-2</v>
      </c>
    </row>
    <row r="655" spans="1:12" x14ac:dyDescent="0.2">
      <c r="A655" s="26">
        <f t="shared" si="141"/>
        <v>99.5</v>
      </c>
      <c r="B655" s="6">
        <v>5970</v>
      </c>
      <c r="C655" s="38">
        <f t="shared" si="135"/>
        <v>1.5051408068136789E-4</v>
      </c>
      <c r="D655" s="38">
        <f t="shared" si="144"/>
        <v>7.6062343186552167E-2</v>
      </c>
      <c r="E655" s="38">
        <f t="shared" si="144"/>
        <v>7.5911829105870812E-2</v>
      </c>
      <c r="F655" s="38">
        <f t="shared" si="136"/>
        <v>5.9009986366397128E-6</v>
      </c>
      <c r="G655" s="38">
        <f t="shared" si="145"/>
        <v>5.5655346451311503E-2</v>
      </c>
      <c r="H655" s="38">
        <f t="shared" si="145"/>
        <v>5.5649445452674882E-2</v>
      </c>
      <c r="I655" s="29">
        <f t="shared" si="140"/>
        <v>0.66333333333332822</v>
      </c>
      <c r="J655" s="29">
        <f t="shared" si="137"/>
        <v>0.55001388888888891</v>
      </c>
      <c r="K655" s="29">
        <f t="shared" si="142"/>
        <v>0.11170825022328854</v>
      </c>
      <c r="L655" s="29">
        <f t="shared" si="143"/>
        <v>8.4698259112758981E-2</v>
      </c>
    </row>
    <row r="656" spans="1:12" x14ac:dyDescent="0.2">
      <c r="A656" s="26">
        <f t="shared" si="141"/>
        <v>99.666666666666671</v>
      </c>
      <c r="B656" s="6">
        <v>5980</v>
      </c>
      <c r="C656" s="38">
        <f t="shared" si="135"/>
        <v>1.4831135815789048E-4</v>
      </c>
      <c r="D656" s="38">
        <f t="shared" si="144"/>
        <v>7.6060307701896118E-2</v>
      </c>
      <c r="E656" s="38">
        <f t="shared" si="144"/>
        <v>7.5911996343738242E-2</v>
      </c>
      <c r="F656" s="38">
        <f t="shared" si="136"/>
        <v>5.7831784785480092E-6</v>
      </c>
      <c r="G656" s="38">
        <f t="shared" si="145"/>
        <v>5.5655235187818564E-2</v>
      </c>
      <c r="H656" s="38">
        <f t="shared" si="145"/>
        <v>5.5649452009340031E-2</v>
      </c>
      <c r="I656" s="29">
        <f t="shared" si="140"/>
        <v>0.66444444444443929</v>
      </c>
      <c r="J656" s="29">
        <f t="shared" si="137"/>
        <v>0.55185802469135803</v>
      </c>
      <c r="K656" s="29">
        <f t="shared" si="142"/>
        <v>0.11191911687979891</v>
      </c>
      <c r="L656" s="29">
        <f t="shared" si="143"/>
        <v>8.4852840923896042E-2</v>
      </c>
    </row>
    <row r="657" spans="1:12" x14ac:dyDescent="0.2">
      <c r="A657" s="26">
        <f t="shared" si="141"/>
        <v>99.833333333333329</v>
      </c>
      <c r="B657" s="6">
        <v>5990</v>
      </c>
      <c r="C657" s="38">
        <f t="shared" si="135"/>
        <v>1.4614087173148431E-4</v>
      </c>
      <c r="D657" s="38">
        <f t="shared" si="144"/>
        <v>7.6058302005867662E-2</v>
      </c>
      <c r="E657" s="38">
        <f t="shared" si="144"/>
        <v>7.5912161134136194E-2</v>
      </c>
      <c r="F657" s="38">
        <f t="shared" si="136"/>
        <v>5.667710734091273E-6</v>
      </c>
      <c r="G657" s="38">
        <f t="shared" si="145"/>
        <v>5.5655126145827974E-2</v>
      </c>
      <c r="H657" s="38">
        <f t="shared" si="145"/>
        <v>5.5649458435093897E-2</v>
      </c>
      <c r="I657" s="29">
        <f t="shared" si="140"/>
        <v>0.66555555555555035</v>
      </c>
      <c r="J657" s="29">
        <f t="shared" si="137"/>
        <v>0.55370524691358025</v>
      </c>
      <c r="K657" s="29">
        <f t="shared" si="142"/>
        <v>0.11212998399406041</v>
      </c>
      <c r="L657" s="29">
        <f t="shared" si="143"/>
        <v>8.5007422752882408E-2</v>
      </c>
    </row>
    <row r="658" spans="1:12" x14ac:dyDescent="0.2">
      <c r="A658" s="26">
        <f t="shared" si="141"/>
        <v>100</v>
      </c>
      <c r="B658" s="6">
        <v>6000</v>
      </c>
      <c r="C658" s="38">
        <f t="shared" si="135"/>
        <v>1.4400214963780175E-4</v>
      </c>
      <c r="D658" s="38">
        <f t="shared" si="144"/>
        <v>7.6056325662520352E-2</v>
      </c>
      <c r="E658" s="38">
        <f t="shared" si="144"/>
        <v>7.591232351288256E-2</v>
      </c>
      <c r="F658" s="38">
        <f t="shared" si="136"/>
        <v>5.5545484346522417E-6</v>
      </c>
      <c r="G658" s="38">
        <f t="shared" si="145"/>
        <v>5.5655019280984909E-2</v>
      </c>
      <c r="H658" s="38">
        <f t="shared" si="145"/>
        <v>5.5649464732550266E-2</v>
      </c>
      <c r="I658" s="29">
        <f t="shared" si="140"/>
        <v>0.66666666666666141</v>
      </c>
      <c r="J658" s="29">
        <f t="shared" si="137"/>
        <v>0.55555555555555558</v>
      </c>
      <c r="K658" s="29">
        <f t="shared" si="142"/>
        <v>0.11234085155937397</v>
      </c>
      <c r="L658" s="29">
        <f t="shared" si="143"/>
        <v>8.5162004599361713E-2</v>
      </c>
    </row>
    <row r="659" spans="1:12" x14ac:dyDescent="0.2">
      <c r="A659" s="26">
        <f t="shared" si="141"/>
        <v>100.16666666666667</v>
      </c>
      <c r="B659" s="6">
        <v>6010</v>
      </c>
      <c r="C659" s="38">
        <f t="shared" si="135"/>
        <v>1.4189472701660631E-4</v>
      </c>
      <c r="D659" s="38">
        <f t="shared" si="144"/>
        <v>7.605437824228764E-2</v>
      </c>
      <c r="E659" s="38">
        <f t="shared" si="144"/>
        <v>7.5912483515271051E-2</v>
      </c>
      <c r="F659" s="38">
        <f t="shared" si="136"/>
        <v>5.443645549395626E-6</v>
      </c>
      <c r="G659" s="38">
        <f t="shared" si="145"/>
        <v>5.5654914549820134E-2</v>
      </c>
      <c r="H659" s="38">
        <f t="shared" si="145"/>
        <v>5.5649470904270748E-2</v>
      </c>
      <c r="I659" s="29">
        <f t="shared" si="140"/>
        <v>0.66777777777777247</v>
      </c>
      <c r="J659" s="29">
        <f t="shared" si="137"/>
        <v>0.55740895061728402</v>
      </c>
      <c r="K659" s="29">
        <f t="shared" si="142"/>
        <v>0.11255171956913861</v>
      </c>
      <c r="L659" s="29">
        <f t="shared" si="143"/>
        <v>8.5316586462984692E-2</v>
      </c>
    </row>
    <row r="660" spans="1:12" x14ac:dyDescent="0.2">
      <c r="A660" s="26">
        <f t="shared" si="141"/>
        <v>100.33333333333333</v>
      </c>
      <c r="B660" s="6">
        <v>6020</v>
      </c>
      <c r="C660" s="38">
        <f t="shared" si="135"/>
        <v>1.3981814581073346E-4</v>
      </c>
      <c r="D660" s="38">
        <f t="shared" si="144"/>
        <v>7.6052459321889559E-2</v>
      </c>
      <c r="E660" s="38">
        <f t="shared" si="144"/>
        <v>7.5912641176078849E-2</v>
      </c>
      <c r="F660" s="38">
        <f t="shared" si="136"/>
        <v>5.3349569665441286E-6</v>
      </c>
      <c r="G660" s="38">
        <f t="shared" si="145"/>
        <v>5.5654811909732337E-2</v>
      </c>
      <c r="H660" s="38">
        <f t="shared" si="145"/>
        <v>5.56494769527658E-2</v>
      </c>
      <c r="I660" s="29">
        <f t="shared" si="140"/>
        <v>0.66888888888888354</v>
      </c>
      <c r="J660" s="29">
        <f t="shared" si="137"/>
        <v>0.55926543209876545</v>
      </c>
      <c r="K660" s="29">
        <f t="shared" si="142"/>
        <v>0.11276258801684994</v>
      </c>
      <c r="L660" s="29">
        <f t="shared" si="143"/>
        <v>8.5471168343409037E-2</v>
      </c>
    </row>
    <row r="661" spans="1:12" x14ac:dyDescent="0.2">
      <c r="A661" s="26">
        <f t="shared" si="141"/>
        <v>100.5</v>
      </c>
      <c r="B661" s="6">
        <v>6030</v>
      </c>
      <c r="C661" s="38">
        <f t="shared" si="135"/>
        <v>1.3777195466652993E-4</v>
      </c>
      <c r="D661" s="38">
        <f t="shared" si="144"/>
        <v>7.6050568484240702E-2</v>
      </c>
      <c r="E661" s="38">
        <f t="shared" si="144"/>
        <v>7.5912796529574195E-2</v>
      </c>
      <c r="F661" s="38">
        <f t="shared" si="136"/>
        <v>5.2284384750284964E-6</v>
      </c>
      <c r="G661" s="38">
        <f t="shared" si="145"/>
        <v>5.5654711318970783E-2</v>
      </c>
      <c r="H661" s="38">
        <f t="shared" si="145"/>
        <v>5.564948288049576E-2</v>
      </c>
      <c r="I661" s="29">
        <f t="shared" si="140"/>
        <v>0.6699999999999946</v>
      </c>
      <c r="J661" s="29">
        <f t="shared" si="137"/>
        <v>0.56112499999999998</v>
      </c>
      <c r="K661" s="29">
        <f t="shared" si="142"/>
        <v>0.11297345689609875</v>
      </c>
      <c r="L661" s="29">
        <f t="shared" si="143"/>
        <v>8.5625750240299309E-2</v>
      </c>
    </row>
    <row r="662" spans="1:12" x14ac:dyDescent="0.2">
      <c r="A662" s="26">
        <f t="shared" si="141"/>
        <v>100.66666666666667</v>
      </c>
      <c r="B662" s="6">
        <v>6040</v>
      </c>
      <c r="C662" s="38">
        <f t="shared" si="135"/>
        <v>1.3575570883575004E-4</v>
      </c>
      <c r="D662" s="38">
        <f t="shared" si="144"/>
        <v>7.6048705318359555E-2</v>
      </c>
      <c r="E662" s="38">
        <f t="shared" si="144"/>
        <v>7.5912949609523828E-2</v>
      </c>
      <c r="F662" s="38">
        <f t="shared" si="136"/>
        <v>5.1240467465038156E-6</v>
      </c>
      <c r="G662" s="38">
        <f t="shared" si="145"/>
        <v>5.5654612736618342E-2</v>
      </c>
      <c r="H662" s="38">
        <f t="shared" si="145"/>
        <v>5.5649488689871844E-2</v>
      </c>
      <c r="I662" s="29">
        <f t="shared" si="140"/>
        <v>0.67111111111110566</v>
      </c>
      <c r="J662" s="29">
        <f t="shared" si="137"/>
        <v>0.56298765432098763</v>
      </c>
      <c r="K662" s="29">
        <f t="shared" si="142"/>
        <v>0.11318432620056965</v>
      </c>
      <c r="L662" s="29">
        <f t="shared" si="143"/>
        <v>8.5780332153326727E-2</v>
      </c>
    </row>
    <row r="663" spans="1:12" x14ac:dyDescent="0.2">
      <c r="A663" s="26">
        <f t="shared" si="141"/>
        <v>100.83333333333333</v>
      </c>
      <c r="B663" s="6">
        <v>6050</v>
      </c>
      <c r="C663" s="38">
        <f t="shared" si="135"/>
        <v>1.3376897007888792E-4</v>
      </c>
      <c r="D663" s="38">
        <f t="shared" si="144"/>
        <v>7.6046869419279184E-2</v>
      </c>
      <c r="E663" s="38">
        <f t="shared" si="144"/>
        <v>7.5913100449200313E-2</v>
      </c>
      <c r="F663" s="38">
        <f t="shared" si="136"/>
        <v>5.0217393177249136E-6</v>
      </c>
      <c r="G663" s="38">
        <f t="shared" si="145"/>
        <v>5.565451612257484E-2</v>
      </c>
      <c r="H663" s="38">
        <f t="shared" si="145"/>
        <v>5.5649494383257121E-2</v>
      </c>
      <c r="I663" s="29">
        <f t="shared" si="140"/>
        <v>0.67222222222221673</v>
      </c>
      <c r="J663" s="29">
        <f t="shared" si="137"/>
        <v>0.56485339506172838</v>
      </c>
      <c r="K663" s="29">
        <f t="shared" si="142"/>
        <v>0.11339519592403964</v>
      </c>
      <c r="L663" s="29">
        <f t="shared" si="143"/>
        <v>8.5934914082169106E-2</v>
      </c>
    </row>
    <row r="664" spans="1:12" x14ac:dyDescent="0.2">
      <c r="A664" s="26">
        <f t="shared" si="141"/>
        <v>101</v>
      </c>
      <c r="B664" s="6">
        <v>6060</v>
      </c>
      <c r="C664" s="38">
        <f t="shared" si="135"/>
        <v>1.3181130656992414E-4</v>
      </c>
      <c r="D664" s="38">
        <f t="shared" si="144"/>
        <v>7.604506038795919E-2</v>
      </c>
      <c r="E664" s="38">
        <f t="shared" si="144"/>
        <v>7.5913249081389286E-2</v>
      </c>
      <c r="F664" s="38">
        <f t="shared" si="136"/>
        <v>4.9214745732737037E-6</v>
      </c>
      <c r="G664" s="38">
        <f t="shared" si="145"/>
        <v>5.5654421437540742E-2</v>
      </c>
      <c r="H664" s="38">
        <f t="shared" si="145"/>
        <v>5.5649499962967475E-2</v>
      </c>
      <c r="I664" s="29">
        <f t="shared" si="140"/>
        <v>0.67333333333332779</v>
      </c>
      <c r="J664" s="29">
        <f t="shared" si="137"/>
        <v>0.56672222222222224</v>
      </c>
      <c r="K664" s="29">
        <f t="shared" si="142"/>
        <v>0.11360606606037683</v>
      </c>
      <c r="L664" s="29">
        <f t="shared" si="143"/>
        <v>8.6089496026510684E-2</v>
      </c>
    </row>
    <row r="665" spans="1:12" x14ac:dyDescent="0.2">
      <c r="A665" s="26">
        <f t="shared" si="141"/>
        <v>101.16666666666667</v>
      </c>
      <c r="B665" s="6">
        <v>6070</v>
      </c>
      <c r="C665" s="38">
        <f t="shared" si="135"/>
        <v>1.2988229280246649E-4</v>
      </c>
      <c r="D665" s="38">
        <f t="shared" si="144"/>
        <v>7.6043277831199033E-2</v>
      </c>
      <c r="E665" s="38">
        <f t="shared" si="144"/>
        <v>7.5913395538396586E-2</v>
      </c>
      <c r="F665" s="38">
        <f t="shared" si="136"/>
        <v>4.8232117286312496E-6</v>
      </c>
      <c r="G665" s="38">
        <f t="shared" si="145"/>
        <v>5.5654328643001183E-2</v>
      </c>
      <c r="H665" s="38">
        <f t="shared" si="145"/>
        <v>5.5649505431272554E-2</v>
      </c>
      <c r="I665" s="29">
        <f t="shared" si="140"/>
        <v>0.67444444444443885</v>
      </c>
      <c r="J665" s="29">
        <f t="shared" si="137"/>
        <v>0.5685941358024692</v>
      </c>
      <c r="K665" s="29">
        <f t="shared" si="142"/>
        <v>0.11381693660353905</v>
      </c>
      <c r="L665" s="29">
        <f t="shared" si="143"/>
        <v>8.6244077986042E-2</v>
      </c>
    </row>
    <row r="666" spans="1:12" x14ac:dyDescent="0.2">
      <c r="A666" s="26">
        <f t="shared" si="141"/>
        <v>101.33333333333333</v>
      </c>
      <c r="B666" s="6">
        <v>6080</v>
      </c>
      <c r="C666" s="38">
        <f t="shared" si="135"/>
        <v>1.2798150949726509E-4</v>
      </c>
      <c r="D666" s="38">
        <f t="shared" si="144"/>
        <v>7.6041521361552497E-2</v>
      </c>
      <c r="E666" s="38">
        <f t="shared" si="144"/>
        <v>7.5913539852055262E-2</v>
      </c>
      <c r="F666" s="38">
        <f t="shared" si="136"/>
        <v>4.7269108135880558E-6</v>
      </c>
      <c r="G666" s="38">
        <f t="shared" si="145"/>
        <v>5.565423770121028E-2</v>
      </c>
      <c r="H666" s="38">
        <f t="shared" si="145"/>
        <v>5.5649510790396699E-2</v>
      </c>
      <c r="I666" s="29">
        <f t="shared" si="140"/>
        <v>0.67555555555554991</v>
      </c>
      <c r="J666" s="29">
        <f t="shared" si="137"/>
        <v>0.57046913580246916</v>
      </c>
      <c r="K666" s="29">
        <f t="shared" si="142"/>
        <v>0.11402780754757254</v>
      </c>
      <c r="L666" s="29">
        <f t="shared" si="143"/>
        <v>8.639865996045977E-2</v>
      </c>
    </row>
    <row r="667" spans="1:12" x14ac:dyDescent="0.2">
      <c r="A667" s="26">
        <f t="shared" si="141"/>
        <v>101.5</v>
      </c>
      <c r="B667" s="6">
        <v>6090</v>
      </c>
      <c r="C667" s="38">
        <f t="shared" si="135"/>
        <v>1.2610854351107904E-4</v>
      </c>
      <c r="D667" s="38">
        <f t="shared" ref="D667:E682" si="146">D666*EXP(-$H$6*10/3600)+$B$55</f>
        <v>7.6039790597243528E-2</v>
      </c>
      <c r="E667" s="38">
        <f t="shared" si="146"/>
        <v>7.5913682053732487E-2</v>
      </c>
      <c r="F667" s="38">
        <f t="shared" si="136"/>
        <v>4.6325326559853175E-6</v>
      </c>
      <c r="G667" s="38">
        <f t="shared" ref="G667:H682" si="147">G666*EXP(-$H$7*10/3600)+$B$55</f>
        <v>5.5654148575175803E-2</v>
      </c>
      <c r="H667" s="38">
        <f t="shared" si="147"/>
        <v>5.5649516042519824E-2</v>
      </c>
      <c r="I667" s="29">
        <f t="shared" si="140"/>
        <v>0.67666666666666098</v>
      </c>
      <c r="J667" s="29">
        <f t="shared" si="137"/>
        <v>0.57234722222222223</v>
      </c>
      <c r="K667" s="29">
        <f t="shared" si="142"/>
        <v>0.11423867888661068</v>
      </c>
      <c r="L667" s="29">
        <f t="shared" si="143"/>
        <v>8.6553241949466772E-2</v>
      </c>
    </row>
    <row r="668" spans="1:12" x14ac:dyDescent="0.2">
      <c r="A668" s="26">
        <f t="shared" si="141"/>
        <v>101.66666666666667</v>
      </c>
      <c r="B668" s="6">
        <v>6100</v>
      </c>
      <c r="C668" s="38">
        <f t="shared" si="135"/>
        <v>1.242629877468789E-4</v>
      </c>
      <c r="D668" s="38">
        <f t="shared" si="146"/>
        <v>7.6038085162083227E-2</v>
      </c>
      <c r="E668" s="38">
        <f t="shared" si="146"/>
        <v>7.5913822174336384E-2</v>
      </c>
      <c r="F668" s="38">
        <f t="shared" si="136"/>
        <v>4.5400388657810165E-6</v>
      </c>
      <c r="G668" s="38">
        <f t="shared" si="147"/>
        <v>5.5654061228644108E-2</v>
      </c>
      <c r="H668" s="38">
        <f t="shared" si="147"/>
        <v>5.5649521189778332E-2</v>
      </c>
      <c r="I668" s="29">
        <f t="shared" si="140"/>
        <v>0.67777777777777204</v>
      </c>
      <c r="J668" s="29">
        <f t="shared" si="137"/>
        <v>0.5742283950617284</v>
      </c>
      <c r="K668" s="29">
        <f t="shared" si="142"/>
        <v>0.11444955061487273</v>
      </c>
      <c r="L668" s="29">
        <f t="shared" si="143"/>
        <v>8.6707823952771712E-2</v>
      </c>
    </row>
    <row r="669" spans="1:12" x14ac:dyDescent="0.2">
      <c r="A669" s="26">
        <f t="shared" si="141"/>
        <v>101.83333333333333</v>
      </c>
      <c r="B669" s="6">
        <v>6110</v>
      </c>
      <c r="C669" s="38">
        <f t="shared" si="135"/>
        <v>1.2244444106536214E-4</v>
      </c>
      <c r="D669" s="38">
        <f t="shared" si="146"/>
        <v>7.6036404685388095E-2</v>
      </c>
      <c r="E669" s="38">
        <f t="shared" si="146"/>
        <v>7.5913960244322773E-2</v>
      </c>
      <c r="F669" s="38">
        <f t="shared" si="136"/>
        <v>4.4493918194340699E-6</v>
      </c>
      <c r="G669" s="38">
        <f t="shared" si="147"/>
        <v>5.5653975626085393E-2</v>
      </c>
      <c r="H669" s="38">
        <f t="shared" si="147"/>
        <v>5.5649526234265959E-2</v>
      </c>
      <c r="I669" s="29">
        <f t="shared" si="140"/>
        <v>0.6788888888888831</v>
      </c>
      <c r="J669" s="29">
        <f t="shared" si="137"/>
        <v>0.57611265432098768</v>
      </c>
      <c r="K669" s="29">
        <f t="shared" si="142"/>
        <v>0.11466042272666252</v>
      </c>
      <c r="L669" s="29">
        <f t="shared" si="143"/>
        <v>8.6862405970089124E-2</v>
      </c>
    </row>
    <row r="670" spans="1:12" x14ac:dyDescent="0.2">
      <c r="A670" s="26">
        <f t="shared" si="141"/>
        <v>102</v>
      </c>
      <c r="B670" s="6">
        <v>6120</v>
      </c>
      <c r="C670" s="38">
        <f t="shared" si="135"/>
        <v>1.206525081977639E-4</v>
      </c>
      <c r="D670" s="38">
        <f t="shared" si="146"/>
        <v>7.6034748801899463E-2</v>
      </c>
      <c r="E670" s="38">
        <f t="shared" si="146"/>
        <v>7.591409629370173E-2</v>
      </c>
      <c r="F670" s="38">
        <f t="shared" si="136"/>
        <v>4.3605546446001809E-6</v>
      </c>
      <c r="G670" s="38">
        <f t="shared" si="147"/>
        <v>5.5653891732679248E-2</v>
      </c>
      <c r="H670" s="38">
        <f t="shared" si="147"/>
        <v>5.5649531178034645E-2</v>
      </c>
      <c r="I670" s="29">
        <f t="shared" si="140"/>
        <v>0.67999999999999416</v>
      </c>
      <c r="J670" s="29">
        <f t="shared" si="137"/>
        <v>0.57800000000000007</v>
      </c>
      <c r="K670" s="29">
        <f t="shared" si="142"/>
        <v>0.11487129521636724</v>
      </c>
      <c r="L670" s="29">
        <f t="shared" si="143"/>
        <v>8.7016988001139217E-2</v>
      </c>
    </row>
    <row r="671" spans="1:12" x14ac:dyDescent="0.2">
      <c r="A671" s="26">
        <f t="shared" si="141"/>
        <v>102.16666666666667</v>
      </c>
      <c r="B671" s="6">
        <v>6130</v>
      </c>
      <c r="C671" s="38">
        <f t="shared" si="135"/>
        <v>1.1888679965994365E-4</v>
      </c>
      <c r="D671" s="38">
        <f t="shared" si="146"/>
        <v>7.6033117151704091E-2</v>
      </c>
      <c r="E671" s="38">
        <f t="shared" si="146"/>
        <v>7.5914230352044171E-2</v>
      </c>
      <c r="F671" s="38">
        <f t="shared" si="136"/>
        <v>4.2734912051334636E-6</v>
      </c>
      <c r="G671" s="38">
        <f t="shared" si="147"/>
        <v>5.5653809514300497E-2</v>
      </c>
      <c r="H671" s="38">
        <f t="shared" si="147"/>
        <v>5.5649536023095358E-2</v>
      </c>
      <c r="I671" s="29">
        <f t="shared" si="140"/>
        <v>0.68111111111110523</v>
      </c>
      <c r="J671" s="29">
        <f t="shared" si="137"/>
        <v>0.57989043209876545</v>
      </c>
      <c r="K671" s="29">
        <f t="shared" si="142"/>
        <v>0.11508216807845625</v>
      </c>
      <c r="L671" s="29">
        <f t="shared" si="143"/>
        <v>8.7171570045647809E-2</v>
      </c>
    </row>
    <row r="672" spans="1:12" x14ac:dyDescent="0.2">
      <c r="A672" s="26">
        <f t="shared" si="141"/>
        <v>102.33333333333333</v>
      </c>
      <c r="B672" s="6">
        <v>6140</v>
      </c>
      <c r="C672" s="38">
        <f t="shared" si="135"/>
        <v>1.1714693166772914E-4</v>
      </c>
      <c r="D672" s="38">
        <f t="shared" si="146"/>
        <v>7.6031509380155946E-2</v>
      </c>
      <c r="E672" s="38">
        <f t="shared" si="146"/>
        <v>7.5914362448488232E-2</v>
      </c>
      <c r="F672" s="38">
        <f t="shared" si="136"/>
        <v>4.1881660863872838E-6</v>
      </c>
      <c r="G672" s="38">
        <f t="shared" si="147"/>
        <v>5.5653728937505309E-2</v>
      </c>
      <c r="H672" s="38">
        <f t="shared" si="147"/>
        <v>5.5649540771418919E-2</v>
      </c>
      <c r="I672" s="29">
        <f t="shared" si="140"/>
        <v>0.68222222222221629</v>
      </c>
      <c r="J672" s="29">
        <f t="shared" si="137"/>
        <v>0.58178395061728394</v>
      </c>
      <c r="K672" s="29">
        <f t="shared" si="142"/>
        <v>0.11529304130747983</v>
      </c>
      <c r="L672" s="29">
        <f t="shared" si="143"/>
        <v>8.7326152103346197E-2</v>
      </c>
    </row>
    <row r="673" spans="1:12" x14ac:dyDescent="0.2">
      <c r="A673" s="26">
        <f t="shared" si="141"/>
        <v>102.5</v>
      </c>
      <c r="B673" s="6">
        <v>6150</v>
      </c>
      <c r="C673" s="38">
        <f t="shared" si="135"/>
        <v>1.1543252605349932E-4</v>
      </c>
      <c r="D673" s="38">
        <f t="shared" si="146"/>
        <v>7.6029925137799118E-2</v>
      </c>
      <c r="E673" s="38">
        <f t="shared" si="146"/>
        <v>7.591449261174564E-2</v>
      </c>
      <c r="F673" s="38">
        <f t="shared" si="136"/>
        <v>4.1045445808087807E-6</v>
      </c>
      <c r="G673" s="38">
        <f t="shared" si="147"/>
        <v>5.5653649969517605E-2</v>
      </c>
      <c r="H673" s="38">
        <f t="shared" si="147"/>
        <v>5.5649545424936796E-2</v>
      </c>
      <c r="I673" s="29">
        <f t="shared" si="140"/>
        <v>0.68333333333332735</v>
      </c>
      <c r="J673" s="29">
        <f t="shared" si="137"/>
        <v>0.58368055555555554</v>
      </c>
      <c r="K673" s="29">
        <f t="shared" si="142"/>
        <v>0.11550391489806801</v>
      </c>
      <c r="L673" s="29">
        <f t="shared" si="143"/>
        <v>8.7480734173971023E-2</v>
      </c>
    </row>
    <row r="674" spans="1:12" x14ac:dyDescent="0.2">
      <c r="A674" s="26">
        <f t="shared" si="141"/>
        <v>102.66666666666667</v>
      </c>
      <c r="B674" s="6">
        <v>6160</v>
      </c>
      <c r="C674" s="38">
        <f t="shared" si="135"/>
        <v>1.1374321018398804E-4</v>
      </c>
      <c r="D674" s="38">
        <f t="shared" si="146"/>
        <v>7.6028364080291885E-2</v>
      </c>
      <c r="E674" s="38">
        <f t="shared" si="146"/>
        <v>7.5914620870107918E-2</v>
      </c>
      <c r="F674" s="38">
        <f t="shared" si="136"/>
        <v>4.022592673820937E-6</v>
      </c>
      <c r="G674" s="38">
        <f t="shared" si="147"/>
        <v>5.565357257821571E-2</v>
      </c>
      <c r="H674" s="38">
        <f t="shared" si="147"/>
        <v>5.5649549985541884E-2</v>
      </c>
      <c r="I674" s="29">
        <f t="shared" si="140"/>
        <v>0.68444444444443842</v>
      </c>
      <c r="J674" s="29">
        <f t="shared" si="137"/>
        <v>0.58558024691358024</v>
      </c>
      <c r="K674" s="29">
        <f t="shared" si="142"/>
        <v>0.11571478884492942</v>
      </c>
      <c r="L674" s="29">
        <f t="shared" si="143"/>
        <v>8.7635316257264201E-2</v>
      </c>
    </row>
    <row r="675" spans="1:12" x14ac:dyDescent="0.2">
      <c r="A675" s="26">
        <f t="shared" si="141"/>
        <v>102.83333333333333</v>
      </c>
      <c r="B675" s="6">
        <v>6170</v>
      </c>
      <c r="C675" s="38">
        <f t="shared" si="135"/>
        <v>1.120786168792906E-4</v>
      </c>
      <c r="D675" s="38">
        <f t="shared" si="146"/>
        <v>7.6026825868331843E-2</v>
      </c>
      <c r="E675" s="38">
        <f t="shared" si="146"/>
        <v>7.5914747251452572E-2</v>
      </c>
      <c r="F675" s="38">
        <f t="shared" si="136"/>
        <v>3.9422770299864486E-6</v>
      </c>
      <c r="G675" s="38">
        <f t="shared" si="147"/>
        <v>5.5653496732119292E-2</v>
      </c>
      <c r="H675" s="38">
        <f t="shared" si="147"/>
        <v>5.5649554455089296E-2</v>
      </c>
      <c r="I675" s="29">
        <f t="shared" si="140"/>
        <v>0.68555555555554948</v>
      </c>
      <c r="J675" s="29">
        <f t="shared" si="137"/>
        <v>0.58748302469135805</v>
      </c>
      <c r="K675" s="29">
        <f t="shared" si="142"/>
        <v>0.11592566314285012</v>
      </c>
      <c r="L675" s="29">
        <f t="shared" si="143"/>
        <v>8.7789898352972781E-2</v>
      </c>
    </row>
    <row r="676" spans="1:12" x14ac:dyDescent="0.2">
      <c r="A676" s="26">
        <f t="shared" si="141"/>
        <v>103</v>
      </c>
      <c r="B676" s="6">
        <v>6180</v>
      </c>
      <c r="C676" s="38">
        <f t="shared" si="135"/>
        <v>1.1043838433305567E-4</v>
      </c>
      <c r="D676" s="38">
        <f t="shared" si="146"/>
        <v>7.6025310167582141E-2</v>
      </c>
      <c r="E676" s="38">
        <f t="shared" si="146"/>
        <v>7.5914871783249099E-2</v>
      </c>
      <c r="F676" s="38">
        <f t="shared" si="136"/>
        <v>3.8635649794480422E-6</v>
      </c>
      <c r="G676" s="38">
        <f t="shared" si="147"/>
        <v>5.5653422400376566E-2</v>
      </c>
      <c r="H676" s="38">
        <f t="shared" si="147"/>
        <v>5.5649558835397107E-2</v>
      </c>
      <c r="I676" s="29">
        <f t="shared" si="140"/>
        <v>0.68666666666666054</v>
      </c>
      <c r="J676" s="29">
        <f t="shared" si="137"/>
        <v>0.58938888888888896</v>
      </c>
      <c r="K676" s="29">
        <f t="shared" si="142"/>
        <v>0.11613653778669247</v>
      </c>
      <c r="L676" s="29">
        <f t="shared" si="143"/>
        <v>8.7944480460848878E-2</v>
      </c>
    </row>
    <row r="677" spans="1:12" x14ac:dyDescent="0.2">
      <c r="A677" s="26">
        <f t="shared" si="141"/>
        <v>103.16666666666667</v>
      </c>
      <c r="B677" s="6">
        <v>6190</v>
      </c>
      <c r="C677" s="38">
        <f t="shared" si="135"/>
        <v>1.0882215603384501E-4</v>
      </c>
      <c r="D677" s="38">
        <f t="shared" si="146"/>
        <v>7.6023816648598863E-2</v>
      </c>
      <c r="E677" s="38">
        <f t="shared" si="146"/>
        <v>7.591499449256503E-2</v>
      </c>
      <c r="F677" s="38">
        <f t="shared" si="136"/>
        <v>3.7864245046392979E-6</v>
      </c>
      <c r="G677" s="38">
        <f t="shared" si="147"/>
        <v>5.5653349552751731E-2</v>
      </c>
      <c r="H677" s="38">
        <f t="shared" si="147"/>
        <v>5.5649563128247086E-2</v>
      </c>
      <c r="I677" s="29">
        <f t="shared" si="140"/>
        <v>0.6877777777777716</v>
      </c>
      <c r="J677" s="29">
        <f t="shared" si="137"/>
        <v>0.59129783950617287</v>
      </c>
      <c r="K677" s="29">
        <f t="shared" si="142"/>
        <v>0.11634741277139404</v>
      </c>
      <c r="L677" s="29">
        <f t="shared" si="143"/>
        <v>8.8099062580649562E-2</v>
      </c>
    </row>
    <row r="678" spans="1:12" x14ac:dyDescent="0.2">
      <c r="A678" s="26">
        <f t="shared" si="141"/>
        <v>103.33333333333333</v>
      </c>
      <c r="B678" s="6">
        <v>6200</v>
      </c>
      <c r="C678" s="38">
        <f t="shared" si="135"/>
        <v>1.0722958068764506E-4</v>
      </c>
      <c r="D678" s="38">
        <f t="shared" si="146"/>
        <v>7.602234498675936E-2</v>
      </c>
      <c r="E678" s="38">
        <f t="shared" si="146"/>
        <v>7.5915115406071737E-2</v>
      </c>
      <c r="F678" s="38">
        <f t="shared" si="136"/>
        <v>3.7108242272610031E-6</v>
      </c>
      <c r="G678" s="38">
        <f t="shared" si="147"/>
        <v>5.5653278159612692E-2</v>
      </c>
      <c r="H678" s="38">
        <f t="shared" si="147"/>
        <v>5.5649567335385425E-2</v>
      </c>
      <c r="I678" s="29">
        <f t="shared" si="140"/>
        <v>0.68888888888888267</v>
      </c>
      <c r="J678" s="29">
        <f t="shared" si="137"/>
        <v>0.59320987654320989</v>
      </c>
      <c r="K678" s="29">
        <f t="shared" si="142"/>
        <v>0.11655828809196646</v>
      </c>
      <c r="L678" s="29">
        <f t="shared" si="143"/>
        <v>8.8253644712136745E-2</v>
      </c>
    </row>
    <row r="679" spans="1:12" x14ac:dyDescent="0.2">
      <c r="A679" s="26">
        <f t="shared" si="141"/>
        <v>103.5</v>
      </c>
      <c r="B679" s="6">
        <v>6210</v>
      </c>
      <c r="C679" s="38">
        <f t="shared" si="135"/>
        <v>1.0566031214150976E-4</v>
      </c>
      <c r="D679" s="38">
        <f t="shared" si="146"/>
        <v>7.6020894862191768E-2</v>
      </c>
      <c r="E679" s="38">
        <f t="shared" si="146"/>
        <v>7.5915234550050281E-2</v>
      </c>
      <c r="F679" s="38">
        <f t="shared" si="136"/>
        <v>3.6367333955174147E-6</v>
      </c>
      <c r="G679" s="38">
        <f t="shared" si="147"/>
        <v>5.5653208191918976E-2</v>
      </c>
      <c r="H679" s="38">
        <f t="shared" si="147"/>
        <v>5.5649571458523457E-2</v>
      </c>
      <c r="I679" s="29">
        <f t="shared" si="140"/>
        <v>0.68999999999999373</v>
      </c>
      <c r="J679" s="29">
        <f t="shared" si="137"/>
        <v>0.59512500000000002</v>
      </c>
      <c r="K679" s="29">
        <f t="shared" si="142"/>
        <v>0.11676916374349437</v>
      </c>
      <c r="L679" s="29">
        <f t="shared" si="143"/>
        <v>8.8408226855077085E-2</v>
      </c>
    </row>
    <row r="680" spans="1:12" x14ac:dyDescent="0.2">
      <c r="A680" s="26">
        <f t="shared" si="141"/>
        <v>103.66666666666667</v>
      </c>
      <c r="B680" s="6">
        <v>6220</v>
      </c>
      <c r="C680" s="38">
        <f t="shared" si="135"/>
        <v>1.0411400930832527E-4</v>
      </c>
      <c r="D680" s="38">
        <f t="shared" si="146"/>
        <v>7.6019465959705407E-2</v>
      </c>
      <c r="E680" s="38">
        <f t="shared" si="146"/>
        <v>7.59153519503971E-2</v>
      </c>
      <c r="F680" s="38">
        <f t="shared" si="136"/>
        <v>3.5641218716074087E-6</v>
      </c>
      <c r="G680" s="38">
        <f t="shared" si="147"/>
        <v>5.5653139621209949E-2</v>
      </c>
      <c r="H680" s="38">
        <f t="shared" si="147"/>
        <v>5.5649575499338341E-2</v>
      </c>
      <c r="I680" s="29">
        <f t="shared" si="140"/>
        <v>0.69111111111110479</v>
      </c>
      <c r="J680" s="29">
        <f t="shared" si="137"/>
        <v>0.59704320987654325</v>
      </c>
      <c r="K680" s="29">
        <f t="shared" si="142"/>
        <v>0.11698003972113437</v>
      </c>
      <c r="L680" s="29">
        <f t="shared" si="143"/>
        <v>8.8562809009241919E-2</v>
      </c>
    </row>
    <row r="681" spans="1:12" x14ac:dyDescent="0.2">
      <c r="A681" s="26">
        <f t="shared" si="141"/>
        <v>103.83333333333333</v>
      </c>
      <c r="B681" s="6">
        <v>6230</v>
      </c>
      <c r="C681" s="38">
        <f t="shared" si="135"/>
        <v>1.0259033609267145E-4</v>
      </c>
      <c r="D681" s="38">
        <f t="shared" si="146"/>
        <v>7.6018057968722311E-2</v>
      </c>
      <c r="E681" s="38">
        <f t="shared" si="146"/>
        <v>7.5915467632629671E-2</v>
      </c>
      <c r="F681" s="38">
        <f t="shared" si="136"/>
        <v>3.4929601194654066E-6</v>
      </c>
      <c r="G681" s="38">
        <f t="shared" si="147"/>
        <v>5.5653072419593219E-2</v>
      </c>
      <c r="H681" s="38">
        <f t="shared" si="147"/>
        <v>5.5649579459473755E-2</v>
      </c>
      <c r="I681" s="29">
        <f t="shared" si="140"/>
        <v>0.69222222222221585</v>
      </c>
      <c r="J681" s="29">
        <f t="shared" si="137"/>
        <v>0.59896450617283958</v>
      </c>
      <c r="K681" s="29">
        <f t="shared" si="142"/>
        <v>0.11719091602011389</v>
      </c>
      <c r="L681" s="29">
        <f t="shared" si="143"/>
        <v>8.871739117440712E-2</v>
      </c>
    </row>
    <row r="682" spans="1:12" x14ac:dyDescent="0.2">
      <c r="A682" s="26">
        <f t="shared" si="141"/>
        <v>104</v>
      </c>
      <c r="B682" s="6">
        <v>6240</v>
      </c>
      <c r="C682" s="38">
        <f t="shared" si="135"/>
        <v>1.0108896131777012E-4</v>
      </c>
      <c r="D682" s="38">
        <f t="shared" si="146"/>
        <v>7.6016670583209739E-2</v>
      </c>
      <c r="E682" s="38">
        <f t="shared" si="146"/>
        <v>7.5915581621891992E-2</v>
      </c>
      <c r="F682" s="38">
        <f t="shared" si="136"/>
        <v>3.4232191927469791E-6</v>
      </c>
      <c r="G682" s="38">
        <f t="shared" si="147"/>
        <v>5.5653006559733299E-2</v>
      </c>
      <c r="H682" s="38">
        <f t="shared" si="147"/>
        <v>5.5649583340540557E-2</v>
      </c>
      <c r="I682" s="29">
        <f t="shared" si="140"/>
        <v>0.69333333333332692</v>
      </c>
      <c r="J682" s="29">
        <f t="shared" si="137"/>
        <v>0.60088888888888892</v>
      </c>
      <c r="K682" s="29">
        <f t="shared" si="142"/>
        <v>0.11740179263573025</v>
      </c>
      <c r="L682" s="29">
        <f t="shared" si="143"/>
        <v>8.8871973350353073E-2</v>
      </c>
    </row>
    <row r="683" spans="1:12" x14ac:dyDescent="0.2">
      <c r="A683" s="26">
        <f t="shared" si="141"/>
        <v>104.16666666666667</v>
      </c>
      <c r="B683" s="6">
        <v>6250</v>
      </c>
      <c r="C683" s="38">
        <f t="shared" si="135"/>
        <v>9.9609558653504114E-5</v>
      </c>
      <c r="D683" s="38">
        <f t="shared" ref="D683:E698" si="148">D682*EXP(-$H$6*10/3600)+$B$55</f>
        <v>7.6015303501613604E-2</v>
      </c>
      <c r="E683" s="38">
        <f t="shared" si="148"/>
        <v>7.5915693942960119E-2</v>
      </c>
      <c r="F683" s="38">
        <f t="shared" si="136"/>
        <v>3.3548707230544537E-6</v>
      </c>
      <c r="G683" s="38">
        <f t="shared" ref="G683:H698" si="149">G682*EXP(-$H$7*10/3600)+$B$55</f>
        <v>5.5652942014840487E-2</v>
      </c>
      <c r="H683" s="38">
        <f t="shared" si="149"/>
        <v>5.5649587144117441E-2</v>
      </c>
      <c r="I683" s="29">
        <f t="shared" si="140"/>
        <v>0.69444444444443798</v>
      </c>
      <c r="J683" s="29">
        <f t="shared" si="137"/>
        <v>0.60281635802469136</v>
      </c>
      <c r="K683" s="29">
        <f t="shared" si="142"/>
        <v>0.11761266956334958</v>
      </c>
      <c r="L683" s="29">
        <f t="shared" si="143"/>
        <v>8.9026555536864505E-2</v>
      </c>
    </row>
    <row r="684" spans="1:12" x14ac:dyDescent="0.2">
      <c r="A684" s="26">
        <f t="shared" si="141"/>
        <v>104.33333333333333</v>
      </c>
      <c r="B684" s="6">
        <v>6260</v>
      </c>
      <c r="C684" s="38">
        <f t="shared" si="135"/>
        <v>9.8151806545485526E-5</v>
      </c>
      <c r="D684" s="38">
        <f t="shared" si="148"/>
        <v>7.6013956426792983E-2</v>
      </c>
      <c r="E684" s="38">
        <f t="shared" si="148"/>
        <v>7.591580462024751E-2</v>
      </c>
      <c r="F684" s="38">
        <f t="shared" si="136"/>
        <v>3.2878869083975183E-6</v>
      </c>
      <c r="G684" s="38">
        <f t="shared" si="149"/>
        <v>5.5652878758659964E-2</v>
      </c>
      <c r="H684" s="38">
        <f t="shared" si="149"/>
        <v>5.5649590871751579E-2</v>
      </c>
      <c r="I684" s="29">
        <f t="shared" si="140"/>
        <v>0.69555555555554904</v>
      </c>
      <c r="J684" s="29">
        <f t="shared" si="137"/>
        <v>0.6047469135802469</v>
      </c>
      <c r="K684" s="29">
        <f t="shared" si="142"/>
        <v>0.11782354679840581</v>
      </c>
      <c r="L684" s="29">
        <f t="shared" si="143"/>
        <v>8.9181137733730487E-2</v>
      </c>
    </row>
    <row r="685" spans="1:12" x14ac:dyDescent="0.2">
      <c r="A685" s="26">
        <f t="shared" si="141"/>
        <v>104.5</v>
      </c>
      <c r="B685" s="6">
        <v>6270</v>
      </c>
      <c r="C685" s="38">
        <f t="shared" si="135"/>
        <v>9.6715388145167047E-5</v>
      </c>
      <c r="D685" s="38">
        <f t="shared" si="148"/>
        <v>7.6012629065955489E-2</v>
      </c>
      <c r="E685" s="38">
        <f t="shared" si="148"/>
        <v>7.5915913677810337E-2</v>
      </c>
      <c r="F685" s="38">
        <f t="shared" si="136"/>
        <v>3.2222405018842534E-6</v>
      </c>
      <c r="G685" s="38">
        <f t="shared" si="149"/>
        <v>5.5652816765461126E-2</v>
      </c>
      <c r="H685" s="38">
        <f t="shared" si="149"/>
        <v>5.5649594524959253E-2</v>
      </c>
      <c r="I685" s="29">
        <f t="shared" si="140"/>
        <v>0.69666666666666011</v>
      </c>
      <c r="J685" s="29">
        <f t="shared" si="137"/>
        <v>0.60668055555555556</v>
      </c>
      <c r="K685" s="29">
        <f t="shared" si="142"/>
        <v>0.11803442433639973</v>
      </c>
      <c r="L685" s="29">
        <f t="shared" si="143"/>
        <v>8.9335719940744268E-2</v>
      </c>
    </row>
    <row r="686" spans="1:12" x14ac:dyDescent="0.2">
      <c r="A686" s="26">
        <f t="shared" si="141"/>
        <v>104.66666666666667</v>
      </c>
      <c r="B686" s="6">
        <v>6280</v>
      </c>
      <c r="C686" s="38">
        <f t="shared" si="135"/>
        <v>9.5299991240971679E-5</v>
      </c>
      <c r="D686" s="38">
        <f t="shared" si="148"/>
        <v>7.6011321130593681E-2</v>
      </c>
      <c r="E686" s="38">
        <f t="shared" si="148"/>
        <v>7.5916021139352724E-2</v>
      </c>
      <c r="F686" s="38">
        <f t="shared" si="136"/>
        <v>3.1579048006379898E-6</v>
      </c>
      <c r="G686" s="38">
        <f t="shared" si="149"/>
        <v>5.5652756010027102E-2</v>
      </c>
      <c r="H686" s="38">
        <f t="shared" si="149"/>
        <v>5.5649598105226475E-2</v>
      </c>
      <c r="I686" s="29">
        <f t="shared" si="140"/>
        <v>0.69777777777777117</v>
      </c>
      <c r="J686" s="29">
        <f t="shared" si="137"/>
        <v>0.60861728395061732</v>
      </c>
      <c r="K686" s="29">
        <f t="shared" si="142"/>
        <v>0.11824530217289793</v>
      </c>
      <c r="L686" s="29">
        <f t="shared" si="143"/>
        <v>8.9490302157703233E-2</v>
      </c>
    </row>
    <row r="687" spans="1:12" x14ac:dyDescent="0.2">
      <c r="A687" s="26">
        <f t="shared" si="141"/>
        <v>104.83333333333333</v>
      </c>
      <c r="B687" s="6">
        <v>6290</v>
      </c>
      <c r="C687" s="38">
        <f t="shared" si="135"/>
        <v>9.3905308190433178E-5</v>
      </c>
      <c r="D687" s="38">
        <f t="shared" si="148"/>
        <v>7.6010032336422298E-2</v>
      </c>
      <c r="E687" s="38">
        <f t="shared" si="148"/>
        <v>7.5916127028231875E-2</v>
      </c>
      <c r="F687" s="38">
        <f t="shared" si="136"/>
        <v>3.0948536349353623E-6</v>
      </c>
      <c r="G687" s="38">
        <f t="shared" si="149"/>
        <v>5.5652696467644508E-2</v>
      </c>
      <c r="H687" s="38">
        <f t="shared" si="149"/>
        <v>5.5649601614009586E-2</v>
      </c>
      <c r="I687" s="29">
        <f t="shared" si="140"/>
        <v>0.69888888888888223</v>
      </c>
      <c r="J687" s="29">
        <f t="shared" si="137"/>
        <v>0.61055709876543218</v>
      </c>
      <c r="K687" s="29">
        <f t="shared" si="142"/>
        <v>0.1184561803035319</v>
      </c>
      <c r="L687" s="29">
        <f t="shared" si="143"/>
        <v>8.9644884384408818E-2</v>
      </c>
    </row>
    <row r="688" spans="1:12" x14ac:dyDescent="0.2">
      <c r="A688" s="26">
        <f t="shared" si="141"/>
        <v>105</v>
      </c>
      <c r="B688" s="6">
        <v>6300</v>
      </c>
      <c r="C688" s="38">
        <f t="shared" si="135"/>
        <v>9.2531035853328267E-5</v>
      </c>
      <c r="D688" s="38">
        <f t="shared" si="148"/>
        <v>7.6008762403316513E-2</v>
      </c>
      <c r="E688" s="38">
        <f t="shared" si="148"/>
        <v>7.5916231367463199E-2</v>
      </c>
      <c r="F688" s="38">
        <f t="shared" si="136"/>
        <v>3.0330613575613793E-6</v>
      </c>
      <c r="G688" s="38">
        <f t="shared" si="149"/>
        <v>5.5652638114093392E-2</v>
      </c>
      <c r="H688" s="38">
        <f t="shared" si="149"/>
        <v>5.5649605052735848E-2</v>
      </c>
      <c r="I688" s="29">
        <f t="shared" si="140"/>
        <v>0.69999999999999329</v>
      </c>
      <c r="J688" s="29">
        <f t="shared" si="137"/>
        <v>0.61250000000000004</v>
      </c>
      <c r="K688" s="29">
        <f t="shared" si="142"/>
        <v>0.11866705872399708</v>
      </c>
      <c r="L688" s="29">
        <f t="shared" si="143"/>
        <v>8.9799466620666415E-2</v>
      </c>
    </row>
    <row r="689" spans="1:12" x14ac:dyDescent="0.2">
      <c r="A689" s="26">
        <f t="shared" si="141"/>
        <v>105.16666666666667</v>
      </c>
      <c r="B689" s="6">
        <v>6310</v>
      </c>
      <c r="C689" s="38">
        <f t="shared" si="135"/>
        <v>9.1176875525788705E-5</v>
      </c>
      <c r="D689" s="38">
        <f t="shared" si="148"/>
        <v>7.6007511055251026E-2</v>
      </c>
      <c r="E689" s="38">
        <f t="shared" si="148"/>
        <v>7.5916334179725264E-2</v>
      </c>
      <c r="F689" s="38">
        <f t="shared" si="136"/>
        <v>2.9725028333768669E-6</v>
      </c>
      <c r="G689" s="38">
        <f t="shared" si="149"/>
        <v>5.5652580925637379E-2</v>
      </c>
      <c r="H689" s="38">
        <f t="shared" si="149"/>
        <v>5.5649608422804024E-2</v>
      </c>
      <c r="I689" s="29">
        <f t="shared" si="140"/>
        <v>0.70111111111110436</v>
      </c>
      <c r="J689" s="29">
        <f t="shared" si="137"/>
        <v>0.61444598765432101</v>
      </c>
      <c r="K689" s="29">
        <f t="shared" si="142"/>
        <v>0.11887793743005187</v>
      </c>
      <c r="L689" s="29">
        <f t="shared" si="143"/>
        <v>8.9954048866285316E-2</v>
      </c>
    </row>
    <row r="690" spans="1:12" x14ac:dyDescent="0.2">
      <c r="A690" s="26">
        <f t="shared" si="141"/>
        <v>105.33333333333333</v>
      </c>
      <c r="B690" s="6">
        <v>6320</v>
      </c>
      <c r="C690" s="38">
        <f t="shared" si="135"/>
        <v>8.98425328753749E-5</v>
      </c>
      <c r="D690" s="38">
        <f t="shared" si="148"/>
        <v>7.6006278020240084E-2</v>
      </c>
      <c r="E690" s="38">
        <f t="shared" si="148"/>
        <v>7.5916435487364736E-2</v>
      </c>
      <c r="F690" s="38">
        <f t="shared" si="136"/>
        <v>2.913153429094347E-6</v>
      </c>
      <c r="G690" s="38">
        <f t="shared" si="149"/>
        <v>5.5652524879014023E-2</v>
      </c>
      <c r="H690" s="38">
        <f t="shared" si="149"/>
        <v>5.5649611725584948E-2</v>
      </c>
      <c r="I690" s="29">
        <f t="shared" si="140"/>
        <v>0.70222222222221542</v>
      </c>
      <c r="J690" s="29">
        <f t="shared" si="137"/>
        <v>0.61639506172839509</v>
      </c>
      <c r="K690" s="29">
        <f t="shared" si="142"/>
        <v>0.11908881641751677</v>
      </c>
      <c r="L690" s="29">
        <f t="shared" si="143"/>
        <v>9.0108631121078614E-2</v>
      </c>
    </row>
    <row r="691" spans="1:12" x14ac:dyDescent="0.2">
      <c r="A691" s="26">
        <f t="shared" si="141"/>
        <v>105.5</v>
      </c>
      <c r="B691" s="6">
        <v>6330</v>
      </c>
      <c r="C691" s="38">
        <f t="shared" si="135"/>
        <v>8.8527717877103954E-5</v>
      </c>
      <c r="D691" s="38">
        <f t="shared" si="148"/>
        <v>7.6005063030278347E-2</v>
      </c>
      <c r="E691" s="38">
        <f t="shared" si="148"/>
        <v>7.5916535312401265E-2</v>
      </c>
      <c r="F691" s="38">
        <f t="shared" si="136"/>
        <v>2.8549890032579933E-6</v>
      </c>
      <c r="G691" s="38">
        <f t="shared" si="149"/>
        <v>5.565246995142533E-2</v>
      </c>
      <c r="H691" s="38">
        <f t="shared" si="149"/>
        <v>5.5649614962422093E-2</v>
      </c>
      <c r="I691" s="29">
        <f t="shared" si="140"/>
        <v>0.70333333333332648</v>
      </c>
      <c r="J691" s="29">
        <f t="shared" si="137"/>
        <v>0.61834722222222227</v>
      </c>
      <c r="K691" s="29">
        <f t="shared" si="142"/>
        <v>0.11929969568227344</v>
      </c>
      <c r="L691" s="29">
        <f t="shared" si="143"/>
        <v>9.0263213384863122E-2</v>
      </c>
    </row>
    <row r="692" spans="1:12" x14ac:dyDescent="0.2">
      <c r="A692" s="26">
        <f t="shared" si="141"/>
        <v>105.66666666666667</v>
      </c>
      <c r="B692" s="6">
        <v>6340</v>
      </c>
      <c r="C692" s="38">
        <f t="shared" si="135"/>
        <v>8.7232144750409014E-5</v>
      </c>
      <c r="D692" s="38">
        <f t="shared" si="148"/>
        <v>7.6003865821282629E-2</v>
      </c>
      <c r="E692" s="38">
        <f t="shared" si="148"/>
        <v>7.5916633676532244E-2</v>
      </c>
      <c r="F692" s="38">
        <f t="shared" si="136"/>
        <v>2.7979858964236035E-6</v>
      </c>
      <c r="G692" s="38">
        <f t="shared" si="149"/>
        <v>5.56524161205285E-2</v>
      </c>
      <c r="H692" s="38">
        <f t="shared" si="149"/>
        <v>5.5649618134632095E-2</v>
      </c>
      <c r="I692" s="29">
        <f t="shared" si="140"/>
        <v>0.70444444444443755</v>
      </c>
      <c r="J692" s="29">
        <f t="shared" si="137"/>
        <v>0.62030246913580245</v>
      </c>
      <c r="K692" s="29">
        <f t="shared" si="142"/>
        <v>0.11951057522026381</v>
      </c>
      <c r="L692" s="29">
        <f t="shared" si="143"/>
        <v>9.0417795657459318E-2</v>
      </c>
    </row>
    <row r="693" spans="1:12" x14ac:dyDescent="0.2">
      <c r="A693" s="26">
        <f t="shared" si="141"/>
        <v>105.83333333333333</v>
      </c>
      <c r="B693" s="6">
        <v>6350</v>
      </c>
      <c r="C693" s="38">
        <f t="shared" si="135"/>
        <v>8.5955531897025976E-5</v>
      </c>
      <c r="D693" s="38">
        <f t="shared" si="148"/>
        <v>7.6002686133034528E-2</v>
      </c>
      <c r="E693" s="38">
        <f t="shared" si="148"/>
        <v>7.5916730601137516E-2</v>
      </c>
      <c r="F693" s="38">
        <f t="shared" si="136"/>
        <v>2.7421209215347632E-6</v>
      </c>
      <c r="G693" s="38">
        <f t="shared" si="149"/>
        <v>5.5652363364426832E-2</v>
      </c>
      <c r="H693" s="38">
        <f t="shared" si="149"/>
        <v>5.5649621243505316E-2</v>
      </c>
      <c r="I693" s="29">
        <f t="shared" si="140"/>
        <v>0.70555555555554861</v>
      </c>
      <c r="J693" s="29">
        <f t="shared" si="137"/>
        <v>0.62226080246913584</v>
      </c>
      <c r="K693" s="29">
        <f t="shared" si="142"/>
        <v>0.1197214550274892</v>
      </c>
      <c r="L693" s="29">
        <f t="shared" si="143"/>
        <v>9.0572377938691273E-2</v>
      </c>
    </row>
    <row r="694" spans="1:12" x14ac:dyDescent="0.2">
      <c r="A694" s="26">
        <f t="shared" si="141"/>
        <v>106</v>
      </c>
      <c r="B694" s="6">
        <v>6360</v>
      </c>
      <c r="C694" s="38">
        <f t="shared" si="135"/>
        <v>8.4697601839785316E-5</v>
      </c>
      <c r="D694" s="38">
        <f t="shared" si="148"/>
        <v>7.6001523709123844E-2</v>
      </c>
      <c r="E694" s="38">
        <f t="shared" si="148"/>
        <v>7.5916826107284063E-2</v>
      </c>
      <c r="F694" s="38">
        <f t="shared" si="136"/>
        <v>2.6873713544910114E-6</v>
      </c>
      <c r="G694" s="38">
        <f t="shared" si="149"/>
        <v>5.5652311661660812E-2</v>
      </c>
      <c r="H694" s="38">
        <f t="shared" si="149"/>
        <v>5.5649624290306343E-2</v>
      </c>
      <c r="I694" s="29">
        <f t="shared" si="140"/>
        <v>0.70666666666665967</v>
      </c>
      <c r="J694" s="29">
        <f t="shared" si="137"/>
        <v>0.62422222222222223</v>
      </c>
      <c r="K694" s="29">
        <f t="shared" si="142"/>
        <v>0.11993233510000943</v>
      </c>
      <c r="L694" s="29">
        <f t="shared" si="143"/>
        <v>9.0726960228386569E-2</v>
      </c>
    </row>
    <row r="695" spans="1:12" x14ac:dyDescent="0.2">
      <c r="A695" s="26">
        <f t="shared" si="141"/>
        <v>106.16666666666667</v>
      </c>
      <c r="B695" s="6">
        <v>6370</v>
      </c>
      <c r="C695" s="38">
        <f t="shared" si="135"/>
        <v>8.3458081162301394E-5</v>
      </c>
      <c r="D695" s="38">
        <f t="shared" si="148"/>
        <v>7.6000378296892851E-2</v>
      </c>
      <c r="E695" s="38">
        <f t="shared" si="148"/>
        <v>7.5916920215730557E-2</v>
      </c>
      <c r="F695" s="38">
        <f t="shared" si="136"/>
        <v>2.6337149249044468E-6</v>
      </c>
      <c r="G695" s="38">
        <f t="shared" si="149"/>
        <v>5.5652260991199395E-2</v>
      </c>
      <c r="H695" s="38">
        <f t="shared" si="149"/>
        <v>5.5649627276274517E-2</v>
      </c>
      <c r="I695" s="29">
        <f t="shared" si="140"/>
        <v>0.70777777777777073</v>
      </c>
      <c r="J695" s="29">
        <f t="shared" si="137"/>
        <v>0.62618672839506173</v>
      </c>
      <c r="K695" s="29">
        <f t="shared" si="142"/>
        <v>0.12014321543394202</v>
      </c>
      <c r="L695" s="29">
        <f t="shared" si="143"/>
        <v>9.0881542526376216E-2</v>
      </c>
    </row>
    <row r="696" spans="1:12" x14ac:dyDescent="0.2">
      <c r="A696" s="26">
        <f t="shared" si="141"/>
        <v>106.33333333333333</v>
      </c>
      <c r="B696" s="6">
        <v>6380</v>
      </c>
      <c r="C696" s="38">
        <f t="shared" si="135"/>
        <v>8.2236700449545645E-5</v>
      </c>
      <c r="D696" s="38">
        <f t="shared" si="148"/>
        <v>7.5999249647381389E-2</v>
      </c>
      <c r="E696" s="38">
        <f t="shared" si="148"/>
        <v>7.5917012946931844E-2</v>
      </c>
      <c r="F696" s="38">
        <f t="shared" si="136"/>
        <v>2.5811298070408375E-6</v>
      </c>
      <c r="G696" s="38">
        <f t="shared" si="149"/>
        <v>5.565221133243145E-2</v>
      </c>
      <c r="H696" s="38">
        <f t="shared" si="149"/>
        <v>5.5649630202624437E-2</v>
      </c>
      <c r="I696" s="29">
        <f t="shared" si="140"/>
        <v>0.7088888888888818</v>
      </c>
      <c r="J696" s="29">
        <f t="shared" si="137"/>
        <v>0.62815432098765434</v>
      </c>
      <c r="K696" s="29">
        <f t="shared" si="142"/>
        <v>0.12035409602546128</v>
      </c>
      <c r="L696" s="29">
        <f t="shared" si="143"/>
        <v>9.1036124832494611E-2</v>
      </c>
    </row>
    <row r="697" spans="1:12" x14ac:dyDescent="0.2">
      <c r="A697" s="26">
        <f t="shared" si="141"/>
        <v>106.5</v>
      </c>
      <c r="B697" s="6">
        <v>6390</v>
      </c>
      <c r="C697" s="38">
        <f t="shared" si="135"/>
        <v>8.1033194229285916E-5</v>
      </c>
      <c r="D697" s="38">
        <f t="shared" si="148"/>
        <v>7.5998137515272735E-2</v>
      </c>
      <c r="E697" s="38">
        <f t="shared" si="148"/>
        <v>7.5917104321043455E-2</v>
      </c>
      <c r="F697" s="38">
        <f t="shared" si="136"/>
        <v>2.5295946109415619E-6</v>
      </c>
      <c r="G697" s="38">
        <f t="shared" si="149"/>
        <v>5.5652162665157358E-2</v>
      </c>
      <c r="H697" s="38">
        <f t="shared" si="149"/>
        <v>5.5649633070546441E-2</v>
      </c>
      <c r="I697" s="29">
        <f t="shared" si="140"/>
        <v>0.70999999999999286</v>
      </c>
      <c r="J697" s="29">
        <f t="shared" si="137"/>
        <v>0.63012500000000005</v>
      </c>
      <c r="K697" s="29">
        <f t="shared" si="142"/>
        <v>0.12056497687079751</v>
      </c>
      <c r="L697" s="29">
        <f t="shared" si="143"/>
        <v>9.1190707146579467E-2</v>
      </c>
    </row>
    <row r="698" spans="1:12" x14ac:dyDescent="0.2">
      <c r="A698" s="26">
        <f t="shared" si="141"/>
        <v>106.66666666666667</v>
      </c>
      <c r="B698" s="6">
        <v>6400</v>
      </c>
      <c r="C698" s="38">
        <f t="shared" ref="C698:C761" si="150">$D$36*EXP(-$H$6*B698/3600)</f>
        <v>7.9847300914387154E-5</v>
      </c>
      <c r="D698" s="38">
        <f t="shared" si="148"/>
        <v>7.5997041658840317E-2</v>
      </c>
      <c r="E698" s="38">
        <f t="shared" si="148"/>
        <v>7.5917194357925932E-2</v>
      </c>
      <c r="F698" s="38">
        <f t="shared" ref="F698:F761" si="151">$D$36*EXP(-$H$7*B698/3600)</f>
        <v>2.4790883737229161E-6</v>
      </c>
      <c r="G698" s="38">
        <f t="shared" si="149"/>
        <v>5.5652114969580821E-2</v>
      </c>
      <c r="H698" s="38">
        <f t="shared" si="149"/>
        <v>5.5649635881207117E-2</v>
      </c>
      <c r="I698" s="29">
        <f t="shared" si="140"/>
        <v>0.71111111111110392</v>
      </c>
      <c r="J698" s="29">
        <f t="shared" ref="J698:J761" si="152">($B$55/10)/3600*0.5*B698^2</f>
        <v>0.63209876543209875</v>
      </c>
      <c r="K698" s="29">
        <f t="shared" si="142"/>
        <v>0.12077585796623619</v>
      </c>
      <c r="L698" s="29">
        <f t="shared" si="143"/>
        <v>9.1345289468471702E-2</v>
      </c>
    </row>
    <row r="699" spans="1:12" x14ac:dyDescent="0.2">
      <c r="A699" s="26">
        <f t="shared" si="141"/>
        <v>106.83333333333333</v>
      </c>
      <c r="B699" s="6">
        <v>6410</v>
      </c>
      <c r="C699" s="38">
        <f t="shared" si="150"/>
        <v>7.867876274595271E-5</v>
      </c>
      <c r="D699" s="38">
        <f t="shared" ref="D699:E714" si="153">D698*EXP(-$H$6*10/3600)+$B$55</f>
        <v>7.5995961839895126E-2</v>
      </c>
      <c r="E699" s="38">
        <f t="shared" si="153"/>
        <v>7.5917283077149164E-2</v>
      </c>
      <c r="F699" s="38">
        <f t="shared" si="151"/>
        <v>2.4295905510490128E-6</v>
      </c>
      <c r="G699" s="38">
        <f t="shared" ref="G699:H714" si="154">G698*EXP(-$H$7*10/3600)+$B$55</f>
        <v>5.5652068226300783E-2</v>
      </c>
      <c r="H699" s="38">
        <f t="shared" si="154"/>
        <v>5.5649638635749753E-2</v>
      </c>
      <c r="I699" s="29">
        <f t="shared" ref="I699:I762" si="155">I698+$B$55</f>
        <v>0.71222222222221498</v>
      </c>
      <c r="J699" s="29">
        <f t="shared" si="152"/>
        <v>0.63407561728395068</v>
      </c>
      <c r="K699" s="29">
        <f t="shared" si="142"/>
        <v>0.12098673930811715</v>
      </c>
      <c r="L699" s="29">
        <f t="shared" si="143"/>
        <v>9.1499871798015456E-2</v>
      </c>
    </row>
    <row r="700" spans="1:12" x14ac:dyDescent="0.2">
      <c r="A700" s="26">
        <f t="shared" ref="A700:A763" si="156">B700/60</f>
        <v>107</v>
      </c>
      <c r="B700" s="6">
        <v>6420</v>
      </c>
      <c r="C700" s="38">
        <f t="shared" si="150"/>
        <v>7.7527325737300148E-5</v>
      </c>
      <c r="D700" s="38">
        <f t="shared" si="153"/>
        <v>7.5994897823733976E-2</v>
      </c>
      <c r="E700" s="38">
        <f t="shared" si="153"/>
        <v>7.5917370497996656E-2</v>
      </c>
      <c r="F700" s="38">
        <f t="shared" si="151"/>
        <v>2.3810810087750399E-6</v>
      </c>
      <c r="G700" s="38">
        <f t="shared" si="154"/>
        <v>5.5652022416303563E-2</v>
      </c>
      <c r="H700" s="38">
        <f t="shared" si="154"/>
        <v>5.5649641335294812E-2</v>
      </c>
      <c r="I700" s="29">
        <f t="shared" si="155"/>
        <v>0.71333333333332605</v>
      </c>
      <c r="J700" s="29">
        <f t="shared" si="152"/>
        <v>0.6360555555555556</v>
      </c>
      <c r="K700" s="29">
        <f t="shared" ref="K700:K763" si="157">K699+E700*10/3600</f>
        <v>0.12119762089283381</v>
      </c>
      <c r="L700" s="29">
        <f t="shared" ref="L700:L763" si="158">L699+H700*10/3600</f>
        <v>9.1654454135057947E-2</v>
      </c>
    </row>
    <row r="701" spans="1:12" x14ac:dyDescent="0.2">
      <c r="A701" s="26">
        <f t="shared" si="156"/>
        <v>107.16666666666667</v>
      </c>
      <c r="B701" s="6">
        <v>6430</v>
      </c>
      <c r="C701" s="38">
        <f t="shared" si="150"/>
        <v>7.6392739618755818E-5</v>
      </c>
      <c r="D701" s="38">
        <f t="shared" si="153"/>
        <v>7.5993849379088471E-2</v>
      </c>
      <c r="E701" s="38">
        <f t="shared" si="153"/>
        <v>7.5917456639469694E-2</v>
      </c>
      <c r="F701" s="38">
        <f t="shared" si="151"/>
        <v>2.3335400147573299E-6</v>
      </c>
      <c r="G701" s="38">
        <f t="shared" si="154"/>
        <v>5.5651977520955111E-2</v>
      </c>
      <c r="H701" s="38">
        <f t="shared" si="154"/>
        <v>5.5649643980940376E-2</v>
      </c>
      <c r="I701" s="29">
        <f t="shared" si="155"/>
        <v>0.71444444444443711</v>
      </c>
      <c r="J701" s="29">
        <f t="shared" si="152"/>
        <v>0.63803858024691362</v>
      </c>
      <c r="K701" s="29">
        <f t="shared" si="157"/>
        <v>0.12140850271683234</v>
      </c>
      <c r="L701" s="29">
        <f t="shared" si="158"/>
        <v>9.1809036479449449E-2</v>
      </c>
    </row>
    <row r="702" spans="1:12" x14ac:dyDescent="0.2">
      <c r="A702" s="26">
        <f t="shared" si="156"/>
        <v>107.33333333333333</v>
      </c>
      <c r="B702" s="6">
        <v>6440</v>
      </c>
      <c r="C702" s="38">
        <f t="shared" si="150"/>
        <v>7.5274757783258423E-5</v>
      </c>
      <c r="D702" s="38">
        <f t="shared" si="153"/>
        <v>7.5992816278074776E-2</v>
      </c>
      <c r="E702" s="38">
        <f t="shared" si="153"/>
        <v>7.5917541520291495E-2</v>
      </c>
      <c r="F702" s="38">
        <f t="shared" si="151"/>
        <v>2.2869482308269048E-6</v>
      </c>
      <c r="G702" s="38">
        <f t="shared" si="154"/>
        <v>5.5651933521993421E-2</v>
      </c>
      <c r="H702" s="38">
        <f t="shared" si="154"/>
        <v>5.5649646573762618E-2</v>
      </c>
      <c r="I702" s="29">
        <f t="shared" si="155"/>
        <v>0.71555555555554817</v>
      </c>
      <c r="J702" s="29">
        <f t="shared" si="152"/>
        <v>0.64002469135802476</v>
      </c>
      <c r="K702" s="29">
        <f t="shared" si="157"/>
        <v>0.12161938477661094</v>
      </c>
      <c r="L702" s="29">
        <f t="shared" si="158"/>
        <v>9.1963618831043231E-2</v>
      </c>
    </row>
    <row r="703" spans="1:12" x14ac:dyDescent="0.2">
      <c r="A703" s="26">
        <f t="shared" si="156"/>
        <v>107.5</v>
      </c>
      <c r="B703" s="6">
        <v>6450</v>
      </c>
      <c r="C703" s="38">
        <f t="shared" si="150"/>
        <v>7.4173137232756432E-5</v>
      </c>
      <c r="D703" s="38">
        <f t="shared" si="153"/>
        <v>7.5991798296144039E-2</v>
      </c>
      <c r="E703" s="38">
        <f t="shared" si="153"/>
        <v>7.5917625158911248E-2</v>
      </c>
      <c r="F703" s="38">
        <f t="shared" si="151"/>
        <v>2.2412867049233876E-6</v>
      </c>
      <c r="G703" s="38">
        <f t="shared" si="154"/>
        <v>5.565189040152111E-2</v>
      </c>
      <c r="H703" s="38">
        <f t="shared" si="154"/>
        <v>5.5649649114816208E-2</v>
      </c>
      <c r="I703" s="29">
        <f t="shared" si="155"/>
        <v>0.71666666666665924</v>
      </c>
      <c r="J703" s="29">
        <f t="shared" si="152"/>
        <v>0.64201388888888888</v>
      </c>
      <c r="K703" s="29">
        <f t="shared" si="157"/>
        <v>0.12183026706871902</v>
      </c>
      <c r="L703" s="29">
        <f t="shared" si="158"/>
        <v>9.2118201189695492E-2</v>
      </c>
    </row>
    <row r="704" spans="1:12" x14ac:dyDescent="0.2">
      <c r="A704" s="26">
        <f t="shared" si="156"/>
        <v>107.66666666666667</v>
      </c>
      <c r="B704" s="6">
        <v>6460</v>
      </c>
      <c r="C704" s="38">
        <f t="shared" si="150"/>
        <v>7.3087638525393435E-5</v>
      </c>
      <c r="D704" s="38">
        <f t="shared" si="153"/>
        <v>7.5990795212033599E-2</v>
      </c>
      <c r="E704" s="38">
        <f t="shared" si="153"/>
        <v>7.5917707573508172E-2</v>
      </c>
      <c r="F704" s="38">
        <f t="shared" si="151"/>
        <v>2.1965368633858371E-6</v>
      </c>
      <c r="G704" s="38">
        <f t="shared" si="154"/>
        <v>5.5651848141998132E-2</v>
      </c>
      <c r="H704" s="38">
        <f t="shared" si="154"/>
        <v>5.564965160513477E-2</v>
      </c>
      <c r="I704" s="29">
        <f t="shared" si="155"/>
        <v>0.7177777777777703</v>
      </c>
      <c r="J704" s="29">
        <f t="shared" si="152"/>
        <v>0.64400617283950623</v>
      </c>
      <c r="K704" s="29">
        <f t="shared" si="157"/>
        <v>0.12204114958975655</v>
      </c>
      <c r="L704" s="29">
        <f t="shared" si="158"/>
        <v>9.2272783555265317E-2</v>
      </c>
    </row>
    <row r="705" spans="1:12" x14ac:dyDescent="0.2">
      <c r="A705" s="26">
        <f t="shared" si="156"/>
        <v>107.83333333333333</v>
      </c>
      <c r="B705" s="6">
        <v>6470</v>
      </c>
      <c r="C705" s="38">
        <f t="shared" si="150"/>
        <v>7.2018025723462356E-5</v>
      </c>
      <c r="D705" s="38">
        <f t="shared" si="153"/>
        <v>7.5989806807718913E-2</v>
      </c>
      <c r="E705" s="38">
        <f t="shared" si="153"/>
        <v>7.5917788781995427E-2</v>
      </c>
      <c r="F705" s="38">
        <f t="shared" si="151"/>
        <v>2.1526805033976327E-6</v>
      </c>
      <c r="G705" s="38">
        <f t="shared" si="154"/>
        <v>5.5651806726234661E-2</v>
      </c>
      <c r="H705" s="38">
        <f t="shared" si="154"/>
        <v>5.5649654045731287E-2</v>
      </c>
      <c r="I705" s="29">
        <f t="shared" si="155"/>
        <v>0.71888888888888136</v>
      </c>
      <c r="J705" s="29">
        <f t="shared" si="152"/>
        <v>0.64600154320987657</v>
      </c>
      <c r="K705" s="29">
        <f t="shared" si="157"/>
        <v>0.1222520323363732</v>
      </c>
      <c r="L705" s="29">
        <f t="shared" si="158"/>
        <v>9.2427365927614566E-2</v>
      </c>
    </row>
    <row r="706" spans="1:12" x14ac:dyDescent="0.2">
      <c r="A706" s="26">
        <f t="shared" si="156"/>
        <v>108</v>
      </c>
      <c r="B706" s="6">
        <v>6480</v>
      </c>
      <c r="C706" s="38">
        <f t="shared" si="150"/>
        <v>7.0964066342125336E-5</v>
      </c>
      <c r="D706" s="38">
        <f t="shared" si="153"/>
        <v>7.5988832868366163E-2</v>
      </c>
      <c r="E706" s="38">
        <f t="shared" si="153"/>
        <v>7.5917868802024002E-2</v>
      </c>
      <c r="F706" s="38">
        <f t="shared" si="151"/>
        <v>2.1096997855821067E-6</v>
      </c>
      <c r="G706" s="38">
        <f t="shared" si="154"/>
        <v>5.5651766137384075E-2</v>
      </c>
      <c r="H706" s="38">
        <f t="shared" si="154"/>
        <v>5.5649656437598512E-2</v>
      </c>
      <c r="I706" s="29">
        <f t="shared" si="155"/>
        <v>0.71999999999999242</v>
      </c>
      <c r="J706" s="29">
        <f t="shared" si="152"/>
        <v>0.64800000000000002</v>
      </c>
      <c r="K706" s="29">
        <f t="shared" si="157"/>
        <v>0.12246291530526772</v>
      </c>
      <c r="L706" s="29">
        <f t="shared" si="158"/>
        <v>9.2581948306607889E-2</v>
      </c>
    </row>
    <row r="707" spans="1:12" x14ac:dyDescent="0.2">
      <c r="A707" s="26">
        <f t="shared" si="156"/>
        <v>108.16666666666667</v>
      </c>
      <c r="B707" s="6">
        <v>6490</v>
      </c>
      <c r="C707" s="38">
        <f t="shared" si="150"/>
        <v>6.9925531298880859E-5</v>
      </c>
      <c r="D707" s="38">
        <f t="shared" si="153"/>
        <v>7.5987873182285517E-2</v>
      </c>
      <c r="E707" s="38">
        <f t="shared" si="153"/>
        <v>7.5917947650986611E-2</v>
      </c>
      <c r="F707" s="38">
        <f t="shared" si="151"/>
        <v>2.067577226746051E-6</v>
      </c>
      <c r="G707" s="38">
        <f t="shared" si="154"/>
        <v>5.5651726358936109E-2</v>
      </c>
      <c r="H707" s="38">
        <f t="shared" si="154"/>
        <v>5.5649658781709382E-2</v>
      </c>
      <c r="I707" s="29">
        <f t="shared" si="155"/>
        <v>0.72111111111110349</v>
      </c>
      <c r="J707" s="29">
        <f t="shared" si="152"/>
        <v>0.65000154320987658</v>
      </c>
      <c r="K707" s="29">
        <f t="shared" si="157"/>
        <v>0.12267379849318713</v>
      </c>
      <c r="L707" s="29">
        <f t="shared" si="158"/>
        <v>9.2736530692112643E-2</v>
      </c>
    </row>
    <row r="708" spans="1:12" x14ac:dyDescent="0.2">
      <c r="A708" s="26">
        <f t="shared" si="156"/>
        <v>108.33333333333333</v>
      </c>
      <c r="B708" s="6">
        <v>6500</v>
      </c>
      <c r="C708" s="38">
        <f t="shared" si="150"/>
        <v>6.8902194863771805E-5</v>
      </c>
      <c r="D708" s="38">
        <f t="shared" si="153"/>
        <v>7.598692754088518E-2</v>
      </c>
      <c r="E708" s="38">
        <f t="shared" si="153"/>
        <v>7.5918025346021392E-2</v>
      </c>
      <c r="F708" s="38">
        <f t="shared" si="151"/>
        <v>2.0262956927681475E-6</v>
      </c>
      <c r="G708" s="38">
        <f t="shared" si="154"/>
        <v>5.5651687374710157E-2</v>
      </c>
      <c r="H708" s="38">
        <f t="shared" si="154"/>
        <v>5.5649661079017414E-2</v>
      </c>
      <c r="I708" s="29">
        <f t="shared" si="155"/>
        <v>0.72222222222221455</v>
      </c>
      <c r="J708" s="29">
        <f t="shared" si="152"/>
        <v>0.65200617283950624</v>
      </c>
      <c r="K708" s="29">
        <f t="shared" si="157"/>
        <v>0.12288468189692608</v>
      </c>
      <c r="L708" s="29">
        <f t="shared" si="158"/>
        <v>9.2891113083998805E-2</v>
      </c>
    </row>
    <row r="709" spans="1:12" x14ac:dyDescent="0.2">
      <c r="A709" s="26">
        <f t="shared" si="156"/>
        <v>108.5</v>
      </c>
      <c r="B709" s="6">
        <v>6510</v>
      </c>
      <c r="C709" s="38">
        <f t="shared" si="150"/>
        <v>6.7893834610323244E-5</v>
      </c>
      <c r="D709" s="38">
        <f t="shared" si="153"/>
        <v>7.5985995738626022E-2</v>
      </c>
      <c r="E709" s="38">
        <f t="shared" si="153"/>
        <v>7.5918101904015683E-2</v>
      </c>
      <c r="F709" s="38">
        <f t="shared" si="151"/>
        <v>1.9858383916292931E-6</v>
      </c>
      <c r="G709" s="38">
        <f t="shared" si="154"/>
        <v>5.5651649168848676E-2</v>
      </c>
      <c r="H709" s="38">
        <f t="shared" si="154"/>
        <v>5.5649663330457073E-2</v>
      </c>
      <c r="I709" s="29">
        <f t="shared" si="155"/>
        <v>0.72333333333332561</v>
      </c>
      <c r="J709" s="29">
        <f t="shared" si="152"/>
        <v>0.65401388888888889</v>
      </c>
      <c r="K709" s="29">
        <f t="shared" si="157"/>
        <v>0.12309556551332612</v>
      </c>
      <c r="L709" s="29">
        <f t="shared" si="158"/>
        <v>9.3045695482138965E-2</v>
      </c>
    </row>
    <row r="710" spans="1:12" x14ac:dyDescent="0.2">
      <c r="A710" s="26">
        <f t="shared" si="156"/>
        <v>108.66666666666667</v>
      </c>
      <c r="B710" s="6">
        <v>6520</v>
      </c>
      <c r="C710" s="38">
        <f t="shared" si="150"/>
        <v>6.69002313671953E-5</v>
      </c>
      <c r="D710" s="38">
        <f t="shared" si="153"/>
        <v>7.59850775729769E-2</v>
      </c>
      <c r="E710" s="38">
        <f t="shared" si="153"/>
        <v>7.5918177341609688E-2</v>
      </c>
      <c r="F710" s="38">
        <f t="shared" si="151"/>
        <v>1.9461888665821951E-6</v>
      </c>
      <c r="G710" s="38">
        <f t="shared" si="154"/>
        <v>5.5651611725810728E-2</v>
      </c>
      <c r="H710" s="38">
        <f t="shared" si="154"/>
        <v>5.5649665536944178E-2</v>
      </c>
      <c r="I710" s="29">
        <f t="shared" si="155"/>
        <v>0.72444444444443667</v>
      </c>
      <c r="J710" s="29">
        <f t="shared" si="152"/>
        <v>0.65602469135802477</v>
      </c>
      <c r="K710" s="29">
        <f t="shared" si="157"/>
        <v>0.12330644933927504</v>
      </c>
      <c r="L710" s="29">
        <f t="shared" si="158"/>
        <v>9.320027788640825E-2</v>
      </c>
    </row>
    <row r="711" spans="1:12" x14ac:dyDescent="0.2">
      <c r="A711" s="26">
        <f t="shared" si="156"/>
        <v>108.83333333333333</v>
      </c>
      <c r="B711" s="6">
        <v>6530</v>
      </c>
      <c r="C711" s="38">
        <f t="shared" si="150"/>
        <v>6.5921169170547194E-5</v>
      </c>
      <c r="D711" s="38">
        <f t="shared" si="153"/>
        <v>7.5984172844370659E-2</v>
      </c>
      <c r="E711" s="38">
        <f t="shared" si="153"/>
        <v>7.5918251675200096E-2</v>
      </c>
      <c r="F711" s="38">
        <f t="shared" si="151"/>
        <v>1.9073309894572511E-6</v>
      </c>
      <c r="G711" s="38">
        <f t="shared" si="154"/>
        <v>5.5651575030365677E-2</v>
      </c>
      <c r="H711" s="38">
        <f t="shared" si="154"/>
        <v>5.5649667699376251E-2</v>
      </c>
      <c r="I711" s="29">
        <f t="shared" si="155"/>
        <v>0.72555555555554774</v>
      </c>
      <c r="J711" s="29">
        <f t="shared" si="152"/>
        <v>0.65803858024691364</v>
      </c>
      <c r="K711" s="29">
        <f t="shared" si="157"/>
        <v>0.12351733337170615</v>
      </c>
      <c r="L711" s="29">
        <f t="shared" si="158"/>
        <v>9.33548602966843E-2</v>
      </c>
    </row>
    <row r="712" spans="1:12" x14ac:dyDescent="0.2">
      <c r="A712" s="26">
        <f t="shared" si="156"/>
        <v>109</v>
      </c>
      <c r="B712" s="6">
        <v>6540</v>
      </c>
      <c r="C712" s="38">
        <f t="shared" si="150"/>
        <v>6.4956435217095198E-5</v>
      </c>
      <c r="D712" s="38">
        <f t="shared" si="153"/>
        <v>7.5983281356160726E-2</v>
      </c>
      <c r="E712" s="38">
        <f t="shared" si="153"/>
        <v>7.5918324920943622E-2</v>
      </c>
      <c r="F712" s="38">
        <f t="shared" si="151"/>
        <v>1.8692489541021227E-6</v>
      </c>
      <c r="G712" s="38">
        <f t="shared" si="154"/>
        <v>5.5651539067586978E-2</v>
      </c>
      <c r="H712" s="38">
        <f t="shared" si="154"/>
        <v>5.5649669818632903E-2</v>
      </c>
      <c r="I712" s="29">
        <f t="shared" si="155"/>
        <v>0.7266666666666588</v>
      </c>
      <c r="J712" s="29">
        <f t="shared" si="152"/>
        <v>0.66005555555555562</v>
      </c>
      <c r="K712" s="29">
        <f t="shared" si="157"/>
        <v>0.12372821760759765</v>
      </c>
      <c r="L712" s="29">
        <f t="shared" si="158"/>
        <v>9.3509442712847168E-2</v>
      </c>
    </row>
    <row r="713" spans="1:12" x14ac:dyDescent="0.2">
      <c r="A713" s="26">
        <f t="shared" si="156"/>
        <v>109.16666666666667</v>
      </c>
      <c r="B713" s="6">
        <v>6550</v>
      </c>
      <c r="C713" s="38">
        <f t="shared" si="150"/>
        <v>6.4005819817859603E-5</v>
      </c>
      <c r="D713" s="38">
        <f t="shared" si="153"/>
        <v>7.5982402914578404E-2</v>
      </c>
      <c r="E713" s="38">
        <f t="shared" si="153"/>
        <v>7.5918397094760531E-2</v>
      </c>
      <c r="F713" s="38">
        <f t="shared" si="151"/>
        <v>1.8319272699523265E-6</v>
      </c>
      <c r="G713" s="38">
        <f t="shared" si="154"/>
        <v>5.5651503822846109E-2</v>
      </c>
      <c r="H713" s="38">
        <f t="shared" si="154"/>
        <v>5.5649671895576187E-2</v>
      </c>
      <c r="I713" s="29">
        <f t="shared" si="155"/>
        <v>0.72777777777776986</v>
      </c>
      <c r="J713" s="29">
        <f t="shared" si="152"/>
        <v>0.6620756172839507</v>
      </c>
      <c r="K713" s="29">
        <f t="shared" si="157"/>
        <v>0.12393910204397199</v>
      </c>
      <c r="L713" s="29">
        <f t="shared" si="158"/>
        <v>9.3664025134779325E-2</v>
      </c>
    </row>
    <row r="714" spans="1:12" x14ac:dyDescent="0.2">
      <c r="A714" s="26">
        <f t="shared" si="156"/>
        <v>109.33333333333333</v>
      </c>
      <c r="B714" s="6">
        <v>6560</v>
      </c>
      <c r="C714" s="38">
        <f t="shared" si="150"/>
        <v>6.3069116352587696E-5</v>
      </c>
      <c r="D714" s="38">
        <f t="shared" si="153"/>
        <v>7.5981537328690701E-2</v>
      </c>
      <c r="E714" s="38">
        <f t="shared" si="153"/>
        <v>7.5918468212338108E-2</v>
      </c>
      <c r="F714" s="38">
        <f t="shared" si="151"/>
        <v>1.7953507557301146E-6</v>
      </c>
      <c r="G714" s="38">
        <f t="shared" si="154"/>
        <v>5.5651469281806629E-2</v>
      </c>
      <c r="H714" s="38">
        <f t="shared" si="154"/>
        <v>5.5649673931050934E-2</v>
      </c>
      <c r="I714" s="29">
        <f t="shared" si="155"/>
        <v>0.72888888888888093</v>
      </c>
      <c r="J714" s="29">
        <f t="shared" si="152"/>
        <v>0.66409876543209878</v>
      </c>
      <c r="K714" s="29">
        <f t="shared" si="157"/>
        <v>0.12414998667789515</v>
      </c>
      <c r="L714" s="29">
        <f t="shared" si="158"/>
        <v>9.3818607562365583E-2</v>
      </c>
    </row>
    <row r="715" spans="1:12" x14ac:dyDescent="0.2">
      <c r="A715" s="26">
        <f t="shared" si="156"/>
        <v>109.5</v>
      </c>
      <c r="B715" s="6">
        <v>6570</v>
      </c>
      <c r="C715" s="38">
        <f t="shared" si="150"/>
        <v>6.2146121224844518E-5</v>
      </c>
      <c r="D715" s="38">
        <f t="shared" ref="D715:E730" si="159">D714*EXP(-$H$6*10/3600)+$B$55</f>
        <v>7.5980684410358906E-2</v>
      </c>
      <c r="E715" s="38">
        <f t="shared" si="159"/>
        <v>7.5918538289134058E-2</v>
      </c>
      <c r="F715" s="38">
        <f t="shared" si="151"/>
        <v>1.7595045332692608E-6</v>
      </c>
      <c r="G715" s="38">
        <f t="shared" ref="G715:H730" si="160">G714*EXP(-$H$7*10/3600)+$B$55</f>
        <v>5.5651435430418339E-2</v>
      </c>
      <c r="H715" s="38">
        <f t="shared" si="160"/>
        <v>5.5649675925885107E-2</v>
      </c>
      <c r="I715" s="29">
        <f t="shared" si="155"/>
        <v>0.72999999999999199</v>
      </c>
      <c r="J715" s="29">
        <f t="shared" si="152"/>
        <v>0.66612500000000008</v>
      </c>
      <c r="K715" s="29">
        <f t="shared" si="157"/>
        <v>0.12436087150647608</v>
      </c>
      <c r="L715" s="29">
        <f t="shared" si="158"/>
        <v>9.3973189995493048E-2</v>
      </c>
    </row>
    <row r="716" spans="1:12" x14ac:dyDescent="0.2">
      <c r="A716" s="26">
        <f t="shared" si="156"/>
        <v>109.66666666666667</v>
      </c>
      <c r="B716" s="6">
        <v>6580</v>
      </c>
      <c r="C716" s="38">
        <f t="shared" si="150"/>
        <v>6.1236633817759122E-5</v>
      </c>
      <c r="D716" s="38">
        <f t="shared" si="159"/>
        <v>7.5979843974197631E-2</v>
      </c>
      <c r="E716" s="38">
        <f t="shared" si="159"/>
        <v>7.5918607340379862E-2</v>
      </c>
      <c r="F716" s="38">
        <f t="shared" si="151"/>
        <v>1.724374021463062E-6</v>
      </c>
      <c r="G716" s="38">
        <f t="shared" si="160"/>
        <v>5.5651402254911567E-2</v>
      </c>
      <c r="H716" s="38">
        <f t="shared" si="160"/>
        <v>5.5649677880890147E-2</v>
      </c>
      <c r="I716" s="29">
        <f t="shared" si="155"/>
        <v>0.73111111111110305</v>
      </c>
      <c r="J716" s="29">
        <f t="shared" si="152"/>
        <v>0.66815432098765437</v>
      </c>
      <c r="K716" s="29">
        <f t="shared" si="157"/>
        <v>0.12457175652686603</v>
      </c>
      <c r="L716" s="29">
        <f t="shared" si="158"/>
        <v>9.4127772434051071E-2</v>
      </c>
    </row>
    <row r="717" spans="1:12" x14ac:dyDescent="0.2">
      <c r="A717" s="26">
        <f t="shared" si="156"/>
        <v>109.83333333333333</v>
      </c>
      <c r="B717" s="6">
        <v>6590</v>
      </c>
      <c r="C717" s="38">
        <f t="shared" si="150"/>
        <v>6.0340456450421305E-5</v>
      </c>
      <c r="D717" s="38">
        <f t="shared" si="159"/>
        <v>7.5979015837534539E-2</v>
      </c>
      <c r="E717" s="38">
        <f t="shared" si="159"/>
        <v>7.59186753810841E-2</v>
      </c>
      <c r="F717" s="38">
        <f t="shared" si="151"/>
        <v>1.6899449303332063E-6</v>
      </c>
      <c r="G717" s="38">
        <f t="shared" si="160"/>
        <v>5.5651369741791572E-2</v>
      </c>
      <c r="H717" s="38">
        <f t="shared" si="160"/>
        <v>5.5649679796861279E-2</v>
      </c>
      <c r="I717" s="29">
        <f t="shared" si="155"/>
        <v>0.73222222222221411</v>
      </c>
      <c r="J717" s="29">
        <f t="shared" si="152"/>
        <v>0.67018672839506177</v>
      </c>
      <c r="K717" s="29">
        <f t="shared" si="157"/>
        <v>0.12478264173625793</v>
      </c>
      <c r="L717" s="29">
        <f t="shared" si="158"/>
        <v>9.428235487793124E-2</v>
      </c>
    </row>
    <row r="718" spans="1:12" x14ac:dyDescent="0.2">
      <c r="A718" s="26">
        <f t="shared" si="156"/>
        <v>110</v>
      </c>
      <c r="B718" s="6">
        <v>6600</v>
      </c>
      <c r="C718" s="38">
        <f t="shared" si="150"/>
        <v>5.9457394334913176E-5</v>
      </c>
      <c r="D718" s="38">
        <f t="shared" si="159"/>
        <v>7.5978199820370643E-2</v>
      </c>
      <c r="E718" s="38">
        <f t="shared" si="159"/>
        <v>7.5918742426035718E-2</v>
      </c>
      <c r="F718" s="38">
        <f t="shared" si="151"/>
        <v>1.6562032552170947E-6</v>
      </c>
      <c r="G718" s="38">
        <f t="shared" si="160"/>
        <v>5.5651337877833044E-2</v>
      </c>
      <c r="H718" s="38">
        <f t="shared" si="160"/>
        <v>5.5649681674577865E-2</v>
      </c>
      <c r="I718" s="29">
        <f t="shared" si="155"/>
        <v>0.73333333333332518</v>
      </c>
      <c r="J718" s="29">
        <f t="shared" si="152"/>
        <v>0.67222222222222228</v>
      </c>
      <c r="K718" s="29">
        <f t="shared" si="157"/>
        <v>0.1249935271318858</v>
      </c>
      <c r="L718" s="29">
        <f t="shared" si="158"/>
        <v>9.4436937327027293E-2</v>
      </c>
    </row>
    <row r="719" spans="1:12" x14ac:dyDescent="0.2">
      <c r="A719" s="26">
        <f t="shared" si="156"/>
        <v>110.16666666666667</v>
      </c>
      <c r="B719" s="6">
        <v>6610</v>
      </c>
      <c r="C719" s="38">
        <f t="shared" si="150"/>
        <v>5.8587255533972278E-5</v>
      </c>
      <c r="D719" s="38">
        <f t="shared" si="159"/>
        <v>7.5977395745341181E-2</v>
      </c>
      <c r="E719" s="38">
        <f t="shared" si="159"/>
        <v>7.5918808489807199E-2</v>
      </c>
      <c r="F719" s="38">
        <f t="shared" si="151"/>
        <v>1.6231352710711422E-6</v>
      </c>
      <c r="G719" s="38">
        <f t="shared" si="160"/>
        <v>5.5651306650074735E-2</v>
      </c>
      <c r="H719" s="38">
        <f t="shared" si="160"/>
        <v>5.5649683514803705E-2</v>
      </c>
      <c r="I719" s="29">
        <f t="shared" si="155"/>
        <v>0.73444444444443624</v>
      </c>
      <c r="J719" s="29">
        <f t="shared" si="152"/>
        <v>0.67426080246913589</v>
      </c>
      <c r="K719" s="29">
        <f t="shared" si="157"/>
        <v>0.12520441271102414</v>
      </c>
      <c r="L719" s="29">
        <f t="shared" si="158"/>
        <v>9.4591519781235076E-2</v>
      </c>
    </row>
    <row r="720" spans="1:12" x14ac:dyDescent="0.2">
      <c r="A720" s="26">
        <f t="shared" si="156"/>
        <v>110.33333333333333</v>
      </c>
      <c r="B720" s="6">
        <v>6620</v>
      </c>
      <c r="C720" s="38">
        <f t="shared" si="150"/>
        <v>5.772985091927321E-5</v>
      </c>
      <c r="D720" s="38">
        <f t="shared" si="159"/>
        <v>7.5976603437677079E-2</v>
      </c>
      <c r="E720" s="38">
        <f t="shared" si="159"/>
        <v>7.5918873586757793E-2</v>
      </c>
      <c r="F720" s="38">
        <f t="shared" si="151"/>
        <v>1.5907275268879099E-6</v>
      </c>
      <c r="G720" s="38">
        <f t="shared" si="160"/>
        <v>5.5651276045814185E-2</v>
      </c>
      <c r="H720" s="38">
        <f t="shared" si="160"/>
        <v>5.5649685318287338E-2</v>
      </c>
      <c r="I720" s="29">
        <f t="shared" si="155"/>
        <v>0.7355555555555473</v>
      </c>
      <c r="J720" s="29">
        <f t="shared" si="152"/>
        <v>0.6763024691358025</v>
      </c>
      <c r="K720" s="29">
        <f t="shared" si="157"/>
        <v>0.12541529847098737</v>
      </c>
      <c r="L720" s="29">
        <f t="shared" si="158"/>
        <v>9.4746102240452545E-2</v>
      </c>
    </row>
    <row r="721" spans="1:12" x14ac:dyDescent="0.2">
      <c r="A721" s="26">
        <f t="shared" si="156"/>
        <v>110.5</v>
      </c>
      <c r="B721" s="6">
        <v>6630</v>
      </c>
      <c r="C721" s="38">
        <f t="shared" si="150"/>
        <v>5.6884994130318762E-5</v>
      </c>
      <c r="D721" s="38">
        <f t="shared" si="159"/>
        <v>7.5975822725166925E-2</v>
      </c>
      <c r="E721" s="38">
        <f t="shared" si="159"/>
        <v>7.5918937731036598E-2</v>
      </c>
      <c r="F721" s="38">
        <f t="shared" si="151"/>
        <v>1.5589668402246323E-6</v>
      </c>
      <c r="G721" s="38">
        <f t="shared" si="160"/>
        <v>5.5651246052602556E-2</v>
      </c>
      <c r="H721" s="38">
        <f t="shared" si="160"/>
        <v>5.5649687085762366E-2</v>
      </c>
      <c r="I721" s="29">
        <f t="shared" si="155"/>
        <v>0.73666666666665837</v>
      </c>
      <c r="J721" s="29">
        <f t="shared" si="152"/>
        <v>0.67834722222222221</v>
      </c>
      <c r="K721" s="29">
        <f t="shared" si="157"/>
        <v>0.12562618440912915</v>
      </c>
      <c r="L721" s="29">
        <f t="shared" si="158"/>
        <v>9.4900684704579658E-2</v>
      </c>
    </row>
    <row r="722" spans="1:12" x14ac:dyDescent="0.2">
      <c r="A722" s="26">
        <f t="shared" si="156"/>
        <v>110.66666666666667</v>
      </c>
      <c r="B722" s="6">
        <v>6640</v>
      </c>
      <c r="C722" s="38">
        <f t="shared" si="150"/>
        <v>5.6052501533935189E-5</v>
      </c>
      <c r="D722" s="38">
        <f t="shared" si="159"/>
        <v>7.5975053438119569E-2</v>
      </c>
      <c r="E722" s="38">
        <f t="shared" si="159"/>
        <v>7.5919000936585629E-2</v>
      </c>
      <c r="F722" s="38">
        <f t="shared" si="151"/>
        <v>1.5278402918410183E-6</v>
      </c>
      <c r="G722" s="38">
        <f t="shared" si="160"/>
        <v>5.565121665823955E-2</v>
      </c>
      <c r="H722" s="38">
        <f t="shared" si="160"/>
        <v>5.564968881794774E-2</v>
      </c>
      <c r="I722" s="29">
        <f t="shared" si="155"/>
        <v>0.73777777777776943</v>
      </c>
      <c r="J722" s="29">
        <f t="shared" si="152"/>
        <v>0.68039506172839515</v>
      </c>
      <c r="K722" s="29">
        <f t="shared" si="157"/>
        <v>0.12583707052284188</v>
      </c>
      <c r="L722" s="29">
        <f t="shared" si="158"/>
        <v>9.5055267173518407E-2</v>
      </c>
    </row>
    <row r="723" spans="1:12" x14ac:dyDescent="0.2">
      <c r="A723" s="26">
        <f t="shared" si="156"/>
        <v>110.83333333333333</v>
      </c>
      <c r="B723" s="6">
        <v>6650</v>
      </c>
      <c r="C723" s="38">
        <f t="shared" si="150"/>
        <v>5.5232192184357176E-5</v>
      </c>
      <c r="D723" s="38">
        <f t="shared" si="159"/>
        <v>7.597429540932725E-2</v>
      </c>
      <c r="E723" s="38">
        <f t="shared" si="159"/>
        <v>7.5919063217142882E-2</v>
      </c>
      <c r="F723" s="38">
        <f t="shared" si="151"/>
        <v>1.4973352204441414E-6</v>
      </c>
      <c r="G723" s="38">
        <f t="shared" si="160"/>
        <v>5.5651187850768474E-2</v>
      </c>
      <c r="H723" s="38">
        <f t="shared" si="160"/>
        <v>5.5649690515548064E-2</v>
      </c>
      <c r="I723" s="29">
        <f t="shared" si="155"/>
        <v>0.73888888888888049</v>
      </c>
      <c r="J723" s="29">
        <f t="shared" si="152"/>
        <v>0.68244598765432107</v>
      </c>
      <c r="K723" s="29">
        <f t="shared" si="157"/>
        <v>0.12604795680955616</v>
      </c>
      <c r="L723" s="29">
        <f t="shared" si="158"/>
        <v>9.5209849647172703E-2</v>
      </c>
    </row>
    <row r="724" spans="1:12" x14ac:dyDescent="0.2">
      <c r="A724" s="26">
        <f t="shared" si="156"/>
        <v>111</v>
      </c>
      <c r="B724" s="6">
        <v>6660</v>
      </c>
      <c r="C724" s="38">
        <f t="shared" si="150"/>
        <v>5.4423887783899994E-5</v>
      </c>
      <c r="D724" s="38">
        <f t="shared" si="159"/>
        <v>7.5973548474029221E-2</v>
      </c>
      <c r="E724" s="38">
        <f t="shared" si="159"/>
        <v>7.5919124586245307E-2</v>
      </c>
      <c r="F724" s="38">
        <f t="shared" si="151"/>
        <v>1.4674392175381859E-6</v>
      </c>
      <c r="G724" s="38">
        <f t="shared" si="160"/>
        <v>5.565115961847137E-2</v>
      </c>
      <c r="H724" s="38">
        <f t="shared" si="160"/>
        <v>5.5649692179253862E-2</v>
      </c>
      <c r="I724" s="29">
        <f t="shared" si="155"/>
        <v>0.73999999999999155</v>
      </c>
      <c r="J724" s="29">
        <f t="shared" si="152"/>
        <v>0.6845</v>
      </c>
      <c r="K724" s="29">
        <f t="shared" si="157"/>
        <v>0.12625884326674017</v>
      </c>
      <c r="L724" s="29">
        <f t="shared" si="158"/>
        <v>9.5364432125448415E-2</v>
      </c>
    </row>
    <row r="725" spans="1:12" x14ac:dyDescent="0.2">
      <c r="A725" s="26">
        <f t="shared" si="156"/>
        <v>111.16666666666667</v>
      </c>
      <c r="B725" s="6">
        <v>6670</v>
      </c>
      <c r="C725" s="38">
        <f t="shared" si="150"/>
        <v>5.3627412644204688E-5</v>
      </c>
      <c r="D725" s="38">
        <f t="shared" si="159"/>
        <v>7.5972812469875958E-2</v>
      </c>
      <c r="E725" s="38">
        <f t="shared" si="159"/>
        <v>7.5919185057231733E-2</v>
      </c>
      <c r="F725" s="38">
        <f t="shared" si="151"/>
        <v>1.4381401223771076E-6</v>
      </c>
      <c r="G725" s="38">
        <f t="shared" si="160"/>
        <v>5.5651131949864228E-2</v>
      </c>
      <c r="H725" s="38">
        <f t="shared" si="160"/>
        <v>5.5649693809741885E-2</v>
      </c>
      <c r="I725" s="29">
        <f t="shared" si="155"/>
        <v>0.74111111111110262</v>
      </c>
      <c r="J725" s="29">
        <f t="shared" si="152"/>
        <v>0.68655709876543214</v>
      </c>
      <c r="K725" s="29">
        <f t="shared" si="157"/>
        <v>0.12646972989189914</v>
      </c>
      <c r="L725" s="29">
        <f t="shared" si="158"/>
        <v>9.5519014608253253E-2</v>
      </c>
    </row>
    <row r="726" spans="1:12" x14ac:dyDescent="0.2">
      <c r="A726" s="26">
        <f t="shared" si="156"/>
        <v>111.33333333333333</v>
      </c>
      <c r="B726" s="6">
        <v>6680</v>
      </c>
      <c r="C726" s="38">
        <f t="shared" si="150"/>
        <v>5.2842593648051927E-5</v>
      </c>
      <c r="D726" s="38">
        <f t="shared" si="159"/>
        <v>7.5972087236893859E-2</v>
      </c>
      <c r="E726" s="38">
        <f t="shared" si="159"/>
        <v>7.5919244643245787E-2</v>
      </c>
      <c r="F726" s="38">
        <f t="shared" si="151"/>
        <v>1.4094260170179857E-6</v>
      </c>
      <c r="G726" s="38">
        <f t="shared" si="160"/>
        <v>5.5651104833692337E-2</v>
      </c>
      <c r="H726" s="38">
        <f t="shared" si="160"/>
        <v>5.5649695407675351E-2</v>
      </c>
      <c r="I726" s="29">
        <f t="shared" si="155"/>
        <v>0.74222222222221368</v>
      </c>
      <c r="J726" s="29">
        <f t="shared" si="152"/>
        <v>0.68861728395061728</v>
      </c>
      <c r="K726" s="29">
        <f t="shared" si="157"/>
        <v>0.12668061668257483</v>
      </c>
      <c r="L726" s="29">
        <f t="shared" si="158"/>
        <v>9.567359709549679E-2</v>
      </c>
    </row>
    <row r="727" spans="1:12" x14ac:dyDescent="0.2">
      <c r="A727" s="26">
        <f t="shared" si="156"/>
        <v>111.5</v>
      </c>
      <c r="B727" s="6">
        <v>6690</v>
      </c>
      <c r="C727" s="38">
        <f t="shared" si="150"/>
        <v>5.206926021173409E-5</v>
      </c>
      <c r="D727" s="38">
        <f t="shared" si="159"/>
        <v>7.5971372617450489E-2</v>
      </c>
      <c r="E727" s="38">
        <f t="shared" si="159"/>
        <v>7.5919303357238732E-2</v>
      </c>
      <c r="F727" s="38">
        <f t="shared" si="151"/>
        <v>1.38128522147322E-6</v>
      </c>
      <c r="G727" s="38">
        <f t="shared" si="160"/>
        <v>5.56510782589257E-2</v>
      </c>
      <c r="H727" s="38">
        <f t="shared" si="160"/>
        <v>5.5649696973704262E-2</v>
      </c>
      <c r="I727" s="29">
        <f t="shared" si="155"/>
        <v>0.74333333333332474</v>
      </c>
      <c r="J727" s="29">
        <f t="shared" si="152"/>
        <v>0.69068055555555563</v>
      </c>
      <c r="K727" s="29">
        <f t="shared" si="157"/>
        <v>0.12689150363634494</v>
      </c>
      <c r="L727" s="29">
        <f t="shared" si="158"/>
        <v>9.5828179587090417E-2</v>
      </c>
    </row>
    <row r="728" spans="1:12" x14ac:dyDescent="0.2">
      <c r="A728" s="26">
        <f t="shared" si="156"/>
        <v>111.66666666666667</v>
      </c>
      <c r="B728" s="6">
        <v>6700</v>
      </c>
      <c r="C728" s="38">
        <f t="shared" si="150"/>
        <v>5.1307244247978636E-5</v>
      </c>
      <c r="D728" s="38">
        <f t="shared" si="159"/>
        <v>7.5970668456220303E-2</v>
      </c>
      <c r="E728" s="38">
        <f t="shared" si="159"/>
        <v>7.5919361211972305E-2</v>
      </c>
      <c r="F728" s="38">
        <f t="shared" si="151"/>
        <v>1.3537062889594569E-6</v>
      </c>
      <c r="G728" s="38">
        <f t="shared" si="160"/>
        <v>5.5651052214754547E-2</v>
      </c>
      <c r="H728" s="38">
        <f t="shared" si="160"/>
        <v>5.5649698508465621E-2</v>
      </c>
      <c r="I728" s="29">
        <f t="shared" si="155"/>
        <v>0.7444444444444358</v>
      </c>
      <c r="J728" s="29">
        <f t="shared" si="152"/>
        <v>0.69274691358024698</v>
      </c>
      <c r="K728" s="29">
        <f t="shared" si="157"/>
        <v>0.12710239075082264</v>
      </c>
      <c r="L728" s="29">
        <f t="shared" si="158"/>
        <v>9.5982762082947259E-2</v>
      </c>
    </row>
    <row r="729" spans="1:12" x14ac:dyDescent="0.2">
      <c r="A729" s="26">
        <f t="shared" si="156"/>
        <v>111.83333333333333</v>
      </c>
      <c r="B729" s="6">
        <v>6710</v>
      </c>
      <c r="C729" s="38">
        <f t="shared" si="150"/>
        <v>5.0556380129412595E-5</v>
      </c>
      <c r="D729" s="38">
        <f t="shared" si="159"/>
        <v>7.5969974600150897E-2</v>
      </c>
      <c r="E729" s="38">
        <f t="shared" si="159"/>
        <v>7.5919418220021476E-2</v>
      </c>
      <c r="F729" s="38">
        <f t="shared" si="151"/>
        <v>1.3266780012414015E-6</v>
      </c>
      <c r="G729" s="38">
        <f t="shared" si="160"/>
        <v>5.5651026690584929E-2</v>
      </c>
      <c r="H729" s="38">
        <f t="shared" si="160"/>
        <v>5.5649700012583722E-2</v>
      </c>
      <c r="I729" s="29">
        <f t="shared" si="155"/>
        <v>0.74555555555554687</v>
      </c>
      <c r="J729" s="29">
        <f t="shared" si="152"/>
        <v>0.69481635802469144</v>
      </c>
      <c r="K729" s="29">
        <f t="shared" si="157"/>
        <v>0.12731327802365602</v>
      </c>
      <c r="L729" s="29">
        <f t="shared" si="158"/>
        <v>9.6137344582982218E-2</v>
      </c>
    </row>
    <row r="730" spans="1:12" x14ac:dyDescent="0.2">
      <c r="A730" s="26">
        <f t="shared" si="156"/>
        <v>112</v>
      </c>
      <c r="B730" s="6">
        <v>6720</v>
      </c>
      <c r="C730" s="38">
        <f t="shared" si="150"/>
        <v>4.9816504652564168E-5</v>
      </c>
      <c r="D730" s="38">
        <f t="shared" si="159"/>
        <v>7.5969290898429742E-2</v>
      </c>
      <c r="E730" s="38">
        <f t="shared" si="159"/>
        <v>7.5919474393777178E-2</v>
      </c>
      <c r="F730" s="38">
        <f t="shared" si="151"/>
        <v>1.300189364068619E-6</v>
      </c>
      <c r="G730" s="38">
        <f t="shared" si="160"/>
        <v>5.5651001676034421E-2</v>
      </c>
      <c r="H730" s="38">
        <f t="shared" si="160"/>
        <v>5.5649701486670387E-2</v>
      </c>
      <c r="I730" s="29">
        <f t="shared" si="155"/>
        <v>0.74666666666665793</v>
      </c>
      <c r="J730" s="29">
        <f t="shared" si="152"/>
        <v>0.69688888888888889</v>
      </c>
      <c r="K730" s="29">
        <f t="shared" si="157"/>
        <v>0.12752416545252762</v>
      </c>
      <c r="L730" s="29">
        <f t="shared" si="158"/>
        <v>9.6291927087111859E-2</v>
      </c>
    </row>
    <row r="731" spans="1:12" x14ac:dyDescent="0.2">
      <c r="A731" s="26">
        <f t="shared" si="156"/>
        <v>112.16666666666667</v>
      </c>
      <c r="B731" s="6">
        <v>6730</v>
      </c>
      <c r="C731" s="38">
        <f t="shared" si="150"/>
        <v>4.9087457002388378E-5</v>
      </c>
      <c r="D731" s="38">
        <f t="shared" ref="D731:E746" si="161">D730*EXP(-$H$6*10/3600)+$B$55</f>
        <v>7.5968617202451405E-2</v>
      </c>
      <c r="E731" s="38">
        <f t="shared" si="161"/>
        <v>7.5919529745449008E-2</v>
      </c>
      <c r="F731" s="38">
        <f t="shared" si="151"/>
        <v>1.2742296027033864E-6</v>
      </c>
      <c r="G731" s="38">
        <f t="shared" ref="G731:H746" si="162">G730*EXP(-$H$7*10/3600)+$B$55</f>
        <v>5.5650977160927907E-2</v>
      </c>
      <c r="H731" s="38">
        <f t="shared" si="162"/>
        <v>5.5649702931325234E-2</v>
      </c>
      <c r="I731" s="29">
        <f t="shared" si="155"/>
        <v>0.74777777777776899</v>
      </c>
      <c r="J731" s="29">
        <f t="shared" si="152"/>
        <v>0.69896450617283956</v>
      </c>
      <c r="K731" s="29">
        <f t="shared" si="157"/>
        <v>0.12773505303515387</v>
      </c>
      <c r="L731" s="29">
        <f t="shared" si="158"/>
        <v>9.6446509595254429E-2</v>
      </c>
    </row>
    <row r="732" spans="1:12" x14ac:dyDescent="0.2">
      <c r="A732" s="26">
        <f t="shared" si="156"/>
        <v>112.33333333333333</v>
      </c>
      <c r="B732" s="6">
        <v>6740</v>
      </c>
      <c r="C732" s="38">
        <f t="shared" si="150"/>
        <v>4.8369078717314165E-5</v>
      </c>
      <c r="D732" s="38">
        <f t="shared" si="161"/>
        <v>7.5967953365785226E-2</v>
      </c>
      <c r="E732" s="38">
        <f t="shared" si="161"/>
        <v>7.5919584287067896E-2</v>
      </c>
      <c r="F732" s="38">
        <f t="shared" si="151"/>
        <v>1.2487881575379063E-6</v>
      </c>
      <c r="G732" s="38">
        <f t="shared" si="162"/>
        <v>5.5650953135293411E-2</v>
      </c>
      <c r="H732" s="38">
        <f t="shared" si="162"/>
        <v>5.5649704347135905E-2</v>
      </c>
      <c r="I732" s="29">
        <f t="shared" si="155"/>
        <v>0.74888888888888006</v>
      </c>
      <c r="J732" s="29">
        <f t="shared" si="152"/>
        <v>0.70104320987654323</v>
      </c>
      <c r="K732" s="29">
        <f t="shared" si="157"/>
        <v>0.12794594076928462</v>
      </c>
      <c r="L732" s="29">
        <f t="shared" si="158"/>
        <v>9.6601092107329811E-2</v>
      </c>
    </row>
    <row r="733" spans="1:12" x14ac:dyDescent="0.2">
      <c r="A733" s="26">
        <f t="shared" si="156"/>
        <v>112.5</v>
      </c>
      <c r="B733" s="6">
        <v>6750</v>
      </c>
      <c r="C733" s="38">
        <f t="shared" si="150"/>
        <v>4.7661213654802072E-5</v>
      </c>
      <c r="D733" s="38">
        <f t="shared" si="161"/>
        <v>7.5967299244143513E-2</v>
      </c>
      <c r="E733" s="38">
        <f t="shared" si="161"/>
        <v>7.5919638030488693E-2</v>
      </c>
      <c r="F733" s="38">
        <f t="shared" si="151"/>
        <v>1.2238546797989698E-6</v>
      </c>
      <c r="G733" s="38">
        <f t="shared" si="162"/>
        <v>5.5650929589358071E-2</v>
      </c>
      <c r="H733" s="38">
        <f t="shared" si="162"/>
        <v>5.5649705734678305E-2</v>
      </c>
      <c r="I733" s="29">
        <f t="shared" si="155"/>
        <v>0.74999999999999112</v>
      </c>
      <c r="J733" s="29">
        <f t="shared" si="152"/>
        <v>0.703125</v>
      </c>
      <c r="K733" s="29">
        <f t="shared" si="157"/>
        <v>0.12815682865270264</v>
      </c>
      <c r="L733" s="29">
        <f t="shared" si="158"/>
        <v>9.6755674623259472E-2</v>
      </c>
    </row>
    <row r="734" spans="1:12" x14ac:dyDescent="0.2">
      <c r="A734" s="26">
        <f t="shared" si="156"/>
        <v>112.66666666666667</v>
      </c>
      <c r="B734" s="6">
        <v>6760</v>
      </c>
      <c r="C734" s="38">
        <f t="shared" si="150"/>
        <v>4.6963707957405147E-5</v>
      </c>
      <c r="D734" s="38">
        <f t="shared" si="161"/>
        <v>7.5966654695350175E-2</v>
      </c>
      <c r="E734" s="38">
        <f t="shared" si="161"/>
        <v>7.5919690987392749E-2</v>
      </c>
      <c r="F734" s="38">
        <f t="shared" si="151"/>
        <v>1.1994190273384045E-6</v>
      </c>
      <c r="G734" s="38">
        <f t="shared" si="162"/>
        <v>5.5650906513544145E-2</v>
      </c>
      <c r="H734" s="38">
        <f t="shared" si="162"/>
        <v>5.5649707094516838E-2</v>
      </c>
      <c r="I734" s="29">
        <f t="shared" si="155"/>
        <v>0.75111111111110218</v>
      </c>
      <c r="J734" s="29">
        <f t="shared" si="152"/>
        <v>0.70520987654320988</v>
      </c>
      <c r="K734" s="29">
        <f t="shared" si="157"/>
        <v>0.12836771668322317</v>
      </c>
      <c r="L734" s="29">
        <f t="shared" si="158"/>
        <v>9.6910257142966458E-2</v>
      </c>
    </row>
    <row r="735" spans="1:12" x14ac:dyDescent="0.2">
      <c r="A735" s="26">
        <f t="shared" si="156"/>
        <v>112.83333333333333</v>
      </c>
      <c r="B735" s="6">
        <v>6770</v>
      </c>
      <c r="C735" s="38">
        <f t="shared" si="150"/>
        <v>4.6276410019328598E-5</v>
      </c>
      <c r="D735" s="38">
        <f t="shared" si="161"/>
        <v>7.5966019579309832E-2</v>
      </c>
      <c r="E735" s="38">
        <f t="shared" si="161"/>
        <v>7.5919743169290482E-2</v>
      </c>
      <c r="F735" s="38">
        <f t="shared" si="151"/>
        <v>1.175471260507591E-6</v>
      </c>
      <c r="G735" s="38">
        <f t="shared" si="162"/>
        <v>5.565088389846512E-2</v>
      </c>
      <c r="H735" s="38">
        <f t="shared" si="162"/>
        <v>5.5649708427204646E-2</v>
      </c>
      <c r="I735" s="29">
        <f t="shared" si="155"/>
        <v>0.75222222222221324</v>
      </c>
      <c r="J735" s="29">
        <f t="shared" si="152"/>
        <v>0.70729783950617287</v>
      </c>
      <c r="K735" s="29">
        <f t="shared" si="157"/>
        <v>0.12857860485869341</v>
      </c>
      <c r="L735" s="29">
        <f t="shared" si="158"/>
        <v>9.7064839666375358E-2</v>
      </c>
    </row>
    <row r="736" spans="1:12" x14ac:dyDescent="0.2">
      <c r="A736" s="26">
        <f t="shared" si="156"/>
        <v>113</v>
      </c>
      <c r="B736" s="6">
        <v>6780</v>
      </c>
      <c r="C736" s="38">
        <f t="shared" si="150"/>
        <v>4.559917045347668E-5</v>
      </c>
      <c r="D736" s="38">
        <f t="shared" si="161"/>
        <v>7.596539375797734E-2</v>
      </c>
      <c r="E736" s="38">
        <f t="shared" si="161"/>
        <v>7.5919794587523834E-2</v>
      </c>
      <c r="F736" s="38">
        <f t="shared" si="151"/>
        <v>1.1520016381142979E-6</v>
      </c>
      <c r="G736" s="38">
        <f t="shared" si="162"/>
        <v>5.5650861734921904E-2</v>
      </c>
      <c r="H736" s="38">
        <f t="shared" si="162"/>
        <v>5.5649709733283821E-2</v>
      </c>
      <c r="I736" s="29">
        <f t="shared" si="155"/>
        <v>0.75333333333332431</v>
      </c>
      <c r="J736" s="29">
        <f t="shared" si="152"/>
        <v>0.70938888888888896</v>
      </c>
      <c r="K736" s="29">
        <f t="shared" si="157"/>
        <v>0.12878949317699209</v>
      </c>
      <c r="L736" s="29">
        <f t="shared" si="158"/>
        <v>9.7219422193412258E-2</v>
      </c>
    </row>
    <row r="737" spans="1:12" x14ac:dyDescent="0.2">
      <c r="A737" s="26">
        <f t="shared" si="156"/>
        <v>113.16666666666667</v>
      </c>
      <c r="B737" s="6">
        <v>6790</v>
      </c>
      <c r="C737" s="38">
        <f t="shared" si="150"/>
        <v>4.4931842058983204E-5</v>
      </c>
      <c r="D737" s="38">
        <f t="shared" si="161"/>
        <v>7.5964777095327798E-2</v>
      </c>
      <c r="E737" s="38">
        <f t="shared" si="161"/>
        <v>7.5919845253268781E-2</v>
      </c>
      <c r="F737" s="38">
        <f t="shared" si="151"/>
        <v>1.1290006134603051E-6</v>
      </c>
      <c r="G737" s="38">
        <f t="shared" si="162"/>
        <v>5.5650840013899069E-2</v>
      </c>
      <c r="H737" s="38">
        <f t="shared" si="162"/>
        <v>5.5649711013285641E-2</v>
      </c>
      <c r="I737" s="29">
        <f t="shared" si="155"/>
        <v>0.75444444444443537</v>
      </c>
      <c r="J737" s="29">
        <f t="shared" si="152"/>
        <v>0.71148302469135805</v>
      </c>
      <c r="K737" s="29">
        <f t="shared" si="157"/>
        <v>0.12900038163602895</v>
      </c>
      <c r="L737" s="29">
        <f t="shared" si="158"/>
        <v>9.7374004724004717E-2</v>
      </c>
    </row>
    <row r="738" spans="1:12" x14ac:dyDescent="0.2">
      <c r="A738" s="26">
        <f t="shared" si="156"/>
        <v>113.33333333333333</v>
      </c>
      <c r="B738" s="6">
        <v>6800</v>
      </c>
      <c r="C738" s="38">
        <f t="shared" si="150"/>
        <v>4.4274279789216748E-5</v>
      </c>
      <c r="D738" s="38">
        <f t="shared" si="161"/>
        <v>7.596416945732698E-2</v>
      </c>
      <c r="E738" s="38">
        <f t="shared" si="161"/>
        <v>7.5919895177537736E-2</v>
      </c>
      <c r="F738" s="38">
        <f t="shared" si="151"/>
        <v>1.106458830458088E-6</v>
      </c>
      <c r="G738" s="38">
        <f t="shared" si="162"/>
        <v>5.5650818726561191E-2</v>
      </c>
      <c r="H738" s="38">
        <f t="shared" si="162"/>
        <v>5.5649712267730765E-2</v>
      </c>
      <c r="I738" s="29">
        <f t="shared" si="155"/>
        <v>0.75555555555554643</v>
      </c>
      <c r="J738" s="29">
        <f t="shared" si="152"/>
        <v>0.71358024691358024</v>
      </c>
      <c r="K738" s="29">
        <f t="shared" si="157"/>
        <v>0.12921127023374432</v>
      </c>
      <c r="L738" s="29">
        <f t="shared" si="158"/>
        <v>9.752858725808175E-2</v>
      </c>
    </row>
    <row r="739" spans="1:12" x14ac:dyDescent="0.2">
      <c r="A739" s="26">
        <f t="shared" si="156"/>
        <v>113.5</v>
      </c>
      <c r="B739" s="6">
        <v>6810</v>
      </c>
      <c r="C739" s="38">
        <f t="shared" si="150"/>
        <v>4.362634072025414E-5</v>
      </c>
      <c r="D739" s="38">
        <f t="shared" si="161"/>
        <v>7.5963570711902226E-2</v>
      </c>
      <c r="E739" s="38">
        <f t="shared" si="161"/>
        <v>7.5919944371181949E-2</v>
      </c>
      <c r="F739" s="38">
        <f t="shared" si="151"/>
        <v>1.0843671198250586E-6</v>
      </c>
      <c r="G739" s="38">
        <f t="shared" si="162"/>
        <v>5.5650797864249257E-2</v>
      </c>
      <c r="H739" s="38">
        <f t="shared" si="162"/>
        <v>5.5649713497129466E-2</v>
      </c>
      <c r="I739" s="29">
        <f t="shared" si="155"/>
        <v>0.75666666666665749</v>
      </c>
      <c r="J739" s="29">
        <f t="shared" si="152"/>
        <v>0.71568055555555554</v>
      </c>
      <c r="K739" s="29">
        <f t="shared" si="157"/>
        <v>0.12942215896810871</v>
      </c>
      <c r="L739" s="29">
        <f t="shared" si="158"/>
        <v>9.7683169795573774E-2</v>
      </c>
    </row>
    <row r="740" spans="1:12" x14ac:dyDescent="0.2">
      <c r="A740" s="26">
        <f t="shared" si="156"/>
        <v>113.66666666666667</v>
      </c>
      <c r="B740" s="6">
        <v>6820</v>
      </c>
      <c r="C740" s="38">
        <f t="shared" si="150"/>
        <v>4.298788401981527E-5</v>
      </c>
      <c r="D740" s="38">
        <f t="shared" si="161"/>
        <v>7.5962980728913693E-2</v>
      </c>
      <c r="E740" s="38">
        <f t="shared" si="161"/>
        <v>7.5919992844893855E-2</v>
      </c>
      <c r="F740" s="38">
        <f t="shared" si="151"/>
        <v>1.0627164953538125E-6</v>
      </c>
      <c r="G740" s="38">
        <f t="shared" si="162"/>
        <v>5.565077741847714E-2</v>
      </c>
      <c r="H740" s="38">
        <f t="shared" si="162"/>
        <v>5.5649714701981823E-2</v>
      </c>
      <c r="I740" s="29">
        <f t="shared" si="155"/>
        <v>0.75777777777776856</v>
      </c>
      <c r="J740" s="29">
        <f t="shared" si="152"/>
        <v>0.71778395061728395</v>
      </c>
      <c r="K740" s="29">
        <f t="shared" si="157"/>
        <v>0.12963304783712232</v>
      </c>
      <c r="L740" s="29">
        <f t="shared" si="158"/>
        <v>9.7837752336412606E-2</v>
      </c>
    </row>
    <row r="741" spans="1:12" x14ac:dyDescent="0.2">
      <c r="A741" s="26">
        <f t="shared" si="156"/>
        <v>113.83333333333333</v>
      </c>
      <c r="B741" s="6">
        <v>6830</v>
      </c>
      <c r="C741" s="38">
        <f t="shared" si="150"/>
        <v>4.2358770916653014E-5</v>
      </c>
      <c r="D741" s="38">
        <f t="shared" si="161"/>
        <v>7.5962399380126111E-2</v>
      </c>
      <c r="E741" s="38">
        <f t="shared" si="161"/>
        <v>7.5920040609209427E-2</v>
      </c>
      <c r="F741" s="38">
        <f t="shared" si="151"/>
        <v>1.0414981502567937E-6</v>
      </c>
      <c r="G741" s="38">
        <f t="shared" si="162"/>
        <v>5.5650757380928152E-2</v>
      </c>
      <c r="H741" s="38">
        <f t="shared" si="162"/>
        <v>5.564971588277793E-2</v>
      </c>
      <c r="I741" s="29">
        <f t="shared" si="155"/>
        <v>0.75888888888887962</v>
      </c>
      <c r="J741" s="29">
        <f t="shared" si="152"/>
        <v>0.71989043209876546</v>
      </c>
      <c r="K741" s="29">
        <f t="shared" si="157"/>
        <v>0.12984393683881457</v>
      </c>
      <c r="L741" s="29">
        <f t="shared" si="158"/>
        <v>9.799233488053144E-2</v>
      </c>
    </row>
    <row r="742" spans="1:12" x14ac:dyDescent="0.2">
      <c r="A742" s="26">
        <f t="shared" si="156"/>
        <v>114</v>
      </c>
      <c r="B742" s="6">
        <v>6840</v>
      </c>
      <c r="C742" s="38">
        <f t="shared" si="150"/>
        <v>4.1738864670389812E-5</v>
      </c>
      <c r="D742" s="38">
        <f t="shared" si="161"/>
        <v>7.5961826539180863E-2</v>
      </c>
      <c r="E742" s="38">
        <f t="shared" si="161"/>
        <v>7.5920087674510445E-2</v>
      </c>
      <c r="F742" s="38">
        <f t="shared" si="151"/>
        <v>1.0207034535840033E-6</v>
      </c>
      <c r="G742" s="38">
        <f t="shared" si="162"/>
        <v>5.5650737743451646E-2</v>
      </c>
      <c r="H742" s="38">
        <f t="shared" si="162"/>
        <v>5.5649717039998096E-2</v>
      </c>
      <c r="I742" s="29">
        <f t="shared" si="155"/>
        <v>0.75999999999999068</v>
      </c>
      <c r="J742" s="29">
        <f t="shared" si="152"/>
        <v>0.72200000000000009</v>
      </c>
      <c r="K742" s="29">
        <f t="shared" si="157"/>
        <v>0.13005482597124376</v>
      </c>
      <c r="L742" s="29">
        <f t="shared" si="158"/>
        <v>9.8146917427864772E-2</v>
      </c>
    </row>
    <row r="743" spans="1:12" x14ac:dyDescent="0.2">
      <c r="A743" s="26">
        <f t="shared" si="156"/>
        <v>114.16666666666667</v>
      </c>
      <c r="B743" s="6">
        <v>6850</v>
      </c>
      <c r="C743" s="38">
        <f t="shared" si="150"/>
        <v>4.11280305417978E-5</v>
      </c>
      <c r="D743" s="38">
        <f t="shared" si="161"/>
        <v>7.5961262081568573E-2</v>
      </c>
      <c r="E743" s="38">
        <f t="shared" si="161"/>
        <v>7.5920134051026739E-2</v>
      </c>
      <c r="F743" s="38">
        <f t="shared" si="151"/>
        <v>1.0003239467121807E-6</v>
      </c>
      <c r="G743" s="38">
        <f t="shared" si="162"/>
        <v>5.565071849805972E-2</v>
      </c>
      <c r="H743" s="38">
        <f t="shared" si="162"/>
        <v>5.5649718174113044E-2</v>
      </c>
      <c r="I743" s="29">
        <f t="shared" si="155"/>
        <v>0.76111111111110175</v>
      </c>
      <c r="J743" s="29">
        <f t="shared" si="152"/>
        <v>0.7241126543209877</v>
      </c>
      <c r="K743" s="29">
        <f t="shared" si="157"/>
        <v>0.13026571523249661</v>
      </c>
      <c r="L743" s="29">
        <f t="shared" si="158"/>
        <v>9.8301499978348417E-2</v>
      </c>
    </row>
    <row r="744" spans="1:12" x14ac:dyDescent="0.2">
      <c r="A744" s="26">
        <f t="shared" si="156"/>
        <v>114.33333333333333</v>
      </c>
      <c r="B744" s="6">
        <v>6860</v>
      </c>
      <c r="C744" s="38">
        <f t="shared" si="150"/>
        <v>4.0526135763511454E-5</v>
      </c>
      <c r="D744" s="38">
        <f t="shared" si="161"/>
        <v>7.5960705884602006E-2</v>
      </c>
      <c r="E744" s="38">
        <f t="shared" si="161"/>
        <v>7.5920179748838454E-2</v>
      </c>
      <c r="F744" s="38">
        <f t="shared" si="151"/>
        <v>9.8035133990411339E-7</v>
      </c>
      <c r="G744" s="38">
        <f t="shared" si="162"/>
        <v>5.5650699636923963E-2</v>
      </c>
      <c r="H744" s="38">
        <f t="shared" si="162"/>
        <v>5.5649719285584098E-2</v>
      </c>
      <c r="I744" s="29">
        <f t="shared" si="155"/>
        <v>0.76222222222221281</v>
      </c>
      <c r="J744" s="29">
        <f t="shared" si="152"/>
        <v>0.72622839506172843</v>
      </c>
      <c r="K744" s="29">
        <f t="shared" si="157"/>
        <v>0.13047660462068783</v>
      </c>
      <c r="L744" s="29">
        <f t="shared" si="158"/>
        <v>9.8456082531919481E-2</v>
      </c>
    </row>
    <row r="745" spans="1:12" x14ac:dyDescent="0.2">
      <c r="A745" s="26">
        <f t="shared" si="156"/>
        <v>114.5</v>
      </c>
      <c r="B745" s="6">
        <v>6870</v>
      </c>
      <c r="C745" s="38">
        <f t="shared" si="150"/>
        <v>3.9933049511170871E-5</v>
      </c>
      <c r="D745" s="38">
        <f t="shared" si="161"/>
        <v>7.5960157827389407E-2</v>
      </c>
      <c r="E745" s="38">
        <f t="shared" si="161"/>
        <v>7.5920224777878187E-2</v>
      </c>
      <c r="F745" s="38">
        <f t="shared" si="151"/>
        <v>9.6077750893663497E-7</v>
      </c>
      <c r="G745" s="38">
        <f t="shared" si="162"/>
        <v>5.5650681152372261E-2</v>
      </c>
      <c r="H745" s="38">
        <f t="shared" si="162"/>
        <v>5.5649720374863362E-2</v>
      </c>
      <c r="I745" s="29">
        <f t="shared" si="155"/>
        <v>0.76333333333332387</v>
      </c>
      <c r="J745" s="29">
        <f t="shared" si="152"/>
        <v>0.72834722222222226</v>
      </c>
      <c r="K745" s="29">
        <f t="shared" si="157"/>
        <v>0.13068749413395972</v>
      </c>
      <c r="L745" s="29">
        <f t="shared" si="158"/>
        <v>9.8610665088516319E-2</v>
      </c>
    </row>
    <row r="746" spans="1:12" x14ac:dyDescent="0.2">
      <c r="A746" s="26">
        <f t="shared" si="156"/>
        <v>114.66666666666667</v>
      </c>
      <c r="B746" s="6">
        <v>6880</v>
      </c>
      <c r="C746" s="38">
        <f t="shared" si="150"/>
        <v>3.9348642874986477E-5</v>
      </c>
      <c r="D746" s="38">
        <f t="shared" si="161"/>
        <v>7.5959617790808232E-2</v>
      </c>
      <c r="E746" s="38">
        <f t="shared" si="161"/>
        <v>7.5920269147933206E-2</v>
      </c>
      <c r="F746" s="38">
        <f t="shared" si="151"/>
        <v>9.4159449179593996E-7</v>
      </c>
      <c r="G746" s="38">
        <f t="shared" si="162"/>
        <v>5.5650663036885685E-2</v>
      </c>
      <c r="H746" s="38">
        <f t="shared" si="162"/>
        <v>5.5649721442393926E-2</v>
      </c>
      <c r="I746" s="29">
        <f t="shared" si="155"/>
        <v>0.76444444444443493</v>
      </c>
      <c r="J746" s="29">
        <f t="shared" si="152"/>
        <v>0.73046913580246919</v>
      </c>
      <c r="K746" s="29">
        <f t="shared" si="157"/>
        <v>0.13089838377048177</v>
      </c>
      <c r="L746" s="29">
        <f t="shared" si="158"/>
        <v>9.8765247648078522E-2</v>
      </c>
    </row>
    <row r="747" spans="1:12" x14ac:dyDescent="0.2">
      <c r="A747" s="26">
        <f t="shared" si="156"/>
        <v>114.83333333333333</v>
      </c>
      <c r="B747" s="6">
        <v>6890</v>
      </c>
      <c r="C747" s="38">
        <f t="shared" si="150"/>
        <v>3.8772788831719272E-5</v>
      </c>
      <c r="D747" s="38">
        <f t="shared" ref="D747:E762" si="163">D746*EXP(-$H$6*10/3600)+$B$55</f>
        <v>7.5959085657479275E-2</v>
      </c>
      <c r="E747" s="38">
        <f t="shared" si="163"/>
        <v>7.5920312868647505E-2</v>
      </c>
      <c r="F747" s="38">
        <f t="shared" si="151"/>
        <v>9.2279448543890599E-7</v>
      </c>
      <c r="G747" s="38">
        <f t="shared" ref="G747:H762" si="164">G746*EXP(-$H$7*10/3600)+$B$55</f>
        <v>5.5650645283095428E-2</v>
      </c>
      <c r="H747" s="38">
        <f t="shared" si="164"/>
        <v>5.5649722488610026E-2</v>
      </c>
      <c r="I747" s="29">
        <f t="shared" si="155"/>
        <v>0.765555555555546</v>
      </c>
      <c r="J747" s="29">
        <f t="shared" si="152"/>
        <v>0.73259413580246913</v>
      </c>
      <c r="K747" s="29">
        <f t="shared" si="157"/>
        <v>0.13110927352845023</v>
      </c>
      <c r="L747" s="29">
        <f t="shared" si="158"/>
        <v>9.8919830210546886E-2</v>
      </c>
    </row>
    <row r="748" spans="1:12" x14ac:dyDescent="0.2">
      <c r="A748" s="26">
        <f t="shared" si="156"/>
        <v>115</v>
      </c>
      <c r="B748" s="6">
        <v>6900</v>
      </c>
      <c r="C748" s="38">
        <f t="shared" si="150"/>
        <v>3.8205362217072753E-5</v>
      </c>
      <c r="D748" s="38">
        <f t="shared" si="163"/>
        <v>7.5958561311741113E-2</v>
      </c>
      <c r="E748" s="38">
        <f t="shared" si="163"/>
        <v>7.5920355949523982E-2</v>
      </c>
      <c r="F748" s="38">
        <f t="shared" si="151"/>
        <v>9.0436984261904657E-7</v>
      </c>
      <c r="G748" s="38">
        <f t="shared" si="164"/>
        <v>5.5650627883779814E-2</v>
      </c>
      <c r="H748" s="38">
        <f t="shared" si="164"/>
        <v>5.5649723513937231E-2</v>
      </c>
      <c r="I748" s="29">
        <f t="shared" si="155"/>
        <v>0.76666666666665706</v>
      </c>
      <c r="J748" s="29">
        <f t="shared" si="152"/>
        <v>0.73472222222222228</v>
      </c>
      <c r="K748" s="29">
        <f t="shared" si="157"/>
        <v>0.13132016340608779</v>
      </c>
      <c r="L748" s="29">
        <f t="shared" si="158"/>
        <v>9.9074412775863374E-2</v>
      </c>
    </row>
    <row r="749" spans="1:12" x14ac:dyDescent="0.2">
      <c r="A749" s="26">
        <f t="shared" si="156"/>
        <v>115.16666666666667</v>
      </c>
      <c r="B749" s="6">
        <v>6910</v>
      </c>
      <c r="C749" s="38">
        <f t="shared" si="150"/>
        <v>3.7646239698487179E-5</v>
      </c>
      <c r="D749" s="38">
        <f t="shared" si="163"/>
        <v>7.5958044639624994E-2</v>
      </c>
      <c r="E749" s="38">
        <f t="shared" si="163"/>
        <v>7.5920398399926439E-2</v>
      </c>
      <c r="F749" s="38">
        <f t="shared" si="151"/>
        <v>8.863130687758617E-7</v>
      </c>
      <c r="G749" s="38">
        <f t="shared" si="164"/>
        <v>5.5650610831861354E-2</v>
      </c>
      <c r="H749" s="38">
        <f t="shared" si="164"/>
        <v>5.5649724518792611E-2</v>
      </c>
      <c r="I749" s="29">
        <f t="shared" si="155"/>
        <v>0.76777777777776812</v>
      </c>
      <c r="J749" s="29">
        <f t="shared" si="152"/>
        <v>0.73685339506172842</v>
      </c>
      <c r="K749" s="29">
        <f t="shared" si="157"/>
        <v>0.13153105340164314</v>
      </c>
      <c r="L749" s="29">
        <f t="shared" si="158"/>
        <v>9.922899534397113E-2</v>
      </c>
    </row>
    <row r="750" spans="1:12" x14ac:dyDescent="0.2">
      <c r="A750" s="26">
        <f t="shared" si="156"/>
        <v>115.33333333333333</v>
      </c>
      <c r="B750" s="6">
        <v>6920</v>
      </c>
      <c r="C750" s="38">
        <f t="shared" si="150"/>
        <v>3.7095299748333051E-5</v>
      </c>
      <c r="D750" s="38">
        <f t="shared" si="163"/>
        <v>7.5957535528830056E-2</v>
      </c>
      <c r="E750" s="38">
        <f t="shared" si="163"/>
        <v>7.5920440229081662E-2</v>
      </c>
      <c r="F750" s="38">
        <f t="shared" si="151"/>
        <v>8.6861681898628871E-7</v>
      </c>
      <c r="G750" s="38">
        <f t="shared" si="164"/>
        <v>5.5650594120403865E-2</v>
      </c>
      <c r="H750" s="38">
        <f t="shared" si="164"/>
        <v>5.5649725503584907E-2</v>
      </c>
      <c r="I750" s="29">
        <f t="shared" si="155"/>
        <v>0.76888888888887919</v>
      </c>
      <c r="J750" s="29">
        <f t="shared" si="152"/>
        <v>0.73898765432098767</v>
      </c>
      <c r="K750" s="29">
        <f t="shared" si="157"/>
        <v>0.13174194351339058</v>
      </c>
      <c r="L750" s="29">
        <f t="shared" si="158"/>
        <v>9.9383577914814419E-2</v>
      </c>
    </row>
    <row r="751" spans="1:12" x14ac:dyDescent="0.2">
      <c r="A751" s="26">
        <f t="shared" si="156"/>
        <v>115.5</v>
      </c>
      <c r="B751" s="6">
        <v>6930</v>
      </c>
      <c r="C751" s="38">
        <f t="shared" si="150"/>
        <v>3.6552422617496525E-5</v>
      </c>
      <c r="D751" s="38">
        <f t="shared" si="163"/>
        <v>7.5957033868698939E-2</v>
      </c>
      <c r="E751" s="38">
        <f t="shared" si="163"/>
        <v>7.5920481446081378E-2</v>
      </c>
      <c r="F751" s="38">
        <f t="shared" si="151"/>
        <v>8.5127389497701234E-7</v>
      </c>
      <c r="G751" s="38">
        <f t="shared" si="164"/>
        <v>5.5650577742609654E-2</v>
      </c>
      <c r="H751" s="38">
        <f t="shared" si="164"/>
        <v>5.5649726468714703E-2</v>
      </c>
      <c r="I751" s="29">
        <f t="shared" si="155"/>
        <v>0.76999999999999025</v>
      </c>
      <c r="J751" s="29">
        <f t="shared" si="152"/>
        <v>0.74112500000000003</v>
      </c>
      <c r="K751" s="29">
        <f t="shared" si="157"/>
        <v>0.13195283373962968</v>
      </c>
      <c r="L751" s="29">
        <f t="shared" si="158"/>
        <v>9.953816048833862E-2</v>
      </c>
    </row>
    <row r="752" spans="1:12" x14ac:dyDescent="0.2">
      <c r="A752" s="26">
        <f t="shared" si="156"/>
        <v>115.66666666666667</v>
      </c>
      <c r="B752" s="6">
        <v>6940</v>
      </c>
      <c r="C752" s="38">
        <f t="shared" si="150"/>
        <v>3.6017490309351406E-5</v>
      </c>
      <c r="D752" s="38">
        <f t="shared" si="163"/>
        <v>7.59565395501937E-2</v>
      </c>
      <c r="E752" s="38">
        <f t="shared" si="163"/>
        <v>7.5920522059884282E-2</v>
      </c>
      <c r="F752" s="38">
        <f t="shared" si="151"/>
        <v>8.3427724219645079E-7</v>
      </c>
      <c r="G752" s="38">
        <f t="shared" si="164"/>
        <v>5.5650561691816758E-2</v>
      </c>
      <c r="H752" s="38">
        <f t="shared" si="164"/>
        <v>5.5649727414574586E-2</v>
      </c>
      <c r="I752" s="29">
        <f t="shared" si="155"/>
        <v>0.77111111111110131</v>
      </c>
      <c r="J752" s="29">
        <f t="shared" si="152"/>
        <v>0.7432654320987655</v>
      </c>
      <c r="K752" s="29">
        <f t="shared" si="157"/>
        <v>0.13216372407868493</v>
      </c>
      <c r="L752" s="29">
        <f t="shared" si="158"/>
        <v>9.9692743064490219E-2</v>
      </c>
    </row>
    <row r="753" spans="1:12" x14ac:dyDescent="0.2">
      <c r="A753" s="26">
        <f t="shared" si="156"/>
        <v>115.83333333333333</v>
      </c>
      <c r="B753" s="6">
        <v>6950</v>
      </c>
      <c r="C753" s="38">
        <f t="shared" si="150"/>
        <v>3.5490386554112057E-5</v>
      </c>
      <c r="D753" s="38">
        <f t="shared" si="163"/>
        <v>7.5956052465872143E-2</v>
      </c>
      <c r="E753" s="38">
        <f t="shared" si="163"/>
        <v>7.5920562079317966E-2</v>
      </c>
      <c r="F753" s="38">
        <f t="shared" si="151"/>
        <v>8.1761994694517289E-7</v>
      </c>
      <c r="G753" s="38">
        <f t="shared" si="164"/>
        <v>5.5650545961496219E-2</v>
      </c>
      <c r="H753" s="38">
        <f t="shared" si="164"/>
        <v>5.5649728341549298E-2</v>
      </c>
      <c r="I753" s="29">
        <f t="shared" si="155"/>
        <v>0.77222222222221237</v>
      </c>
      <c r="J753" s="29">
        <f t="shared" si="152"/>
        <v>0.74540895061728396</v>
      </c>
      <c r="K753" s="29">
        <f t="shared" si="157"/>
        <v>0.13237461452890525</v>
      </c>
      <c r="L753" s="29">
        <f t="shared" si="158"/>
        <v>9.9847325643216744E-2</v>
      </c>
    </row>
    <row r="754" spans="1:12" x14ac:dyDescent="0.2">
      <c r="A754" s="26">
        <f t="shared" si="156"/>
        <v>116</v>
      </c>
      <c r="B754" s="6">
        <v>6960</v>
      </c>
      <c r="C754" s="38">
        <f t="shared" si="150"/>
        <v>3.4970996783561967E-5</v>
      </c>
      <c r="D754" s="38">
        <f t="shared" si="163"/>
        <v>7.5955572509864427E-2</v>
      </c>
      <c r="E754" s="38">
        <f t="shared" si="163"/>
        <v>7.5920601513080804E-2</v>
      </c>
      <c r="F754" s="38">
        <f t="shared" si="151"/>
        <v>8.0129523356363131E-7</v>
      </c>
      <c r="G754" s="38">
        <f t="shared" si="164"/>
        <v>5.5650530545249446E-2</v>
      </c>
      <c r="H754" s="38">
        <f t="shared" si="164"/>
        <v>5.5649729250015906E-2</v>
      </c>
      <c r="I754" s="29">
        <f t="shared" si="155"/>
        <v>0.77333333333332344</v>
      </c>
      <c r="J754" s="29">
        <f t="shared" si="152"/>
        <v>0.74755555555555564</v>
      </c>
      <c r="K754" s="29">
        <f t="shared" si="157"/>
        <v>0.13258550508866382</v>
      </c>
      <c r="L754" s="29">
        <f t="shared" si="158"/>
        <v>0.10000190822446679</v>
      </c>
    </row>
    <row r="755" spans="1:12" x14ac:dyDescent="0.2">
      <c r="A755" s="26">
        <f t="shared" si="156"/>
        <v>116.16666666666667</v>
      </c>
      <c r="B755" s="6">
        <v>6970</v>
      </c>
      <c r="C755" s="38">
        <f t="shared" si="150"/>
        <v>3.4459208106151245E-5</v>
      </c>
      <c r="D755" s="38">
        <f t="shared" si="163"/>
        <v>7.5955099577850113E-2</v>
      </c>
      <c r="E755" s="38">
        <f t="shared" si="163"/>
        <v>7.59206403697439E-2</v>
      </c>
      <c r="F755" s="38">
        <f t="shared" si="151"/>
        <v>7.8529646167603976E-7</v>
      </c>
      <c r="G755" s="38">
        <f t="shared" si="164"/>
        <v>5.5650515436805596E-2</v>
      </c>
      <c r="H755" s="38">
        <f t="shared" si="164"/>
        <v>5.5649730140343946E-2</v>
      </c>
      <c r="I755" s="29">
        <f t="shared" si="155"/>
        <v>0.7744444444444345</v>
      </c>
      <c r="J755" s="29">
        <f t="shared" si="152"/>
        <v>0.74970524691358031</v>
      </c>
      <c r="K755" s="29">
        <f t="shared" si="157"/>
        <v>0.13279639575635754</v>
      </c>
      <c r="L755" s="29">
        <f t="shared" si="158"/>
        <v>0.10015649080818997</v>
      </c>
    </row>
    <row r="756" spans="1:12" x14ac:dyDescent="0.2">
      <c r="A756" s="26">
        <f t="shared" si="156"/>
        <v>116.33333333333333</v>
      </c>
      <c r="B756" s="6">
        <v>6980</v>
      </c>
      <c r="C756" s="38">
        <f t="shared" si="150"/>
        <v>3.3954909282459793E-5</v>
      </c>
      <c r="D756" s="38">
        <f t="shared" si="163"/>
        <v>7.5954633567035426E-2</v>
      </c>
      <c r="E756" s="38">
        <f t="shared" si="163"/>
        <v>7.5920678657752913E-2</v>
      </c>
      <c r="F756" s="38">
        <f t="shared" si="151"/>
        <v>7.6961712348927119E-7</v>
      </c>
      <c r="G756" s="38">
        <f t="shared" si="164"/>
        <v>5.5650500630019036E-2</v>
      </c>
      <c r="H756" s="38">
        <f t="shared" si="164"/>
        <v>5.5649731012895567E-2</v>
      </c>
      <c r="I756" s="29">
        <f t="shared" si="155"/>
        <v>0.77555555555554556</v>
      </c>
      <c r="J756" s="29">
        <f t="shared" si="152"/>
        <v>0.7518580246913581</v>
      </c>
      <c r="K756" s="29">
        <f t="shared" si="157"/>
        <v>0.13300728653040686</v>
      </c>
      <c r="L756" s="29">
        <f t="shared" si="158"/>
        <v>0.10031107339433691</v>
      </c>
    </row>
    <row r="757" spans="1:12" x14ac:dyDescent="0.2">
      <c r="A757" s="26">
        <f t="shared" si="156"/>
        <v>116.5</v>
      </c>
      <c r="B757" s="6">
        <v>6990</v>
      </c>
      <c r="C757" s="38">
        <f t="shared" si="150"/>
        <v>3.3457990701018626E-5</v>
      </c>
      <c r="D757" s="38">
        <f t="shared" si="163"/>
        <v>7.5954174376130959E-2</v>
      </c>
      <c r="E757" s="38">
        <f t="shared" si="163"/>
        <v>7.5920716385429896E-2</v>
      </c>
      <c r="F757" s="38">
        <f t="shared" si="151"/>
        <v>7.5425084114570777E-7</v>
      </c>
      <c r="G757" s="38">
        <f t="shared" si="164"/>
        <v>5.5650486118866832E-2</v>
      </c>
      <c r="H757" s="38">
        <f t="shared" si="164"/>
        <v>5.5649731868025708E-2</v>
      </c>
      <c r="I757" s="29">
        <f t="shared" si="155"/>
        <v>0.77666666666665662</v>
      </c>
      <c r="J757" s="29">
        <f t="shared" si="152"/>
        <v>0.75401388888888898</v>
      </c>
      <c r="K757" s="29">
        <f t="shared" si="157"/>
        <v>0.13321817740925529</v>
      </c>
      <c r="L757" s="29">
        <f t="shared" si="158"/>
        <v>0.1004656559828592</v>
      </c>
    </row>
    <row r="758" spans="1:12" x14ac:dyDescent="0.2">
      <c r="A758" s="26">
        <f t="shared" si="156"/>
        <v>116.66666666666667</v>
      </c>
      <c r="B758" s="6">
        <v>7000</v>
      </c>
      <c r="C758" s="38">
        <f t="shared" si="150"/>
        <v>3.296834435448539E-5</v>
      </c>
      <c r="D758" s="38">
        <f t="shared" si="163"/>
        <v>7.5953721905329646E-2</v>
      </c>
      <c r="E758" s="38">
        <f t="shared" si="163"/>
        <v>7.5920753560975121E-2</v>
      </c>
      <c r="F758" s="38">
        <f t="shared" si="151"/>
        <v>7.3919136412891732E-7</v>
      </c>
      <c r="G758" s="38">
        <f t="shared" si="164"/>
        <v>5.5650471897446305E-2</v>
      </c>
      <c r="H758" s="38">
        <f t="shared" si="164"/>
        <v>5.56497327060822E-2</v>
      </c>
      <c r="I758" s="29">
        <f t="shared" si="155"/>
        <v>0.77777777777776769</v>
      </c>
      <c r="J758" s="29">
        <f t="shared" si="152"/>
        <v>0.75617283950617287</v>
      </c>
      <c r="K758" s="29">
        <f t="shared" si="157"/>
        <v>0.13342906839136912</v>
      </c>
      <c r="L758" s="29">
        <f t="shared" si="158"/>
        <v>0.10062023857370943</v>
      </c>
    </row>
    <row r="759" spans="1:12" x14ac:dyDescent="0.2">
      <c r="A759" s="26">
        <f t="shared" si="156"/>
        <v>116.83333333333333</v>
      </c>
      <c r="B759" s="6">
        <v>7010</v>
      </c>
      <c r="C759" s="38">
        <f t="shared" si="150"/>
        <v>3.2485863816168787E-5</v>
      </c>
      <c r="D759" s="38">
        <f t="shared" si="163"/>
        <v>7.595327605628506E-2</v>
      </c>
      <c r="E759" s="38">
        <f t="shared" si="163"/>
        <v>7.5920790192468848E-2</v>
      </c>
      <c r="F759" s="38">
        <f t="shared" si="151"/>
        <v>7.2443256672114752E-7</v>
      </c>
      <c r="G759" s="38">
        <f t="shared" si="164"/>
        <v>5.5650457959972637E-2</v>
      </c>
      <c r="H759" s="38">
        <f t="shared" si="164"/>
        <v>5.5649733527405938E-2</v>
      </c>
      <c r="I759" s="29">
        <f t="shared" si="155"/>
        <v>0.77888888888887875</v>
      </c>
      <c r="J759" s="29">
        <f t="shared" si="152"/>
        <v>0.75833487654320997</v>
      </c>
      <c r="K759" s="29">
        <f t="shared" si="157"/>
        <v>0.13363995947523707</v>
      </c>
      <c r="L759" s="29">
        <f t="shared" si="158"/>
        <v>0.10077482116684111</v>
      </c>
    </row>
    <row r="760" spans="1:12" x14ac:dyDescent="0.2">
      <c r="A760" s="26">
        <f t="shared" si="156"/>
        <v>117</v>
      </c>
      <c r="B760" s="6">
        <v>7020</v>
      </c>
      <c r="C760" s="38">
        <f t="shared" si="150"/>
        <v>3.2010444216895629E-5</v>
      </c>
      <c r="D760" s="38">
        <f t="shared" si="163"/>
        <v>7.5952836732090023E-2</v>
      </c>
      <c r="E760" s="38">
        <f t="shared" si="163"/>
        <v>7.5920826287873083E-2</v>
      </c>
      <c r="F760" s="38">
        <f t="shared" si="151"/>
        <v>7.0996844551157875E-7</v>
      </c>
      <c r="G760" s="38">
        <f t="shared" si="164"/>
        <v>5.5650444300776501E-2</v>
      </c>
      <c r="H760" s="38">
        <f t="shared" si="164"/>
        <v>5.5649734332331009E-2</v>
      </c>
      <c r="I760" s="29">
        <f t="shared" si="155"/>
        <v>0.77999999999998981</v>
      </c>
      <c r="J760" s="29">
        <f t="shared" si="152"/>
        <v>0.76050000000000006</v>
      </c>
      <c r="K760" s="29">
        <f t="shared" si="157"/>
        <v>0.13385085065937005</v>
      </c>
      <c r="L760" s="29">
        <f t="shared" si="158"/>
        <v>0.1009294037622087</v>
      </c>
    </row>
    <row r="761" spans="1:12" x14ac:dyDescent="0.2">
      <c r="A761" s="26">
        <f t="shared" si="156"/>
        <v>117.16666666666667</v>
      </c>
      <c r="B761" s="6">
        <v>7030</v>
      </c>
      <c r="C761" s="38">
        <f t="shared" si="150"/>
        <v>3.154198222221793E-5</v>
      </c>
      <c r="D761" s="38">
        <f t="shared" si="163"/>
        <v>7.5952403837255586E-2</v>
      </c>
      <c r="E761" s="38">
        <f t="shared" si="163"/>
        <v>7.5920861855033328E-2</v>
      </c>
      <c r="F761" s="38">
        <f t="shared" si="151"/>
        <v>6.9579311695432024E-7</v>
      </c>
      <c r="G761" s="38">
        <f t="shared" si="164"/>
        <v>5.5650430914301774E-2</v>
      </c>
      <c r="H761" s="38">
        <f t="shared" si="164"/>
        <v>5.5649735121184839E-2</v>
      </c>
      <c r="I761" s="29">
        <f t="shared" si="155"/>
        <v>0.78111111111110088</v>
      </c>
      <c r="J761" s="29">
        <f t="shared" si="152"/>
        <v>0.76266820987654327</v>
      </c>
      <c r="K761" s="29">
        <f t="shared" si="157"/>
        <v>0.13406174194230069</v>
      </c>
      <c r="L761" s="29">
        <f t="shared" si="158"/>
        <v>0.10108398635976755</v>
      </c>
    </row>
    <row r="762" spans="1:12" x14ac:dyDescent="0.2">
      <c r="A762" s="26">
        <f t="shared" si="156"/>
        <v>117.33333333333333</v>
      </c>
      <c r="B762" s="6">
        <v>7040</v>
      </c>
      <c r="C762" s="38">
        <f t="shared" ref="C762:C778" si="165">$D$36*EXP(-$H$6*B762/3600)</f>
        <v>3.1080376009952077E-5</v>
      </c>
      <c r="D762" s="38">
        <f t="shared" si="163"/>
        <v>7.5951977277690236E-2</v>
      </c>
      <c r="E762" s="38">
        <f t="shared" si="163"/>
        <v>7.5920896901680246E-2</v>
      </c>
      <c r="F762" s="38">
        <f t="shared" ref="F762:F778" si="166">$D$36*EXP(-$H$7*B762/3600)</f>
        <v>6.8190081497518276E-7</v>
      </c>
      <c r="G762" s="38">
        <f t="shared" si="164"/>
        <v>5.5650417795103262E-2</v>
      </c>
      <c r="H762" s="38">
        <f t="shared" si="164"/>
        <v>5.5649735894288302E-2</v>
      </c>
      <c r="I762" s="29">
        <f t="shared" si="155"/>
        <v>0.78222222222221194</v>
      </c>
      <c r="J762" s="29">
        <f t="shared" ref="J762:J778" si="167">($B$55/10)/3600*0.5*B762^2</f>
        <v>0.76483950617283958</v>
      </c>
      <c r="K762" s="29">
        <f t="shared" si="157"/>
        <v>0.13427263332258313</v>
      </c>
      <c r="L762" s="29">
        <f t="shared" si="158"/>
        <v>0.1012385689594739</v>
      </c>
    </row>
    <row r="763" spans="1:12" x14ac:dyDescent="0.2">
      <c r="A763" s="26">
        <f t="shared" si="156"/>
        <v>117.5</v>
      </c>
      <c r="B763" s="6">
        <v>7050</v>
      </c>
      <c r="C763" s="38">
        <f t="shared" si="165"/>
        <v>3.0625525248047624E-5</v>
      </c>
      <c r="D763" s="38">
        <f t="shared" ref="D763:E778" si="168">D762*EXP(-$H$6*10/3600)+$B$55</f>
        <v>7.5951556960679456E-2</v>
      </c>
      <c r="E763" s="38">
        <f t="shared" si="168"/>
        <v>7.5920931435431369E-2</v>
      </c>
      <c r="F763" s="38">
        <f t="shared" si="166"/>
        <v>6.6828588862621016E-7</v>
      </c>
      <c r="G763" s="38">
        <f t="shared" ref="G763:H778" si="169">G762*EXP(-$H$7*10/3600)+$B$55</f>
        <v>5.5650404937844483E-2</v>
      </c>
      <c r="H763" s="38">
        <f t="shared" si="169"/>
        <v>5.5649736651955876E-2</v>
      </c>
      <c r="I763" s="29">
        <f t="shared" ref="I763:I778" si="170">I762+$B$55</f>
        <v>0.783333333333323</v>
      </c>
      <c r="J763" s="29">
        <f t="shared" si="167"/>
        <v>0.76701388888888888</v>
      </c>
      <c r="K763" s="29">
        <f t="shared" si="157"/>
        <v>0.13448352479879266</v>
      </c>
      <c r="L763" s="29">
        <f t="shared" si="158"/>
        <v>0.10139315156128489</v>
      </c>
    </row>
    <row r="764" spans="1:12" x14ac:dyDescent="0.2">
      <c r="A764" s="26">
        <f t="shared" ref="A764:A778" si="171">B764/60</f>
        <v>117.66666666666667</v>
      </c>
      <c r="B764" s="6">
        <v>7060</v>
      </c>
      <c r="C764" s="38">
        <f t="shared" si="165"/>
        <v>3.0177331072779668E-5</v>
      </c>
      <c r="D764" s="38">
        <f t="shared" si="168"/>
        <v>7.5951142794865575E-2</v>
      </c>
      <c r="E764" s="38">
        <f t="shared" si="168"/>
        <v>7.5920965463792761E-2</v>
      </c>
      <c r="F764" s="38">
        <f t="shared" si="166"/>
        <v>6.5494279978705878E-7</v>
      </c>
      <c r="G764" s="38">
        <f t="shared" si="169"/>
        <v>5.5650392337295518E-2</v>
      </c>
      <c r="H764" s="38">
        <f t="shared" si="169"/>
        <v>5.5649737394495753E-2</v>
      </c>
      <c r="I764" s="29">
        <f t="shared" si="170"/>
        <v>0.78444444444443406</v>
      </c>
      <c r="J764" s="29">
        <f t="shared" si="167"/>
        <v>0.76919135802469141</v>
      </c>
      <c r="K764" s="29">
        <f t="shared" ref="K764:K778" si="172">K763+E764*10/3600</f>
        <v>0.13469441636952542</v>
      </c>
      <c r="L764" s="29">
        <f t="shared" ref="L764:L778" si="173">L763+H764*10/3600</f>
        <v>0.1015477341651585</v>
      </c>
    </row>
    <row r="765" spans="1:12" x14ac:dyDescent="0.2">
      <c r="A765" s="26">
        <f t="shared" si="171"/>
        <v>117.83333333333333</v>
      </c>
      <c r="B765" s="6">
        <v>7070</v>
      </c>
      <c r="C765" s="38">
        <f t="shared" si="165"/>
        <v>2.9735696067260379E-5</v>
      </c>
      <c r="D765" s="38">
        <f t="shared" si="168"/>
        <v>7.5950734690227908E-2</v>
      </c>
      <c r="E765" s="38">
        <f t="shared" si="168"/>
        <v>7.5920998994160618E-2</v>
      </c>
      <c r="F765" s="38">
        <f t="shared" si="166"/>
        <v>6.4186612091226483E-7</v>
      </c>
      <c r="G765" s="38">
        <f t="shared" si="169"/>
        <v>5.5650379988330868E-2</v>
      </c>
      <c r="H765" s="38">
        <f t="shared" si="169"/>
        <v>5.5649738122209975E-2</v>
      </c>
      <c r="I765" s="29">
        <f t="shared" si="170"/>
        <v>0.78555555555554513</v>
      </c>
      <c r="J765" s="29">
        <f t="shared" si="167"/>
        <v>0.77137191358024693</v>
      </c>
      <c r="K765" s="29">
        <f t="shared" si="172"/>
        <v>0.13490530803339809</v>
      </c>
      <c r="L765" s="29">
        <f t="shared" si="173"/>
        <v>0.10170231677105353</v>
      </c>
    </row>
    <row r="766" spans="1:12" x14ac:dyDescent="0.2">
      <c r="A766" s="26">
        <f t="shared" si="171"/>
        <v>118</v>
      </c>
      <c r="B766" s="6">
        <v>7080</v>
      </c>
      <c r="C766" s="38">
        <f t="shared" si="165"/>
        <v>2.9300524240264999E-5</v>
      </c>
      <c r="D766" s="38">
        <f t="shared" si="168"/>
        <v>7.5950332558063216E-2</v>
      </c>
      <c r="E766" s="38">
        <f t="shared" si="168"/>
        <v>7.5921032033822916E-2</v>
      </c>
      <c r="F766" s="38">
        <f t="shared" si="166"/>
        <v>6.2905053282349079E-7</v>
      </c>
      <c r="G766" s="38">
        <f t="shared" si="169"/>
        <v>5.5650367885927358E-2</v>
      </c>
      <c r="H766" s="38">
        <f t="shared" si="169"/>
        <v>5.5649738835394556E-2</v>
      </c>
      <c r="I766" s="29">
        <f t="shared" si="170"/>
        <v>0.78666666666665619</v>
      </c>
      <c r="J766" s="29">
        <f t="shared" si="167"/>
        <v>0.77355555555555555</v>
      </c>
      <c r="K766" s="29">
        <f t="shared" si="172"/>
        <v>0.1351161997890476</v>
      </c>
      <c r="L766" s="29">
        <f t="shared" si="173"/>
        <v>0.10185689937892962</v>
      </c>
    </row>
    <row r="767" spans="1:12" x14ac:dyDescent="0.2">
      <c r="A767" s="26">
        <f t="shared" si="171"/>
        <v>118.16666666666667</v>
      </c>
      <c r="B767" s="6">
        <v>7090</v>
      </c>
      <c r="C767" s="38">
        <f t="shared" si="165"/>
        <v>2.8871721005367991E-5</v>
      </c>
      <c r="D767" s="38">
        <f t="shared" si="168"/>
        <v>7.5949936310966359E-2</v>
      </c>
      <c r="E767" s="38">
        <f t="shared" si="168"/>
        <v>7.5921064589960965E-2</v>
      </c>
      <c r="F767" s="38">
        <f t="shared" si="166"/>
        <v>6.1649082254585238E-7</v>
      </c>
      <c r="G767" s="38">
        <f t="shared" si="169"/>
        <v>5.565035602516212E-2</v>
      </c>
      <c r="H767" s="38">
        <f t="shared" si="169"/>
        <v>5.564973953433959E-2</v>
      </c>
      <c r="I767" s="29">
        <f t="shared" si="170"/>
        <v>0.78777777777776725</v>
      </c>
      <c r="J767" s="29">
        <f t="shared" si="167"/>
        <v>0.77574228395061728</v>
      </c>
      <c r="K767" s="29">
        <f t="shared" si="172"/>
        <v>0.13532709163513082</v>
      </c>
      <c r="L767" s="29">
        <f t="shared" si="173"/>
        <v>0.10201148198874724</v>
      </c>
    </row>
    <row r="768" spans="1:12" x14ac:dyDescent="0.2">
      <c r="A768" s="26">
        <f t="shared" si="171"/>
        <v>118.33333333333333</v>
      </c>
      <c r="B768" s="6">
        <v>7100</v>
      </c>
      <c r="C768" s="38">
        <f t="shared" si="165"/>
        <v>2.8449193160383767E-5</v>
      </c>
      <c r="D768" s="38">
        <f t="shared" si="168"/>
        <v>7.5949545862811385E-2</v>
      </c>
      <c r="E768" s="38">
        <f t="shared" si="168"/>
        <v>7.5921096669650967E-2</v>
      </c>
      <c r="F768" s="38">
        <f t="shared" si="166"/>
        <v>6.0418188118744553E-7</v>
      </c>
      <c r="G768" s="38">
        <f t="shared" si="169"/>
        <v>5.5650344401210562E-2</v>
      </c>
      <c r="H768" s="38">
        <f t="shared" si="169"/>
        <v>5.5649740219329391E-2</v>
      </c>
      <c r="I768" s="29">
        <f t="shared" si="170"/>
        <v>0.78888888888887831</v>
      </c>
      <c r="J768" s="29">
        <f t="shared" si="167"/>
        <v>0.77793209876543212</v>
      </c>
      <c r="K768" s="29">
        <f t="shared" si="172"/>
        <v>0.13553798357032429</v>
      </c>
      <c r="L768" s="29">
        <f t="shared" si="173"/>
        <v>0.10216606460046759</v>
      </c>
    </row>
    <row r="769" spans="1:12" x14ac:dyDescent="0.2">
      <c r="A769" s="26">
        <f t="shared" si="171"/>
        <v>118.5</v>
      </c>
      <c r="B769" s="6">
        <v>7110</v>
      </c>
      <c r="C769" s="38">
        <f t="shared" si="165"/>
        <v>2.8032848867109324E-5</v>
      </c>
      <c r="D769" s="38">
        <f t="shared" si="168"/>
        <v>7.5949161128732734E-2</v>
      </c>
      <c r="E769" s="38">
        <f t="shared" si="168"/>
        <v>7.5921128279865593E-2</v>
      </c>
      <c r="F769" s="38">
        <f t="shared" si="166"/>
        <v>5.9211870186121142E-7</v>
      </c>
      <c r="G769" s="38">
        <f t="shared" si="169"/>
        <v>5.5650333009344438E-2</v>
      </c>
      <c r="H769" s="38">
        <f t="shared" si="169"/>
        <v>5.5649740890642591E-2</v>
      </c>
      <c r="I769" s="29">
        <f t="shared" si="170"/>
        <v>0.78999999999998938</v>
      </c>
      <c r="J769" s="29">
        <f t="shared" si="167"/>
        <v>0.78012500000000007</v>
      </c>
      <c r="K769" s="29">
        <f t="shared" si="172"/>
        <v>0.13574887559332391</v>
      </c>
      <c r="L769" s="29">
        <f t="shared" si="173"/>
        <v>0.10232064721405271</v>
      </c>
    </row>
    <row r="770" spans="1:12" x14ac:dyDescent="0.2">
      <c r="A770" s="26">
        <f t="shared" si="171"/>
        <v>118.66666666666667</v>
      </c>
      <c r="B770" s="6">
        <v>7120</v>
      </c>
      <c r="C770" s="38">
        <f t="shared" si="165"/>
        <v>2.7622597631362554E-5</v>
      </c>
      <c r="D770" s="38">
        <f t="shared" si="168"/>
        <v>7.594878202510684E-2</v>
      </c>
      <c r="E770" s="38">
        <f t="shared" si="168"/>
        <v>7.5921159427475446E-2</v>
      </c>
      <c r="F770" s="38">
        <f t="shared" si="166"/>
        <v>5.8029637764829336E-7</v>
      </c>
      <c r="G770" s="38">
        <f t="shared" si="169"/>
        <v>5.5650321844929893E-2</v>
      </c>
      <c r="H770" s="38">
        <f t="shared" si="169"/>
        <v>5.5649741548552262E-2</v>
      </c>
      <c r="I770" s="29">
        <f t="shared" si="170"/>
        <v>0.79111111111110044</v>
      </c>
      <c r="J770" s="29">
        <f t="shared" si="167"/>
        <v>0.78232098765432101</v>
      </c>
      <c r="K770" s="29">
        <f t="shared" si="172"/>
        <v>0.13595976770284468</v>
      </c>
      <c r="L770" s="29">
        <f t="shared" si="173"/>
        <v>0.10247522982946536</v>
      </c>
    </row>
    <row r="771" spans="1:12" x14ac:dyDescent="0.2">
      <c r="A771" s="26">
        <f t="shared" si="171"/>
        <v>118.83333333333333</v>
      </c>
      <c r="B771" s="6">
        <v>7130</v>
      </c>
      <c r="C771" s="38">
        <f t="shared" si="165"/>
        <v>2.7218350283312975E-5</v>
      </c>
      <c r="D771" s="38">
        <f t="shared" si="168"/>
        <v>7.5948408469533935E-2</v>
      </c>
      <c r="E771" s="38">
        <f t="shared" si="168"/>
        <v>7.5921190119250595E-2</v>
      </c>
      <c r="F771" s="38">
        <f t="shared" si="166"/>
        <v>5.6871009960205773E-7</v>
      </c>
      <c r="G771" s="38">
        <f t="shared" si="169"/>
        <v>5.56503109034256E-2</v>
      </c>
      <c r="H771" s="38">
        <f t="shared" si="169"/>
        <v>5.5649742193326017E-2</v>
      </c>
      <c r="I771" s="29">
        <f t="shared" si="170"/>
        <v>0.7922222222222115</v>
      </c>
      <c r="J771" s="29">
        <f t="shared" si="167"/>
        <v>0.78452006172839506</v>
      </c>
      <c r="K771" s="29">
        <f t="shared" si="172"/>
        <v>0.13617065989762037</v>
      </c>
      <c r="L771" s="29">
        <f t="shared" si="173"/>
        <v>0.10262981244666904</v>
      </c>
    </row>
    <row r="772" spans="1:12" x14ac:dyDescent="0.2">
      <c r="A772" s="26">
        <f t="shared" si="171"/>
        <v>119</v>
      </c>
      <c r="B772" s="6">
        <v>7140</v>
      </c>
      <c r="C772" s="38">
        <f t="shared" si="165"/>
        <v>2.6820018958100518E-5</v>
      </c>
      <c r="D772" s="38">
        <f t="shared" si="168"/>
        <v>7.5948040380820148E-2</v>
      </c>
      <c r="E772" s="38">
        <f t="shared" si="168"/>
        <v>7.5921220361862024E-2</v>
      </c>
      <c r="F772" s="38">
        <f t="shared" si="166"/>
        <v>5.5735515479196628E-7</v>
      </c>
      <c r="G772" s="38">
        <f t="shared" si="169"/>
        <v>5.5650300180380897E-2</v>
      </c>
      <c r="H772" s="38">
        <f t="shared" si="169"/>
        <v>5.5649742825226126E-2</v>
      </c>
      <c r="I772" s="29">
        <f t="shared" si="170"/>
        <v>0.79333333333332257</v>
      </c>
      <c r="J772" s="29">
        <f t="shared" si="167"/>
        <v>0.78672222222222221</v>
      </c>
      <c r="K772" s="29">
        <f t="shared" si="172"/>
        <v>0.13638155217640333</v>
      </c>
      <c r="L772" s="29">
        <f t="shared" si="173"/>
        <v>0.102784395065628</v>
      </c>
    </row>
    <row r="773" spans="1:12" x14ac:dyDescent="0.2">
      <c r="A773" s="26">
        <f t="shared" si="171"/>
        <v>119.16666666666667</v>
      </c>
      <c r="B773" s="6">
        <v>7150</v>
      </c>
      <c r="C773" s="38">
        <f t="shared" si="165"/>
        <v>2.6427517076737208E-5</v>
      </c>
      <c r="D773" s="38">
        <f t="shared" si="168"/>
        <v>7.5947677678959852E-2</v>
      </c>
      <c r="E773" s="38">
        <f t="shared" si="168"/>
        <v>7.5921250161883086E-2</v>
      </c>
      <c r="F773" s="38">
        <f t="shared" si="166"/>
        <v>5.4622692438651013E-7</v>
      </c>
      <c r="G773" s="38">
        <f t="shared" si="169"/>
        <v>5.5650289671433997E-2</v>
      </c>
      <c r="H773" s="38">
        <f t="shared" si="169"/>
        <v>5.5649743444509632E-2</v>
      </c>
      <c r="I773" s="29">
        <f t="shared" si="170"/>
        <v>0.79444444444443363</v>
      </c>
      <c r="J773" s="29">
        <f t="shared" si="167"/>
        <v>0.78892746913580247</v>
      </c>
      <c r="K773" s="29">
        <f t="shared" si="172"/>
        <v>0.13659244453796412</v>
      </c>
      <c r="L773" s="29">
        <f t="shared" si="173"/>
        <v>0.10293897768630719</v>
      </c>
    </row>
    <row r="774" spans="1:12" x14ac:dyDescent="0.2">
      <c r="A774" s="26">
        <f t="shared" si="171"/>
        <v>119.33333333333333</v>
      </c>
      <c r="B774" s="6">
        <v>7160</v>
      </c>
      <c r="C774" s="38">
        <f t="shared" si="165"/>
        <v>2.6040759327289524E-5</v>
      </c>
      <c r="D774" s="38">
        <f t="shared" si="168"/>
        <v>7.5947320285118261E-2</v>
      </c>
      <c r="E774" s="38">
        <f t="shared" si="168"/>
        <v>7.5921279525790947E-2</v>
      </c>
      <c r="F774" s="38">
        <f t="shared" si="166"/>
        <v>5.3532088177440551E-7</v>
      </c>
      <c r="G774" s="38">
        <f t="shared" si="169"/>
        <v>5.5650279372310194E-2</v>
      </c>
      <c r="H774" s="38">
        <f t="shared" si="169"/>
        <v>5.5649744051428439E-2</v>
      </c>
      <c r="I774" s="29">
        <f t="shared" si="170"/>
        <v>0.79555555555554469</v>
      </c>
      <c r="J774" s="29">
        <f t="shared" si="167"/>
        <v>0.79113580246913584</v>
      </c>
      <c r="K774" s="29">
        <f t="shared" si="172"/>
        <v>0.13680333698109132</v>
      </c>
      <c r="L774" s="29">
        <f t="shared" si="173"/>
        <v>0.10309356030867227</v>
      </c>
    </row>
    <row r="775" spans="1:12" x14ac:dyDescent="0.2">
      <c r="A775" s="26">
        <f t="shared" si="171"/>
        <v>119.5</v>
      </c>
      <c r="B775" s="6">
        <v>7170</v>
      </c>
      <c r="C775" s="38">
        <f t="shared" si="165"/>
        <v>2.5659661646334973E-5</v>
      </c>
      <c r="D775" s="38">
        <f t="shared" si="168"/>
        <v>7.5946968121614333E-2</v>
      </c>
      <c r="E775" s="38">
        <f t="shared" si="168"/>
        <v>7.5921308459967973E-2</v>
      </c>
      <c r="F775" s="38">
        <f t="shared" si="166"/>
        <v>5.2463259072332228E-7</v>
      </c>
      <c r="G775" s="38">
        <f t="shared" si="169"/>
        <v>5.5650269278820122E-2</v>
      </c>
      <c r="H775" s="38">
        <f t="shared" si="169"/>
        <v>5.5649744646229418E-2</v>
      </c>
      <c r="I775" s="29">
        <f t="shared" si="170"/>
        <v>0.79666666666665575</v>
      </c>
      <c r="J775" s="29">
        <f t="shared" si="167"/>
        <v>0.79334722222222231</v>
      </c>
      <c r="K775" s="29">
        <f t="shared" si="172"/>
        <v>0.13701422950459122</v>
      </c>
      <c r="L775" s="29">
        <f t="shared" si="173"/>
        <v>0.10324814293268958</v>
      </c>
    </row>
    <row r="776" spans="1:12" x14ac:dyDescent="0.2">
      <c r="A776" s="26">
        <f t="shared" si="171"/>
        <v>119.66666666666667</v>
      </c>
      <c r="B776" s="6">
        <v>7180</v>
      </c>
      <c r="C776" s="38">
        <f t="shared" si="165"/>
        <v>2.5284141200690792E-5</v>
      </c>
      <c r="D776" s="38">
        <f t="shared" si="168"/>
        <v>7.5946621111903853E-2</v>
      </c>
      <c r="E776" s="38">
        <f t="shared" si="168"/>
        <v>7.5921336970703135E-2</v>
      </c>
      <c r="F776" s="38">
        <f t="shared" si="166"/>
        <v>5.141577035753597E-7</v>
      </c>
      <c r="G776" s="38">
        <f t="shared" si="169"/>
        <v>5.5650259386858074E-2</v>
      </c>
      <c r="H776" s="38">
        <f t="shared" si="169"/>
        <v>5.5649745229154522E-2</v>
      </c>
      <c r="I776" s="29">
        <f t="shared" si="170"/>
        <v>0.79777777777776682</v>
      </c>
      <c r="J776" s="29">
        <f t="shared" si="167"/>
        <v>0.79556172839506178</v>
      </c>
      <c r="K776" s="29">
        <f t="shared" si="172"/>
        <v>0.13722512210728763</v>
      </c>
      <c r="L776" s="29">
        <f t="shared" si="173"/>
        <v>0.10340272555832612</v>
      </c>
    </row>
    <row r="777" spans="1:12" x14ac:dyDescent="0.2">
      <c r="A777" s="26">
        <f t="shared" si="171"/>
        <v>119.83333333333333</v>
      </c>
      <c r="B777" s="6">
        <v>7190</v>
      </c>
      <c r="C777" s="38">
        <f t="shared" si="165"/>
        <v>2.4914116369409791E-5</v>
      </c>
      <c r="D777" s="38">
        <f t="shared" si="168"/>
        <v>7.5946279180562792E-2</v>
      </c>
      <c r="E777" s="38">
        <f t="shared" si="168"/>
        <v>7.5921365064193364E-2</v>
      </c>
      <c r="F777" s="38">
        <f t="shared" si="166"/>
        <v>5.0389195947855933E-7</v>
      </c>
      <c r="G777" s="38">
        <f t="shared" si="169"/>
        <v>5.5650249692400316E-2</v>
      </c>
      <c r="H777" s="38">
        <f t="shared" si="169"/>
        <v>5.564974580044086E-2</v>
      </c>
      <c r="I777" s="29">
        <f t="shared" si="170"/>
        <v>0.79888888888887788</v>
      </c>
      <c r="J777" s="29">
        <f t="shared" si="167"/>
        <v>0.79777932098765436</v>
      </c>
      <c r="K777" s="29">
        <f t="shared" si="172"/>
        <v>0.1374360147880215</v>
      </c>
      <c r="L777" s="29">
        <f t="shared" si="173"/>
        <v>0.10355730818554956</v>
      </c>
    </row>
    <row r="778" spans="1:12" x14ac:dyDescent="0.2">
      <c r="A778" s="26">
        <f t="shared" si="171"/>
        <v>120</v>
      </c>
      <c r="B778" s="6">
        <v>7200</v>
      </c>
      <c r="C778" s="38">
        <f t="shared" si="165"/>
        <v>2.4549506726039487E-5</v>
      </c>
      <c r="D778" s="38">
        <f t="shared" si="168"/>
        <v>7.5945942253270948E-2</v>
      </c>
      <c r="E778" s="38">
        <f t="shared" si="168"/>
        <v>7.5921392746544886E-2</v>
      </c>
      <c r="F778" s="38">
        <f t="shared" si="166"/>
        <v>4.9383118265372105E-7</v>
      </c>
      <c r="G778" s="38">
        <f t="shared" si="169"/>
        <v>5.5650240191503449E-2</v>
      </c>
      <c r="H778" s="38">
        <f t="shared" si="169"/>
        <v>5.5649746360320815E-2</v>
      </c>
      <c r="I778" s="29">
        <f t="shared" si="170"/>
        <v>0.79999999999998894</v>
      </c>
      <c r="J778" s="29">
        <f t="shared" si="167"/>
        <v>0.8</v>
      </c>
      <c r="K778" s="29">
        <f t="shared" si="172"/>
        <v>0.13764690754565079</v>
      </c>
      <c r="L778" s="29">
        <f t="shared" si="173"/>
        <v>0.10371189081432823</v>
      </c>
    </row>
    <row r="779" spans="1:12" x14ac:dyDescent="0.2">
      <c r="A779" s="26"/>
      <c r="C779" s="38"/>
      <c r="D779" s="38"/>
      <c r="E779" s="38"/>
      <c r="F779" s="38"/>
      <c r="G779" s="38"/>
      <c r="H779" s="38"/>
      <c r="I779" s="29"/>
      <c r="J779" s="29"/>
    </row>
    <row r="780" spans="1:12" x14ac:dyDescent="0.2">
      <c r="A780" s="26"/>
      <c r="C780" s="38"/>
      <c r="D780" s="38"/>
      <c r="E780" s="38"/>
      <c r="F780" s="38"/>
      <c r="G780" s="38"/>
      <c r="H780" s="38"/>
      <c r="I780" s="29"/>
      <c r="J780" s="29"/>
    </row>
    <row r="781" spans="1:12" x14ac:dyDescent="0.2">
      <c r="A781" s="26"/>
      <c r="C781" s="38"/>
      <c r="D781" s="38"/>
      <c r="E781" s="38"/>
      <c r="F781" s="38"/>
      <c r="G781" s="38"/>
      <c r="H781" s="38"/>
      <c r="I781" s="29"/>
      <c r="J781" s="29"/>
    </row>
    <row r="782" spans="1:12" x14ac:dyDescent="0.2">
      <c r="A782" s="26"/>
      <c r="C782" s="38"/>
      <c r="D782" s="38"/>
      <c r="E782" s="38"/>
      <c r="F782" s="38"/>
      <c r="G782" s="38"/>
      <c r="H782" s="38"/>
      <c r="I782" s="29"/>
      <c r="J782" s="29"/>
    </row>
    <row r="783" spans="1:12" x14ac:dyDescent="0.2">
      <c r="A783" s="26"/>
      <c r="C783" s="38"/>
      <c r="D783" s="38"/>
      <c r="E783" s="38"/>
      <c r="F783" s="38"/>
      <c r="G783" s="38"/>
      <c r="H783" s="38"/>
      <c r="I783" s="29"/>
      <c r="J783" s="29"/>
    </row>
    <row r="784" spans="1:12" x14ac:dyDescent="0.2">
      <c r="A784" s="26"/>
      <c r="C784" s="38"/>
      <c r="D784" s="38"/>
      <c r="E784" s="38"/>
      <c r="F784" s="38"/>
      <c r="G784" s="38"/>
      <c r="H784" s="38"/>
      <c r="I784" s="29"/>
      <c r="J784" s="29"/>
    </row>
    <row r="785" spans="1:10" x14ac:dyDescent="0.2">
      <c r="A785" s="26"/>
      <c r="C785" s="38"/>
      <c r="D785" s="38"/>
      <c r="E785" s="38"/>
      <c r="F785" s="38"/>
      <c r="G785" s="38"/>
      <c r="H785" s="38"/>
      <c r="I785" s="29"/>
      <c r="J785" s="29"/>
    </row>
    <row r="786" spans="1:10" x14ac:dyDescent="0.2">
      <c r="A786" s="26"/>
      <c r="C786" s="38"/>
      <c r="D786" s="38"/>
      <c r="E786" s="38"/>
      <c r="F786" s="38"/>
      <c r="G786" s="38"/>
      <c r="H786" s="38"/>
      <c r="I786" s="29"/>
      <c r="J786" s="29"/>
    </row>
    <row r="787" spans="1:10" x14ac:dyDescent="0.2">
      <c r="A787" s="26"/>
      <c r="C787" s="38"/>
      <c r="D787" s="38"/>
      <c r="E787" s="38"/>
      <c r="F787" s="38"/>
      <c r="G787" s="38"/>
      <c r="H787" s="38"/>
      <c r="I787" s="29"/>
      <c r="J787" s="29"/>
    </row>
    <row r="788" spans="1:10" x14ac:dyDescent="0.2">
      <c r="A788" s="26"/>
      <c r="C788" s="38"/>
      <c r="D788" s="38"/>
      <c r="E788" s="38"/>
      <c r="F788" s="38"/>
      <c r="G788" s="38"/>
      <c r="H788" s="38"/>
      <c r="I788" s="29"/>
      <c r="J788" s="29"/>
    </row>
    <row r="789" spans="1:10" x14ac:dyDescent="0.2">
      <c r="A789" s="26"/>
      <c r="C789" s="38"/>
      <c r="D789" s="38"/>
      <c r="E789" s="38"/>
      <c r="F789" s="38"/>
      <c r="G789" s="38"/>
      <c r="H789" s="38"/>
      <c r="I789" s="29"/>
      <c r="J789" s="29"/>
    </row>
    <row r="790" spans="1:10" x14ac:dyDescent="0.2">
      <c r="A790" s="26"/>
      <c r="C790" s="38"/>
      <c r="D790" s="38"/>
      <c r="E790" s="38"/>
      <c r="F790" s="38"/>
      <c r="G790" s="38"/>
      <c r="H790" s="38"/>
      <c r="I790" s="29"/>
      <c r="J790" s="29"/>
    </row>
    <row r="791" spans="1:10" x14ac:dyDescent="0.2">
      <c r="A791" s="26"/>
      <c r="C791" s="38"/>
      <c r="D791" s="38"/>
      <c r="E791" s="38"/>
      <c r="F791" s="38"/>
      <c r="G791" s="38"/>
      <c r="H791" s="38"/>
      <c r="I791" s="29"/>
      <c r="J791" s="29"/>
    </row>
    <row r="792" spans="1:10" x14ac:dyDescent="0.2">
      <c r="A792" s="26"/>
      <c r="C792" s="38"/>
      <c r="D792" s="38"/>
      <c r="E792" s="38"/>
      <c r="F792" s="38"/>
      <c r="G792" s="38"/>
      <c r="H792" s="38"/>
      <c r="I792" s="29"/>
      <c r="J792" s="29"/>
    </row>
    <row r="793" spans="1:10" x14ac:dyDescent="0.2">
      <c r="A793" s="26"/>
      <c r="C793" s="38"/>
      <c r="D793" s="38"/>
      <c r="E793" s="38"/>
      <c r="F793" s="38"/>
      <c r="G793" s="38"/>
      <c r="H793" s="38"/>
      <c r="I793" s="29"/>
      <c r="J793" s="29"/>
    </row>
    <row r="794" spans="1:10" x14ac:dyDescent="0.2">
      <c r="A794" s="26"/>
      <c r="C794" s="38"/>
      <c r="D794" s="38"/>
      <c r="E794" s="38"/>
      <c r="F794" s="38"/>
      <c r="G794" s="38"/>
      <c r="H794" s="38"/>
      <c r="I794" s="29"/>
      <c r="J794" s="29"/>
    </row>
    <row r="795" spans="1:10" x14ac:dyDescent="0.2">
      <c r="A795" s="26"/>
      <c r="C795" s="38"/>
      <c r="D795" s="38"/>
      <c r="E795" s="38"/>
      <c r="F795" s="38"/>
      <c r="G795" s="38"/>
      <c r="H795" s="38"/>
      <c r="I795" s="29"/>
      <c r="J795" s="29"/>
    </row>
    <row r="796" spans="1:10" x14ac:dyDescent="0.2">
      <c r="A796" s="26"/>
      <c r="C796" s="38"/>
      <c r="D796" s="38"/>
      <c r="E796" s="38"/>
      <c r="F796" s="38"/>
      <c r="G796" s="38"/>
      <c r="H796" s="38"/>
      <c r="I796" s="29"/>
      <c r="J796" s="29"/>
    </row>
    <row r="797" spans="1:10" x14ac:dyDescent="0.2">
      <c r="A797" s="26"/>
      <c r="C797" s="38"/>
      <c r="D797" s="38"/>
      <c r="E797" s="38"/>
      <c r="F797" s="38"/>
      <c r="G797" s="38"/>
      <c r="H797" s="38"/>
      <c r="I797" s="29"/>
      <c r="J797" s="29"/>
    </row>
    <row r="798" spans="1:10" x14ac:dyDescent="0.2">
      <c r="A798" s="26"/>
      <c r="C798" s="38"/>
      <c r="D798" s="38"/>
      <c r="E798" s="38"/>
      <c r="F798" s="38"/>
      <c r="G798" s="38"/>
      <c r="H798" s="38"/>
      <c r="I798" s="29"/>
      <c r="J798" s="29"/>
    </row>
    <row r="799" spans="1:10" x14ac:dyDescent="0.2">
      <c r="A799" s="26"/>
      <c r="C799" s="38"/>
      <c r="D799" s="38"/>
      <c r="E799" s="38"/>
      <c r="F799" s="38"/>
      <c r="G799" s="38"/>
      <c r="H799" s="38"/>
      <c r="I799" s="29"/>
      <c r="J799" s="29"/>
    </row>
    <row r="800" spans="1:10" x14ac:dyDescent="0.2">
      <c r="A800" s="26"/>
      <c r="C800" s="38"/>
      <c r="D800" s="38"/>
      <c r="E800" s="38"/>
      <c r="F800" s="38"/>
      <c r="G800" s="38"/>
      <c r="H800" s="38"/>
      <c r="I800" s="29"/>
      <c r="J800" s="29"/>
    </row>
    <row r="801" spans="1:10" x14ac:dyDescent="0.2">
      <c r="A801" s="26"/>
      <c r="C801" s="38"/>
      <c r="D801" s="38"/>
      <c r="E801" s="38"/>
      <c r="F801" s="38"/>
      <c r="G801" s="38"/>
      <c r="H801" s="38"/>
      <c r="I801" s="29"/>
      <c r="J801" s="29"/>
    </row>
    <row r="802" spans="1:10" x14ac:dyDescent="0.2">
      <c r="A802" s="26"/>
      <c r="C802" s="38"/>
      <c r="D802" s="38"/>
      <c r="E802" s="38"/>
      <c r="F802" s="38"/>
      <c r="G802" s="38"/>
      <c r="H802" s="38"/>
      <c r="I802" s="29"/>
      <c r="J802" s="29"/>
    </row>
    <row r="803" spans="1:10" x14ac:dyDescent="0.2">
      <c r="A803" s="26"/>
      <c r="C803" s="38"/>
      <c r="D803" s="38"/>
      <c r="E803" s="38"/>
      <c r="F803" s="38"/>
      <c r="G803" s="38"/>
      <c r="H803" s="38"/>
      <c r="I803" s="29"/>
      <c r="J803" s="29"/>
    </row>
    <row r="804" spans="1:10" x14ac:dyDescent="0.2">
      <c r="A804" s="26"/>
      <c r="C804" s="38"/>
      <c r="D804" s="38"/>
      <c r="E804" s="38"/>
      <c r="F804" s="38"/>
      <c r="G804" s="38"/>
      <c r="H804" s="38"/>
      <c r="I804" s="29"/>
      <c r="J804" s="29"/>
    </row>
    <row r="805" spans="1:10" x14ac:dyDescent="0.2">
      <c r="A805" s="26"/>
      <c r="C805" s="38"/>
      <c r="D805" s="38"/>
      <c r="E805" s="38"/>
      <c r="F805" s="38"/>
      <c r="G805" s="38"/>
      <c r="H805" s="38"/>
      <c r="I805" s="29"/>
      <c r="J805" s="29"/>
    </row>
  </sheetData>
  <sheetProtection algorithmName="SHA-512" hashValue="0by1SHxNlpREpVGtkHzQigbxZbQynZGnlwPYmUvLInou4GlBhIe2yN1ZRa02NdFXmShgTF3++WRtBNNkfO5JQw==" saltValue="5NjybfOKLj3tR4gjXum0Qw==" spinCount="100000" sheet="1" objects="1" scenarios="1" selectLockedCells="1"/>
  <conditionalFormatting sqref="D17:D18">
    <cfRule type="colorScale" priority="4">
      <colorScale>
        <cfvo type="formula" val="&quot;WENN($I$14=&quot;&quot;JA&quot;&quot;)&quot;"/>
        <cfvo type="formula" val="$K$14=&quot;NEIN&quot;"/>
        <color rgb="FF00B050"/>
        <color rgb="FFFF0000"/>
      </colorScale>
    </cfRule>
  </conditionalFormatting>
  <conditionalFormatting sqref="D19">
    <cfRule type="colorScale" priority="3">
      <colorScale>
        <cfvo type="formula" val="&quot;WENN($I$14=&quot;&quot;JA&quot;&quot;)&quot;"/>
        <cfvo type="formula" val="$K$14=&quot;NEIN&quot;"/>
        <color rgb="FF00B050"/>
        <color rgb="FFFF0000"/>
      </colorScale>
    </cfRule>
  </conditionalFormatting>
  <conditionalFormatting sqref="J17:J18">
    <cfRule type="colorScale" priority="2">
      <colorScale>
        <cfvo type="formula" val="&quot;WENN($I$14=&quot;&quot;JA&quot;&quot;)&quot;"/>
        <cfvo type="formula" val="$K$14=&quot;NEIN&quot;"/>
        <color rgb="FF00B050"/>
        <color rgb="FFFF0000"/>
      </colorScale>
    </cfRule>
  </conditionalFormatting>
  <conditionalFormatting sqref="J19">
    <cfRule type="colorScale" priority="1">
      <colorScale>
        <cfvo type="formula" val="&quot;WENN($I$14=&quot;&quot;JA&quot;&quot;)&quot;"/>
        <cfvo type="formula" val="$K$14=&quot;NEIN&quot;"/>
        <color rgb="FF00B050"/>
        <color rgb="FFFF0000"/>
      </colorScale>
    </cfRule>
  </conditionalFormatting>
  <hyperlinks>
    <hyperlink ref="J1" r:id="rId1" xr:uid="{E7FA183F-CEA9-7343-81A4-3F0CAD576EEB}"/>
  </hyperlinks>
  <pageMargins left="0.7" right="0.7" top="0.78740157499999996" bottom="0.78740157499999996"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20B85-98FA-8440-92BC-4C6E1CC25309}">
  <sheetPr>
    <tabColor rgb="FF7030A0"/>
  </sheetPr>
  <dimension ref="A1:R967"/>
  <sheetViews>
    <sheetView zoomScale="84" zoomScaleNormal="84" workbookViewId="0">
      <selection activeCell="B13" sqref="B13"/>
    </sheetView>
  </sheetViews>
  <sheetFormatPr baseColWidth="10" defaultRowHeight="16" x14ac:dyDescent="0.2"/>
  <cols>
    <col min="1" max="1" width="23.33203125" style="6" customWidth="1"/>
    <col min="2" max="16384" width="10.83203125" style="6"/>
  </cols>
  <sheetData>
    <row r="1" spans="1:17" ht="26" x14ac:dyDescent="0.3">
      <c r="A1" s="5" t="s">
        <v>0</v>
      </c>
      <c r="F1" s="6" t="str">
        <f>Anleitung!D1</f>
        <v>Version 0.70Beta</v>
      </c>
      <c r="I1" s="6" t="s">
        <v>81</v>
      </c>
      <c r="K1" s="7" t="s">
        <v>42</v>
      </c>
    </row>
    <row r="2" spans="1:17" x14ac:dyDescent="0.2">
      <c r="A2" s="21" t="s">
        <v>82</v>
      </c>
    </row>
    <row r="3" spans="1:17" x14ac:dyDescent="0.2">
      <c r="A3" s="8" t="s">
        <v>69</v>
      </c>
    </row>
    <row r="4" spans="1:17" ht="17" thickBot="1" x14ac:dyDescent="0.25">
      <c r="A4" s="8" t="s">
        <v>31</v>
      </c>
      <c r="F4" s="6" t="s">
        <v>80</v>
      </c>
    </row>
    <row r="5" spans="1:17" x14ac:dyDescent="0.2">
      <c r="A5" s="9" t="s">
        <v>12</v>
      </c>
      <c r="B5" s="128">
        <v>3.5</v>
      </c>
      <c r="C5" s="10" t="s">
        <v>14</v>
      </c>
      <c r="D5" s="10"/>
      <c r="E5" s="128">
        <v>4</v>
      </c>
      <c r="F5" s="10" t="s">
        <v>158</v>
      </c>
      <c r="G5" s="10"/>
      <c r="H5" s="163">
        <f>B5*E5</f>
        <v>14</v>
      </c>
      <c r="I5" s="15" t="s">
        <v>115</v>
      </c>
      <c r="J5" s="11"/>
    </row>
    <row r="6" spans="1:17" ht="17" thickBot="1" x14ac:dyDescent="0.25">
      <c r="A6" s="12" t="s">
        <v>13</v>
      </c>
      <c r="B6" s="59">
        <v>2.8</v>
      </c>
      <c r="C6" s="14" t="s">
        <v>15</v>
      </c>
      <c r="D6" s="14"/>
      <c r="E6" s="33">
        <f>B5*E5*B6</f>
        <v>39.199999999999996</v>
      </c>
      <c r="F6" s="14"/>
      <c r="G6" s="14"/>
      <c r="H6" s="40"/>
      <c r="J6" s="11"/>
    </row>
    <row r="7" spans="1:17" ht="17" thickBot="1" x14ac:dyDescent="0.25">
      <c r="A7" s="11"/>
      <c r="B7" s="11"/>
      <c r="C7" s="11"/>
      <c r="D7" s="11"/>
      <c r="E7" s="11"/>
      <c r="F7" s="11"/>
      <c r="G7" s="11"/>
      <c r="H7" s="11"/>
      <c r="I7" s="11"/>
      <c r="J7" s="11"/>
    </row>
    <row r="8" spans="1:17" x14ac:dyDescent="0.2">
      <c r="A8" s="9" t="s">
        <v>16</v>
      </c>
      <c r="B8" s="129">
        <v>3</v>
      </c>
      <c r="C8" s="10" t="s">
        <v>2</v>
      </c>
      <c r="D8" s="10"/>
      <c r="E8" s="129">
        <v>20</v>
      </c>
      <c r="F8" s="10"/>
      <c r="G8" s="10"/>
      <c r="H8" s="10"/>
      <c r="I8" s="10"/>
      <c r="J8" s="31"/>
    </row>
    <row r="9" spans="1:17" x14ac:dyDescent="0.2">
      <c r="A9" s="18" t="s">
        <v>1</v>
      </c>
      <c r="B9" s="11"/>
      <c r="C9" s="19">
        <f>E8-B8</f>
        <v>17</v>
      </c>
      <c r="D9" s="11"/>
      <c r="E9" s="11"/>
      <c r="F9" s="11"/>
      <c r="G9" s="11"/>
      <c r="H9" s="11"/>
      <c r="I9" s="11"/>
      <c r="J9" s="39"/>
    </row>
    <row r="10" spans="1:17" ht="17" thickBot="1" x14ac:dyDescent="0.25">
      <c r="A10" s="12" t="s">
        <v>11</v>
      </c>
      <c r="B10" s="14"/>
      <c r="C10" s="130">
        <f>C9-1</f>
        <v>16</v>
      </c>
      <c r="D10" s="71" t="s">
        <v>70</v>
      </c>
      <c r="E10" s="14"/>
      <c r="F10" s="14"/>
      <c r="G10" s="14"/>
      <c r="H10" s="14"/>
      <c r="I10" s="14"/>
      <c r="J10" s="40"/>
    </row>
    <row r="11" spans="1:17" ht="17" thickBot="1" x14ac:dyDescent="0.25">
      <c r="A11" s="11"/>
      <c r="B11" s="11"/>
      <c r="C11" s="11"/>
      <c r="D11" s="11"/>
      <c r="E11" s="11"/>
      <c r="F11" s="11"/>
      <c r="G11" s="11"/>
      <c r="H11" s="11"/>
      <c r="I11" s="11"/>
      <c r="J11" s="11"/>
    </row>
    <row r="12" spans="1:17" x14ac:dyDescent="0.2">
      <c r="A12" s="9" t="s">
        <v>3</v>
      </c>
      <c r="B12" s="16">
        <v>1</v>
      </c>
      <c r="C12" s="16">
        <v>2</v>
      </c>
      <c r="D12" s="16">
        <v>3</v>
      </c>
      <c r="E12" s="16">
        <v>4</v>
      </c>
      <c r="F12" s="16">
        <v>5</v>
      </c>
      <c r="G12" s="17">
        <v>6</v>
      </c>
      <c r="H12" s="11"/>
      <c r="I12" s="9" t="s">
        <v>132</v>
      </c>
      <c r="J12" s="10"/>
      <c r="K12" s="10"/>
      <c r="L12" s="31"/>
    </row>
    <row r="13" spans="1:17" x14ac:dyDescent="0.2">
      <c r="A13" s="18" t="s">
        <v>64</v>
      </c>
      <c r="B13" s="91">
        <v>1.3</v>
      </c>
      <c r="C13" s="91"/>
      <c r="D13" s="91"/>
      <c r="E13" s="91"/>
      <c r="F13" s="91"/>
      <c r="G13" s="108"/>
      <c r="H13" s="11"/>
      <c r="I13" s="18" t="s">
        <v>133</v>
      </c>
      <c r="J13" s="11"/>
      <c r="K13" s="11"/>
      <c r="L13" s="39"/>
    </row>
    <row r="14" spans="1:17" ht="17" thickBot="1" x14ac:dyDescent="0.25">
      <c r="A14" s="12" t="s">
        <v>65</v>
      </c>
      <c r="B14" s="59">
        <v>1.5</v>
      </c>
      <c r="C14" s="59"/>
      <c r="D14" s="59"/>
      <c r="E14" s="59"/>
      <c r="F14" s="59"/>
      <c r="G14" s="110"/>
      <c r="H14" s="11"/>
      <c r="I14" s="12" t="s">
        <v>134</v>
      </c>
      <c r="J14" s="14"/>
      <c r="K14" s="13" t="str">
        <f>IF(0.1&lt;(B13*B14+C13*C14+D13*D14+E13*E14+F13*F14+G13*G14)/H5,"JA","NEIN")</f>
        <v>JA</v>
      </c>
      <c r="L14" s="40"/>
    </row>
    <row r="15" spans="1:17" x14ac:dyDescent="0.2">
      <c r="A15" s="11"/>
      <c r="B15" s="11"/>
      <c r="C15" s="11"/>
      <c r="D15" s="11"/>
      <c r="E15" s="11"/>
      <c r="F15" s="11"/>
      <c r="G15" s="11"/>
      <c r="H15" s="11"/>
      <c r="I15" s="11"/>
      <c r="J15" s="11"/>
    </row>
    <row r="16" spans="1:17" x14ac:dyDescent="0.2">
      <c r="A16" s="135" t="s">
        <v>47</v>
      </c>
      <c r="B16" s="136">
        <f>3600*((B13*B14)/3)*SQRT((9.81*(B14*2/3)*($C$10))/(2*(273.15+$B$8)))</f>
        <v>1247.4490907896386</v>
      </c>
      <c r="C16" s="136">
        <f t="shared" ref="C16:G16" si="0">3600*((C13*C14)/3)*SQRT((9.81*(C14*2/3)*($C$10))/(2*(273.15+$B$8)))</f>
        <v>0</v>
      </c>
      <c r="D16" s="136">
        <f t="shared" si="0"/>
        <v>0</v>
      </c>
      <c r="E16" s="136">
        <f t="shared" si="0"/>
        <v>0</v>
      </c>
      <c r="F16" s="136">
        <f t="shared" si="0"/>
        <v>0</v>
      </c>
      <c r="G16" s="136">
        <f t="shared" si="0"/>
        <v>0</v>
      </c>
      <c r="H16" s="137"/>
      <c r="I16" s="137"/>
      <c r="J16" s="137"/>
      <c r="K16" s="137"/>
      <c r="L16" s="137"/>
      <c r="M16" s="137"/>
      <c r="N16" s="137"/>
      <c r="O16" s="137"/>
      <c r="P16" s="137"/>
      <c r="Q16" s="138"/>
    </row>
    <row r="17" spans="1:17" ht="18" customHeight="1" x14ac:dyDescent="0.2">
      <c r="A17" s="139"/>
      <c r="B17" s="11"/>
      <c r="C17" s="11"/>
      <c r="D17" s="11"/>
      <c r="E17" s="11"/>
      <c r="F17" s="11"/>
      <c r="G17" s="11"/>
      <c r="H17" s="11"/>
      <c r="I17" s="11"/>
      <c r="J17" s="11"/>
      <c r="K17" s="11"/>
      <c r="L17" s="11"/>
      <c r="M17" s="11"/>
      <c r="N17" s="11"/>
      <c r="O17" s="11"/>
      <c r="P17" s="11"/>
      <c r="Q17" s="140"/>
    </row>
    <row r="18" spans="1:17" x14ac:dyDescent="0.2">
      <c r="A18" s="139" t="s">
        <v>29</v>
      </c>
      <c r="B18" s="11"/>
      <c r="C18" s="126">
        <f>SUM(B16:G16)</f>
        <v>1247.4490907896386</v>
      </c>
      <c r="D18" s="11"/>
      <c r="E18" s="15" t="s">
        <v>32</v>
      </c>
      <c r="F18" s="11"/>
      <c r="G18" s="11"/>
      <c r="H18" s="11"/>
      <c r="I18" s="11"/>
      <c r="J18" s="11"/>
      <c r="K18" s="11"/>
      <c r="L18" s="11"/>
      <c r="M18" s="11"/>
      <c r="N18" s="11"/>
      <c r="O18" s="11"/>
      <c r="P18" s="11"/>
      <c r="Q18" s="140"/>
    </row>
    <row r="19" spans="1:17" x14ac:dyDescent="0.2">
      <c r="A19" s="141" t="s">
        <v>39</v>
      </c>
      <c r="B19" s="142"/>
      <c r="C19" s="143">
        <f>C18/60</f>
        <v>20.790818179827308</v>
      </c>
      <c r="D19" s="142"/>
      <c r="E19" s="144" t="s">
        <v>10</v>
      </c>
      <c r="F19" s="142"/>
      <c r="G19" s="142"/>
      <c r="H19" s="142"/>
      <c r="I19" s="142"/>
      <c r="J19" s="142"/>
      <c r="K19" s="142"/>
      <c r="L19" s="142"/>
      <c r="M19" s="142"/>
      <c r="N19" s="142"/>
      <c r="O19" s="142"/>
      <c r="P19" s="142"/>
      <c r="Q19" s="145"/>
    </row>
    <row r="20" spans="1:17" x14ac:dyDescent="0.2">
      <c r="C20" s="20"/>
    </row>
    <row r="21" spans="1:17" x14ac:dyDescent="0.2">
      <c r="A21" s="240" t="s">
        <v>17</v>
      </c>
      <c r="B21" s="241"/>
      <c r="C21" s="242">
        <f>IF(E27=0,C18/E6,IF(C18/E6&gt;20,20,C18/E6))</f>
        <v>31.822680887490783</v>
      </c>
      <c r="D21" s="137"/>
      <c r="E21" s="146" t="s">
        <v>78</v>
      </c>
      <c r="F21" s="137"/>
      <c r="G21" s="137"/>
      <c r="H21" s="137"/>
      <c r="I21" s="137"/>
      <c r="J21" s="137"/>
      <c r="K21" s="137"/>
      <c r="L21" s="137"/>
      <c r="M21" s="137"/>
      <c r="N21" s="137"/>
      <c r="O21" s="137"/>
      <c r="P21" s="137"/>
      <c r="Q21" s="138"/>
    </row>
    <row r="22" spans="1:17" x14ac:dyDescent="0.2">
      <c r="A22" s="243" t="s">
        <v>33</v>
      </c>
      <c r="B22" s="244"/>
      <c r="C22" s="244"/>
      <c r="D22" s="11"/>
      <c r="E22" s="15" t="s">
        <v>79</v>
      </c>
      <c r="F22" s="11"/>
      <c r="G22" s="11"/>
      <c r="H22" s="11"/>
      <c r="I22" s="11"/>
      <c r="J22" s="11"/>
      <c r="K22" s="11"/>
      <c r="L22" s="11"/>
      <c r="M22" s="11"/>
      <c r="N22" s="11"/>
      <c r="O22" s="11"/>
      <c r="P22" s="11"/>
      <c r="Q22" s="140"/>
    </row>
    <row r="23" spans="1:17" x14ac:dyDescent="0.2">
      <c r="A23" s="243" t="s">
        <v>6</v>
      </c>
      <c r="B23" s="244"/>
      <c r="C23" s="245">
        <f>C21/60*3</f>
        <v>1.591134044374539</v>
      </c>
      <c r="D23" s="11"/>
      <c r="E23" s="15" t="s">
        <v>46</v>
      </c>
      <c r="F23" s="11"/>
      <c r="G23" s="11"/>
      <c r="H23" s="11"/>
      <c r="I23" s="11"/>
      <c r="J23" s="11"/>
      <c r="K23" s="11"/>
      <c r="L23" s="11"/>
      <c r="M23" s="11"/>
      <c r="N23" s="11"/>
      <c r="O23" s="11"/>
      <c r="P23" s="11"/>
      <c r="Q23" s="140"/>
    </row>
    <row r="24" spans="1:17" x14ac:dyDescent="0.2">
      <c r="A24" s="243" t="s">
        <v>7</v>
      </c>
      <c r="B24" s="244"/>
      <c r="C24" s="245">
        <f>C21/60*2*3</f>
        <v>3.182268088749078</v>
      </c>
      <c r="D24" s="11"/>
      <c r="E24" s="15" t="s">
        <v>48</v>
      </c>
      <c r="F24" s="11"/>
      <c r="G24" s="11"/>
      <c r="H24" s="11"/>
      <c r="I24" s="11"/>
      <c r="J24" s="11"/>
      <c r="K24" s="11"/>
      <c r="L24" s="11"/>
      <c r="M24" s="11"/>
      <c r="N24" s="11"/>
      <c r="O24" s="11"/>
      <c r="P24" s="11"/>
      <c r="Q24" s="140"/>
    </row>
    <row r="25" spans="1:17" x14ac:dyDescent="0.2">
      <c r="A25" s="243" t="s">
        <v>8</v>
      </c>
      <c r="B25" s="244"/>
      <c r="C25" s="245">
        <f>C21/60*3*3</f>
        <v>4.7734021331236169</v>
      </c>
      <c r="D25" s="11"/>
      <c r="E25" s="11"/>
      <c r="F25" s="11"/>
      <c r="G25" s="11"/>
      <c r="H25" s="11"/>
      <c r="I25" s="11"/>
      <c r="J25" s="11"/>
      <c r="K25" s="11"/>
      <c r="L25" s="11"/>
      <c r="M25" s="11"/>
      <c r="N25" s="11"/>
      <c r="O25" s="11"/>
      <c r="P25" s="11"/>
      <c r="Q25" s="140"/>
    </row>
    <row r="26" spans="1:17" x14ac:dyDescent="0.2">
      <c r="A26" s="243"/>
      <c r="B26" s="244"/>
      <c r="C26" s="246"/>
      <c r="E26" s="11" t="s">
        <v>112</v>
      </c>
      <c r="F26" s="11"/>
      <c r="G26" s="11"/>
      <c r="H26" s="11"/>
      <c r="I26" s="11"/>
      <c r="J26" s="11"/>
      <c r="K26" s="11"/>
      <c r="L26" s="11"/>
      <c r="M26" s="11"/>
      <c r="N26" s="11"/>
      <c r="O26" s="11"/>
      <c r="P26" s="11"/>
      <c r="Q26" s="140"/>
    </row>
    <row r="27" spans="1:17" x14ac:dyDescent="0.2">
      <c r="A27" s="243" t="s">
        <v>4</v>
      </c>
      <c r="B27" s="244"/>
      <c r="C27" s="245">
        <f>C21/60*5</f>
        <v>2.6518900739575653</v>
      </c>
      <c r="D27" s="11"/>
      <c r="E27" s="148">
        <v>0</v>
      </c>
      <c r="F27" s="11" t="s">
        <v>113</v>
      </c>
      <c r="G27" s="11"/>
      <c r="H27" s="11"/>
      <c r="I27" s="11"/>
      <c r="J27" s="11"/>
      <c r="K27" s="11"/>
      <c r="L27" s="11"/>
      <c r="M27" s="11"/>
      <c r="N27" s="11"/>
      <c r="O27" s="11"/>
      <c r="P27" s="11"/>
      <c r="Q27" s="140"/>
    </row>
    <row r="28" spans="1:17" x14ac:dyDescent="0.2">
      <c r="A28" s="247" t="s">
        <v>5</v>
      </c>
      <c r="B28" s="248"/>
      <c r="C28" s="249">
        <f>C21/60*2*5</f>
        <v>5.3037801479151305</v>
      </c>
      <c r="D28" s="142"/>
      <c r="E28" s="142"/>
      <c r="F28" s="142"/>
      <c r="G28" s="142"/>
      <c r="H28" s="142"/>
      <c r="I28" s="142"/>
      <c r="J28" s="142"/>
      <c r="K28" s="142"/>
      <c r="L28" s="142"/>
      <c r="M28" s="142"/>
      <c r="N28" s="142"/>
      <c r="O28" s="142"/>
      <c r="P28" s="142"/>
      <c r="Q28" s="145"/>
    </row>
    <row r="29" spans="1:17" ht="17" thickBot="1" x14ac:dyDescent="0.25">
      <c r="C29" s="20"/>
    </row>
    <row r="30" spans="1:17" ht="17" thickBot="1" x14ac:dyDescent="0.25">
      <c r="A30" s="153" t="s">
        <v>114</v>
      </c>
      <c r="B30" s="10"/>
      <c r="C30" s="10"/>
      <c r="D30" s="16" t="s">
        <v>73</v>
      </c>
      <c r="E30" s="10"/>
      <c r="F30" s="10"/>
      <c r="G30" s="10"/>
      <c r="H30" s="10"/>
      <c r="I30" s="10"/>
      <c r="J30" s="10"/>
      <c r="K30" s="10"/>
      <c r="L30" s="10"/>
      <c r="M30" s="10"/>
      <c r="N30" s="10"/>
      <c r="O30" s="31"/>
    </row>
    <row r="31" spans="1:17" ht="17" thickBot="1" x14ac:dyDescent="0.25">
      <c r="A31" s="18" t="s">
        <v>118</v>
      </c>
      <c r="B31" s="162">
        <v>0.2</v>
      </c>
      <c r="C31" s="11"/>
      <c r="D31" s="151" t="s">
        <v>121</v>
      </c>
      <c r="E31" s="11"/>
      <c r="F31" s="11"/>
      <c r="G31" s="11"/>
      <c r="H31" s="11"/>
      <c r="I31" s="11"/>
      <c r="J31" s="11"/>
      <c r="K31" s="11"/>
      <c r="L31" s="11"/>
      <c r="M31" s="167" t="s">
        <v>74</v>
      </c>
      <c r="N31" s="168"/>
      <c r="O31" s="169"/>
      <c r="P31" s="8" t="s">
        <v>122</v>
      </c>
    </row>
    <row r="32" spans="1:17" x14ac:dyDescent="0.2">
      <c r="A32" s="18"/>
      <c r="B32" s="11"/>
      <c r="C32" s="11"/>
      <c r="D32" s="152" t="s">
        <v>140</v>
      </c>
      <c r="E32" s="11"/>
      <c r="F32" s="11"/>
      <c r="G32" s="11"/>
      <c r="H32" s="11"/>
      <c r="I32" s="11"/>
      <c r="J32" s="11"/>
      <c r="K32" s="11"/>
      <c r="L32" s="11"/>
      <c r="M32" s="11"/>
      <c r="N32" s="11"/>
      <c r="O32" s="39"/>
    </row>
    <row r="33" spans="1:18" x14ac:dyDescent="0.2">
      <c r="A33" s="18" t="s">
        <v>145</v>
      </c>
      <c r="B33" s="11"/>
      <c r="C33" s="11"/>
      <c r="D33" s="15" t="s">
        <v>117</v>
      </c>
      <c r="E33" s="11"/>
      <c r="F33" s="11"/>
      <c r="G33" s="11"/>
      <c r="H33" s="11"/>
      <c r="I33" s="11"/>
      <c r="J33" s="11"/>
      <c r="K33" s="11"/>
      <c r="L33" s="11"/>
      <c r="M33" s="11"/>
      <c r="N33" s="11"/>
      <c r="O33" s="39"/>
    </row>
    <row r="34" spans="1:18" ht="17" thickBot="1" x14ac:dyDescent="0.25">
      <c r="A34" s="161" t="s">
        <v>116</v>
      </c>
      <c r="B34" s="194">
        <f>(B31*2)/(60)</f>
        <v>6.6666666666666671E-3</v>
      </c>
      <c r="C34" s="14"/>
      <c r="D34" s="160" t="s">
        <v>120</v>
      </c>
      <c r="E34" s="14"/>
      <c r="F34" s="14"/>
      <c r="G34" s="14"/>
      <c r="H34" s="14"/>
      <c r="I34" s="14"/>
      <c r="J34" s="71"/>
      <c r="K34" s="14"/>
      <c r="L34" s="14"/>
      <c r="M34" s="14"/>
      <c r="N34" s="14"/>
      <c r="O34" s="40"/>
      <c r="P34" s="7"/>
    </row>
    <row r="35" spans="1:18" ht="17" thickBot="1" x14ac:dyDescent="0.25"/>
    <row r="36" spans="1:18" x14ac:dyDescent="0.2">
      <c r="A36" s="72" t="s">
        <v>43</v>
      </c>
      <c r="B36" s="10"/>
      <c r="C36" s="10" t="s">
        <v>141</v>
      </c>
      <c r="D36" s="10"/>
      <c r="E36" s="149" t="s">
        <v>148</v>
      </c>
      <c r="F36" s="10"/>
      <c r="G36" s="207"/>
      <c r="H36" s="206" t="s">
        <v>124</v>
      </c>
      <c r="I36" s="208"/>
      <c r="J36" s="9"/>
      <c r="K36" s="150" t="s">
        <v>188</v>
      </c>
      <c r="L36" s="31"/>
      <c r="M36" s="9"/>
      <c r="N36" s="150" t="s">
        <v>189</v>
      </c>
      <c r="O36" s="31"/>
    </row>
    <row r="37" spans="1:18" x14ac:dyDescent="0.2">
      <c r="A37" s="159" t="s">
        <v>44</v>
      </c>
      <c r="B37" s="158"/>
      <c r="C37" s="158"/>
      <c r="D37" s="179">
        <v>0</v>
      </c>
      <c r="E37" s="154">
        <f>SUM('Raum2_technische Lüftung'!I58:I418)*10</f>
        <v>722.00000000000148</v>
      </c>
      <c r="F37" s="155">
        <f>E37/$E$37</f>
        <v>1</v>
      </c>
      <c r="G37" s="209"/>
      <c r="H37" s="235">
        <f>F37*$B$31</f>
        <v>0.2</v>
      </c>
      <c r="I37" s="210"/>
      <c r="J37" s="202"/>
      <c r="K37" s="196">
        <f>100%-F37</f>
        <v>0</v>
      </c>
      <c r="L37" s="203"/>
      <c r="M37" s="200"/>
      <c r="N37" s="196">
        <v>0</v>
      </c>
      <c r="O37" s="197"/>
      <c r="P37" s="8"/>
    </row>
    <row r="38" spans="1:18" x14ac:dyDescent="0.2">
      <c r="A38" s="73" t="s">
        <v>45</v>
      </c>
      <c r="B38" s="74"/>
      <c r="C38" s="74"/>
      <c r="D38" s="180">
        <f>C21</f>
        <v>31.822680887490783</v>
      </c>
      <c r="E38" s="154">
        <f>SUM(E82:E442)*10</f>
        <v>307.87985922674272</v>
      </c>
      <c r="F38" s="155">
        <f t="shared" ref="F38:F39" si="1">E38/$E$37</f>
        <v>0.42642639782097241</v>
      </c>
      <c r="G38" s="209"/>
      <c r="H38" s="235">
        <f>F38*$B$31</f>
        <v>8.5285279564194488E-2</v>
      </c>
      <c r="I38" s="210"/>
      <c r="J38" s="202"/>
      <c r="K38" s="196">
        <f t="shared" ref="K38" si="2">100%-F38</f>
        <v>0.57357360217902764</v>
      </c>
      <c r="L38" s="203"/>
      <c r="M38" s="200"/>
      <c r="N38" s="196">
        <f>1-'Raum2_Übersicht+Stoßlüftung'!F802/'Raum2_technische Lüftung'!J778</f>
        <v>0.75426819470725248</v>
      </c>
      <c r="O38" s="197"/>
      <c r="P38" s="8"/>
    </row>
    <row r="39" spans="1:18" x14ac:dyDescent="0.2">
      <c r="A39" s="233" t="s">
        <v>186</v>
      </c>
      <c r="B39" s="233"/>
      <c r="C39" s="233"/>
      <c r="D39" s="234">
        <f>C21</f>
        <v>31.822680887490783</v>
      </c>
      <c r="E39" s="154">
        <f>SUM(G82:G442)*10</f>
        <v>721.66253202150654</v>
      </c>
      <c r="F39" s="155">
        <f t="shared" si="1"/>
        <v>0.99953259282756934</v>
      </c>
      <c r="G39" s="209"/>
      <c r="H39" s="235">
        <f>F39*$B$31</f>
        <v>0.19990651856551389</v>
      </c>
      <c r="I39" s="210"/>
      <c r="J39" s="202"/>
      <c r="K39" s="196">
        <f t="shared" ref="K39" si="3">100%-F39</f>
        <v>4.674071724306561E-4</v>
      </c>
      <c r="L39" s="203"/>
      <c r="M39" s="200"/>
      <c r="N39" s="196">
        <f>1-H802/'Raum2_technische Lüftung'!J778</f>
        <v>0.41074186038906779</v>
      </c>
      <c r="O39" s="197"/>
      <c r="P39" s="8"/>
    </row>
    <row r="40" spans="1:18" x14ac:dyDescent="0.2">
      <c r="A40" s="77" t="s">
        <v>61</v>
      </c>
      <c r="B40" s="78"/>
      <c r="C40" s="78"/>
      <c r="D40" s="181">
        <f>Raum2_Kipplüftung!C29</f>
        <v>3.8365555721747819</v>
      </c>
      <c r="E40" s="154">
        <f>SUM(Raum2_Kipplüftung!E59:E419)*10</f>
        <v>281.61946192212224</v>
      </c>
      <c r="F40" s="155">
        <f>E40/$E$37</f>
        <v>0.39005465640183057</v>
      </c>
      <c r="G40" s="209"/>
      <c r="H40" s="235">
        <f>F40*$B$31</f>
        <v>7.8010931280366125E-2</v>
      </c>
      <c r="I40" s="210"/>
      <c r="J40" s="202"/>
      <c r="K40" s="196">
        <f>100%-F40</f>
        <v>0.60994534359816943</v>
      </c>
      <c r="L40" s="203"/>
      <c r="M40" s="200"/>
      <c r="N40" s="196">
        <f>1-Raum2_Kipplüftung!G779/'Raum2_technische Lüftung'!J778</f>
        <v>0.77191138765913792</v>
      </c>
      <c r="O40" s="197"/>
      <c r="P40" s="8"/>
    </row>
    <row r="41" spans="1:18" x14ac:dyDescent="0.2">
      <c r="A41" s="75" t="s">
        <v>169</v>
      </c>
      <c r="B41" s="76"/>
      <c r="C41" s="76"/>
      <c r="D41" s="182">
        <f>'Raum2_technische Lüftung'!H6</f>
        <v>5.1020408163265314</v>
      </c>
      <c r="E41" s="154">
        <f>SUM('Raum2_technische Lüftung'!E58:E418)*10</f>
        <v>229.26318294980331</v>
      </c>
      <c r="F41" s="155">
        <f>E41/$E$37</f>
        <v>0.31753903455651361</v>
      </c>
      <c r="G41" s="209"/>
      <c r="H41" s="235">
        <f>F41*$B$31</f>
        <v>6.3507806911302728E-2</v>
      </c>
      <c r="I41" s="210"/>
      <c r="J41" s="202"/>
      <c r="K41" s="196">
        <f>100%-F41</f>
        <v>0.68246096544348633</v>
      </c>
      <c r="L41" s="203"/>
      <c r="M41" s="200"/>
      <c r="N41" s="196">
        <f>1-'Raum2_technische Lüftung'!K778/'Raum2_technische Lüftung'!J778</f>
        <v>0.82181479794265921</v>
      </c>
      <c r="O41" s="197"/>
      <c r="P41" s="8"/>
    </row>
    <row r="42" spans="1:18" ht="17" thickBot="1" x14ac:dyDescent="0.25">
      <c r="A42" s="164" t="s">
        <v>170</v>
      </c>
      <c r="B42" s="165"/>
      <c r="C42" s="165"/>
      <c r="D42" s="183">
        <f>'Raum2_technische Lüftung'!H7</f>
        <v>8.7244897959183678</v>
      </c>
      <c r="E42" s="156">
        <f>SUM('Raum2_technische Lüftung'!H58:H418)*10</f>
        <v>148.14639743203276</v>
      </c>
      <c r="F42" s="157">
        <f>E42/$E$37</f>
        <v>0.20518891611084827</v>
      </c>
      <c r="G42" s="211"/>
      <c r="H42" s="236">
        <f>F42*$B$31</f>
        <v>4.1037783222169659E-2</v>
      </c>
      <c r="I42" s="212"/>
      <c r="J42" s="204"/>
      <c r="K42" s="198">
        <f>100%-F42</f>
        <v>0.79481108388915178</v>
      </c>
      <c r="L42" s="205"/>
      <c r="M42" s="201"/>
      <c r="N42" s="198">
        <f>1-'Raum2_technische Lüftung'!L778/'Raum2_technische Lüftung'!J778</f>
        <v>0.89055415537021865</v>
      </c>
      <c r="O42" s="199"/>
    </row>
    <row r="46" spans="1:18" x14ac:dyDescent="0.2">
      <c r="A46" s="6" t="s">
        <v>125</v>
      </c>
      <c r="B46" s="166">
        <v>0.1</v>
      </c>
      <c r="D46" s="8" t="s">
        <v>126</v>
      </c>
    </row>
    <row r="48" spans="1:18" x14ac:dyDescent="0.2">
      <c r="A48" s="21" t="s">
        <v>144</v>
      </c>
      <c r="E48" s="184" t="s">
        <v>151</v>
      </c>
      <c r="F48" s="184"/>
      <c r="G48" s="184"/>
      <c r="H48" s="184"/>
      <c r="I48" s="184"/>
      <c r="J48" s="186"/>
      <c r="R48" s="6" t="s">
        <v>102</v>
      </c>
    </row>
    <row r="75" spans="1:18" x14ac:dyDescent="0.2">
      <c r="A75" s="187" t="s">
        <v>142</v>
      </c>
      <c r="B75" s="187"/>
      <c r="C75" s="188" t="s">
        <v>37</v>
      </c>
      <c r="D75" s="189"/>
      <c r="E75" s="190" t="s">
        <v>101</v>
      </c>
      <c r="F75" s="45"/>
      <c r="G75" s="191" t="s">
        <v>167</v>
      </c>
      <c r="H75" s="192"/>
      <c r="I75" s="193" t="s">
        <v>168</v>
      </c>
      <c r="J75" s="193"/>
      <c r="K75" s="213"/>
      <c r="L75" s="213"/>
      <c r="M75" s="213"/>
      <c r="N75" s="213"/>
      <c r="O75" s="213"/>
      <c r="R75" s="8" t="s">
        <v>119</v>
      </c>
    </row>
    <row r="77" spans="1:18" x14ac:dyDescent="0.2">
      <c r="A77" s="8"/>
    </row>
    <row r="78" spans="1:18" x14ac:dyDescent="0.2">
      <c r="A78" s="6" t="s">
        <v>123</v>
      </c>
    </row>
    <row r="79" spans="1:18" x14ac:dyDescent="0.2">
      <c r="A79" s="6" t="s">
        <v>75</v>
      </c>
      <c r="B79" s="36">
        <f>B34/6</f>
        <v>1.1111111111111111E-3</v>
      </c>
    </row>
    <row r="80" spans="1:18" x14ac:dyDescent="0.2">
      <c r="A80" s="60" t="s">
        <v>71</v>
      </c>
      <c r="C80" s="8" t="s">
        <v>72</v>
      </c>
    </row>
    <row r="81" spans="1:8" x14ac:dyDescent="0.2">
      <c r="A81" s="24" t="s">
        <v>19</v>
      </c>
      <c r="B81" s="24" t="s">
        <v>18</v>
      </c>
      <c r="C81" s="65" t="s">
        <v>77</v>
      </c>
      <c r="D81" s="67" t="s">
        <v>26</v>
      </c>
      <c r="E81" s="25" t="s">
        <v>26</v>
      </c>
      <c r="F81" s="25" t="s">
        <v>187</v>
      </c>
      <c r="G81" s="231" t="s">
        <v>26</v>
      </c>
      <c r="H81" s="231" t="s">
        <v>187</v>
      </c>
    </row>
    <row r="82" spans="1:8" x14ac:dyDescent="0.2">
      <c r="A82" s="26">
        <f>B82/60</f>
        <v>0</v>
      </c>
      <c r="B82" s="6">
        <v>0</v>
      </c>
      <c r="C82" s="66">
        <v>1</v>
      </c>
      <c r="D82" s="68">
        <f>100%*EXP(-$C$21*B82/3600)</f>
        <v>1</v>
      </c>
      <c r="E82" s="28">
        <v>0</v>
      </c>
      <c r="F82" s="28">
        <f>E82*10</f>
        <v>0</v>
      </c>
      <c r="G82" s="232">
        <v>0</v>
      </c>
      <c r="H82" s="232">
        <f>G82*10</f>
        <v>0</v>
      </c>
    </row>
    <row r="83" spans="1:8" x14ac:dyDescent="0.2">
      <c r="A83" s="26">
        <f>B83/60</f>
        <v>0.16666666666666666</v>
      </c>
      <c r="B83" s="6">
        <v>10</v>
      </c>
      <c r="C83" s="29">
        <f>C82*EXP(-$C$21*10/3600)</f>
        <v>0.91539799982023984</v>
      </c>
      <c r="D83" s="29">
        <f t="shared" ref="D83:D146" si="4">D82*EXP(-$C$21*10/3600)+$B$79</f>
        <v>0.9165091109313509</v>
      </c>
      <c r="E83" s="29">
        <f t="shared" ref="E83:E114" si="5">E82+$B$79</f>
        <v>1.1111111111111111E-3</v>
      </c>
      <c r="F83" s="29">
        <f>(F82+E83*10/3600)</f>
        <v>3.08641975308642E-6</v>
      </c>
      <c r="G83" s="29">
        <f t="shared" ref="G83:G146" si="6">G82+$B$79</f>
        <v>1.1111111111111111E-3</v>
      </c>
      <c r="H83" s="29">
        <f>(H82+G83*10/3600)</f>
        <v>3.08641975308642E-6</v>
      </c>
    </row>
    <row r="84" spans="1:8" x14ac:dyDescent="0.2">
      <c r="A84" s="26">
        <f t="shared" ref="A84:A147" si="7">B84/60</f>
        <v>0.33333333333333331</v>
      </c>
      <c r="B84" s="6">
        <v>20</v>
      </c>
      <c r="C84" s="29">
        <f t="shared" ref="C84:C147" si="8">C83*EXP(-$C$21*10/3600)</f>
        <v>0.83795349807489583</v>
      </c>
      <c r="D84" s="29">
        <f t="shared" si="4"/>
        <v>0.840081718074696</v>
      </c>
      <c r="E84" s="29">
        <f t="shared" si="5"/>
        <v>2.2222222222222222E-3</v>
      </c>
      <c r="F84" s="29">
        <f t="shared" ref="F84:H147" si="9">(F83+E84*10/3600)</f>
        <v>9.2592592592592608E-6</v>
      </c>
      <c r="G84" s="29">
        <f t="shared" si="6"/>
        <v>2.2222222222222222E-3</v>
      </c>
      <c r="H84" s="29">
        <f t="shared" si="9"/>
        <v>9.2592592592592608E-6</v>
      </c>
    </row>
    <row r="85" spans="1:8" x14ac:dyDescent="0.2">
      <c r="A85" s="26">
        <f t="shared" si="7"/>
        <v>0.5</v>
      </c>
      <c r="B85" s="6">
        <v>30</v>
      </c>
      <c r="C85" s="29">
        <f t="shared" si="8"/>
        <v>0.76706095608013281</v>
      </c>
      <c r="D85" s="29">
        <f t="shared" si="4"/>
        <v>0.77012023552223841</v>
      </c>
      <c r="E85" s="29">
        <f t="shared" si="5"/>
        <v>3.3333333333333331E-3</v>
      </c>
      <c r="F85" s="29">
        <f t="shared" si="9"/>
        <v>1.8518518518518522E-5</v>
      </c>
      <c r="G85" s="29">
        <f t="shared" si="6"/>
        <v>3.3333333333333331E-3</v>
      </c>
      <c r="H85" s="29">
        <f t="shared" si="9"/>
        <v>1.8518518518518522E-5</v>
      </c>
    </row>
    <row r="86" spans="1:8" x14ac:dyDescent="0.2">
      <c r="A86" s="26">
        <f t="shared" si="7"/>
        <v>0.66666666666666663</v>
      </c>
      <c r="B86" s="6">
        <v>40</v>
      </c>
      <c r="C86" s="29">
        <f t="shared" si="8"/>
        <v>0.70216606493595446</v>
      </c>
      <c r="D86" s="29">
        <f t="shared" si="4"/>
        <v>0.70607763432926007</v>
      </c>
      <c r="E86" s="29">
        <f t="shared" si="5"/>
        <v>4.4444444444444444E-3</v>
      </c>
      <c r="F86" s="29">
        <f t="shared" si="9"/>
        <v>3.0864197530864205E-5</v>
      </c>
      <c r="G86" s="29">
        <f t="shared" si="6"/>
        <v>4.4444444444444444E-3</v>
      </c>
      <c r="H86" s="29">
        <f t="shared" si="9"/>
        <v>3.0864197530864205E-5</v>
      </c>
    </row>
    <row r="87" spans="1:8" x14ac:dyDescent="0.2">
      <c r="A87" s="26">
        <f t="shared" si="7"/>
        <v>0.83333333333333337</v>
      </c>
      <c r="B87" s="6">
        <v>50</v>
      </c>
      <c r="C87" s="29">
        <f t="shared" si="8"/>
        <v>0.64276141138402132</v>
      </c>
      <c r="D87" s="29">
        <f t="shared" si="4"/>
        <v>0.64745316529392249</v>
      </c>
      <c r="E87" s="29">
        <f t="shared" si="5"/>
        <v>5.5555555555555558E-3</v>
      </c>
      <c r="F87" s="29">
        <f t="shared" si="9"/>
        <v>4.6296296296296301E-5</v>
      </c>
      <c r="G87" s="29">
        <f t="shared" si="6"/>
        <v>5.5555555555555558E-3</v>
      </c>
      <c r="H87" s="29">
        <f t="shared" si="9"/>
        <v>4.6296296296296301E-5</v>
      </c>
    </row>
    <row r="88" spans="1:8" x14ac:dyDescent="0.2">
      <c r="A88" s="26">
        <f t="shared" si="7"/>
        <v>1</v>
      </c>
      <c r="B88" s="6">
        <v>60</v>
      </c>
      <c r="C88" s="29">
        <f t="shared" si="8"/>
        <v>0.5883825103425675</v>
      </c>
      <c r="D88" s="29">
        <f t="shared" si="4"/>
        <v>0.59378844359845084</v>
      </c>
      <c r="E88" s="29">
        <f t="shared" si="5"/>
        <v>6.6666666666666671E-3</v>
      </c>
      <c r="F88" s="29">
        <f t="shared" si="9"/>
        <v>6.4814814814814816E-5</v>
      </c>
      <c r="G88" s="29">
        <f t="shared" si="6"/>
        <v>6.6666666666666671E-3</v>
      </c>
      <c r="H88" s="29">
        <f t="shared" si="9"/>
        <v>6.4814814814814816E-5</v>
      </c>
    </row>
    <row r="89" spans="1:8" x14ac:dyDescent="0.2">
      <c r="A89" s="26">
        <f t="shared" si="7"/>
        <v>1.1666666666666667</v>
      </c>
      <c r="B89" s="6">
        <v>70</v>
      </c>
      <c r="C89" s="29">
        <f t="shared" si="8"/>
        <v>0.53860417309679787</v>
      </c>
      <c r="D89" s="29">
        <f t="shared" si="4"/>
        <v>0.54466386469750627</v>
      </c>
      <c r="E89" s="29">
        <f t="shared" si="5"/>
        <v>7.7777777777777784E-3</v>
      </c>
      <c r="F89" s="29">
        <f t="shared" si="9"/>
        <v>8.641975308641975E-5</v>
      </c>
      <c r="G89" s="29">
        <f t="shared" si="6"/>
        <v>7.7777777777777784E-3</v>
      </c>
      <c r="H89" s="29">
        <f t="shared" si="9"/>
        <v>8.641975308641975E-5</v>
      </c>
    </row>
    <row r="90" spans="1:8" x14ac:dyDescent="0.2">
      <c r="A90" s="26">
        <f t="shared" si="7"/>
        <v>1.3333333333333333</v>
      </c>
      <c r="B90" s="6">
        <v>80</v>
      </c>
      <c r="C90" s="29">
        <f t="shared" si="8"/>
        <v>0.49303718274764302</v>
      </c>
      <c r="D90" s="29">
        <f t="shared" si="4"/>
        <v>0.49969532342957013</v>
      </c>
      <c r="E90" s="29">
        <f t="shared" si="5"/>
        <v>8.8888888888888889E-3</v>
      </c>
      <c r="F90" s="29">
        <f t="shared" si="9"/>
        <v>1.1111111111111112E-4</v>
      </c>
      <c r="G90" s="29">
        <f t="shared" si="6"/>
        <v>8.8888888888888889E-3</v>
      </c>
      <c r="H90" s="29">
        <f t="shared" si="9"/>
        <v>1.1111111111111112E-4</v>
      </c>
    </row>
    <row r="91" spans="1:8" x14ac:dyDescent="0.2">
      <c r="A91" s="26">
        <f t="shared" si="7"/>
        <v>1.5</v>
      </c>
      <c r="B91" s="6">
        <v>90</v>
      </c>
      <c r="C91" s="29">
        <f t="shared" si="8"/>
        <v>0.45132525092419851</v>
      </c>
      <c r="D91" s="29">
        <f t="shared" si="4"/>
        <v>0.45853121069806746</v>
      </c>
      <c r="E91" s="29">
        <f t="shared" si="5"/>
        <v>0.01</v>
      </c>
      <c r="F91" s="29">
        <f t="shared" si="9"/>
        <v>1.3888888888888889E-4</v>
      </c>
      <c r="G91" s="29">
        <f t="shared" si="6"/>
        <v>0.01</v>
      </c>
      <c r="H91" s="29">
        <f t="shared" si="9"/>
        <v>1.3888888888888889E-4</v>
      </c>
    </row>
    <row r="92" spans="1:8" x14ac:dyDescent="0.2">
      <c r="A92" s="26">
        <f t="shared" si="7"/>
        <v>1.6666666666666667</v>
      </c>
      <c r="B92" s="6">
        <v>100</v>
      </c>
      <c r="C92" s="29">
        <f t="shared" si="8"/>
        <v>0.41314223196437916</v>
      </c>
      <c r="D92" s="29">
        <f t="shared" si="4"/>
        <v>0.42084966423927506</v>
      </c>
      <c r="E92" s="29">
        <f t="shared" si="5"/>
        <v>1.1111111111111112E-2</v>
      </c>
      <c r="F92" s="29">
        <f t="shared" si="9"/>
        <v>1.6975308641975308E-4</v>
      </c>
      <c r="G92" s="29">
        <f t="shared" si="6"/>
        <v>1.1111111111111112E-2</v>
      </c>
      <c r="H92" s="29">
        <f t="shared" si="9"/>
        <v>1.6975308641975308E-4</v>
      </c>
    </row>
    <row r="93" spans="1:8" x14ac:dyDescent="0.2">
      <c r="A93" s="26">
        <f t="shared" si="7"/>
        <v>1.8333333333333333</v>
      </c>
      <c r="B93" s="6">
        <v>110</v>
      </c>
      <c r="C93" s="29">
        <f t="shared" si="8"/>
        <v>0.37818957278146226</v>
      </c>
      <c r="D93" s="29">
        <f t="shared" si="4"/>
        <v>0.386356051980763</v>
      </c>
      <c r="E93" s="29">
        <f t="shared" si="5"/>
        <v>1.2222222222222223E-2</v>
      </c>
      <c r="F93" s="29">
        <f t="shared" si="9"/>
        <v>2.0370370370370369E-4</v>
      </c>
      <c r="G93" s="29">
        <f t="shared" si="6"/>
        <v>1.2222222222222223E-2</v>
      </c>
      <c r="H93" s="29">
        <f t="shared" si="9"/>
        <v>2.0370370370370369E-4</v>
      </c>
    </row>
    <row r="94" spans="1:8" x14ac:dyDescent="0.2">
      <c r="A94" s="26">
        <f t="shared" si="7"/>
        <v>2</v>
      </c>
      <c r="B94" s="6">
        <v>120</v>
      </c>
      <c r="C94" s="29">
        <f t="shared" si="8"/>
        <v>0.34619397847702155</v>
      </c>
      <c r="D94" s="29">
        <f t="shared" si="4"/>
        <v>0.35478066831274618</v>
      </c>
      <c r="E94" s="29">
        <f t="shared" si="5"/>
        <v>1.3333333333333334E-2</v>
      </c>
      <c r="F94" s="29">
        <f t="shared" si="9"/>
        <v>2.4074074074074072E-4</v>
      </c>
      <c r="G94" s="29">
        <f t="shared" si="6"/>
        <v>1.3333333333333334E-2</v>
      </c>
      <c r="H94" s="29">
        <f t="shared" si="9"/>
        <v>2.4074074074074072E-4</v>
      </c>
    </row>
    <row r="95" spans="1:8" x14ac:dyDescent="0.2">
      <c r="A95" s="26">
        <f t="shared" si="7"/>
        <v>2.1666666666666665</v>
      </c>
      <c r="B95" s="6">
        <v>130</v>
      </c>
      <c r="C95" s="29">
        <f t="shared" si="8"/>
        <v>0.31690527544767666</v>
      </c>
      <c r="D95" s="29">
        <f t="shared" si="4"/>
        <v>0.32587662525948691</v>
      </c>
      <c r="E95" s="29">
        <f t="shared" si="5"/>
        <v>1.4444444444444446E-2</v>
      </c>
      <c r="F95" s="29">
        <f t="shared" si="9"/>
        <v>2.808641975308642E-4</v>
      </c>
      <c r="G95" s="29">
        <f t="shared" si="6"/>
        <v>1.4444444444444446E-2</v>
      </c>
      <c r="H95" s="29">
        <f t="shared" si="9"/>
        <v>2.808641975308642E-4</v>
      </c>
    </row>
    <row r="96" spans="1:8" x14ac:dyDescent="0.2">
      <c r="A96" s="26">
        <f t="shared" si="7"/>
        <v>2.3333333333333335</v>
      </c>
      <c r="B96" s="6">
        <v>140</v>
      </c>
      <c r="C96" s="29">
        <f t="shared" si="8"/>
        <v>0.29009445527728539</v>
      </c>
      <c r="D96" s="29">
        <f t="shared" si="4"/>
        <v>0.29941792206181528</v>
      </c>
      <c r="E96" s="29">
        <f t="shared" si="5"/>
        <v>1.5555555555555557E-2</v>
      </c>
      <c r="F96" s="29">
        <f t="shared" si="9"/>
        <v>3.2407407407407406E-4</v>
      </c>
      <c r="G96" s="29">
        <f t="shared" si="6"/>
        <v>1.5555555555555557E-2</v>
      </c>
      <c r="H96" s="29">
        <f t="shared" si="9"/>
        <v>3.2407407407407406E-4</v>
      </c>
    </row>
    <row r="97" spans="1:8" x14ac:dyDescent="0.2">
      <c r="A97" s="26">
        <f t="shared" si="7"/>
        <v>2.5</v>
      </c>
      <c r="B97" s="6">
        <v>150</v>
      </c>
      <c r="C97" s="29">
        <f t="shared" si="8"/>
        <v>0.26555188411976904</v>
      </c>
      <c r="D97" s="29">
        <f t="shared" si="4"/>
        <v>0.27519767807682927</v>
      </c>
      <c r="E97" s="29">
        <f t="shared" si="5"/>
        <v>1.6666666666666666E-2</v>
      </c>
      <c r="F97" s="29">
        <f t="shared" si="9"/>
        <v>3.7037037037037035E-4</v>
      </c>
      <c r="G97" s="29">
        <f t="shared" si="6"/>
        <v>1.6666666666666666E-2</v>
      </c>
      <c r="H97" s="29">
        <f t="shared" si="9"/>
        <v>3.7037037037037035E-4</v>
      </c>
    </row>
    <row r="98" spans="1:8" x14ac:dyDescent="0.2">
      <c r="A98" s="26">
        <f t="shared" si="7"/>
        <v>2.6666666666666665</v>
      </c>
      <c r="B98" s="6">
        <v>160</v>
      </c>
      <c r="C98" s="29">
        <f t="shared" si="8"/>
        <v>0.2430856635717327</v>
      </c>
      <c r="D98" s="29">
        <f t="shared" si="4"/>
        <v>0.25302651517781488</v>
      </c>
      <c r="E98" s="29">
        <f t="shared" si="5"/>
        <v>1.7777777777777778E-2</v>
      </c>
      <c r="F98" s="29">
        <f t="shared" si="9"/>
        <v>4.1975308641975306E-4</v>
      </c>
      <c r="G98" s="29">
        <f t="shared" si="6"/>
        <v>1.7777777777777778E-2</v>
      </c>
      <c r="H98" s="29">
        <f t="shared" si="9"/>
        <v>4.1975308641975306E-4</v>
      </c>
    </row>
    <row r="99" spans="1:8" x14ac:dyDescent="0.2">
      <c r="A99" s="26">
        <f t="shared" si="7"/>
        <v>2.8333333333333335</v>
      </c>
      <c r="B99" s="6">
        <v>170</v>
      </c>
      <c r="C99" s="29">
        <f t="shared" si="8"/>
        <v>0.22252013021853984</v>
      </c>
      <c r="D99" s="29">
        <f t="shared" si="4"/>
        <v>0.23273107700636841</v>
      </c>
      <c r="E99" s="29">
        <f t="shared" si="5"/>
        <v>1.8888888888888889E-2</v>
      </c>
      <c r="F99" s="29">
        <f t="shared" si="9"/>
        <v>4.7222222222222218E-4</v>
      </c>
      <c r="G99" s="29">
        <f t="shared" si="6"/>
        <v>1.8888888888888889E-2</v>
      </c>
      <c r="H99" s="29">
        <f t="shared" si="9"/>
        <v>4.7222222222222218E-4</v>
      </c>
    </row>
    <row r="100" spans="1:8" x14ac:dyDescent="0.2">
      <c r="A100" s="26">
        <f t="shared" si="7"/>
        <v>3</v>
      </c>
      <c r="B100" s="6">
        <v>180</v>
      </c>
      <c r="C100" s="29">
        <f t="shared" si="8"/>
        <v>0.20369448212179067</v>
      </c>
      <c r="D100" s="29">
        <f t="shared" si="4"/>
        <v>0.21415267349875097</v>
      </c>
      <c r="E100" s="29">
        <f t="shared" si="5"/>
        <v>0.02</v>
      </c>
      <c r="F100" s="29">
        <f t="shared" si="9"/>
        <v>5.2777777777777773E-4</v>
      </c>
      <c r="G100" s="29">
        <f t="shared" si="6"/>
        <v>0.02</v>
      </c>
      <c r="H100" s="29">
        <f t="shared" si="9"/>
        <v>5.2777777777777773E-4</v>
      </c>
    </row>
    <row r="101" spans="1:8" x14ac:dyDescent="0.2">
      <c r="A101" s="26">
        <f t="shared" si="7"/>
        <v>3.1666666666666665</v>
      </c>
      <c r="B101" s="6">
        <v>190</v>
      </c>
      <c r="C101" s="29">
        <f t="shared" si="8"/>
        <v>0.18646152150870679</v>
      </c>
      <c r="D101" s="29">
        <f t="shared" si="4"/>
        <v>0.19714604008802464</v>
      </c>
      <c r="E101" s="29">
        <f t="shared" si="5"/>
        <v>2.1111111111111112E-2</v>
      </c>
      <c r="F101" s="29">
        <f t="shared" si="9"/>
        <v>5.8641975308641975E-4</v>
      </c>
      <c r="G101" s="29">
        <f t="shared" si="6"/>
        <v>2.1111111111111112E-2</v>
      </c>
      <c r="H101" s="29">
        <f t="shared" si="9"/>
        <v>5.8641975308641975E-4</v>
      </c>
    </row>
    <row r="102" spans="1:8" x14ac:dyDescent="0.2">
      <c r="A102" s="26">
        <f t="shared" si="7"/>
        <v>3.3333333333333335</v>
      </c>
      <c r="B102" s="6">
        <v>200</v>
      </c>
      <c r="C102" s="29">
        <f t="shared" si="8"/>
        <v>0.17068650383250883</v>
      </c>
      <c r="D102" s="29">
        <f t="shared" si="4"/>
        <v>0.18157820188016968</v>
      </c>
      <c r="E102" s="29">
        <f t="shared" si="5"/>
        <v>2.2222222222222223E-2</v>
      </c>
      <c r="F102" s="29">
        <f t="shared" si="9"/>
        <v>6.4814814814814813E-4</v>
      </c>
      <c r="G102" s="29">
        <f t="shared" si="6"/>
        <v>2.2222222222222223E-2</v>
      </c>
      <c r="H102" s="29">
        <f t="shared" si="9"/>
        <v>6.4814814814814813E-4</v>
      </c>
    </row>
    <row r="103" spans="1:8" x14ac:dyDescent="0.2">
      <c r="A103" s="26">
        <f t="shared" si="7"/>
        <v>3.5</v>
      </c>
      <c r="B103" s="6">
        <v>210</v>
      </c>
      <c r="C103" s="29">
        <f t="shared" si="8"/>
        <v>0.15624608420458827</v>
      </c>
      <c r="D103" s="29">
        <f t="shared" si="4"/>
        <v>0.16732743392317415</v>
      </c>
      <c r="E103" s="29">
        <f t="shared" si="5"/>
        <v>2.3333333333333334E-2</v>
      </c>
      <c r="F103" s="29">
        <f t="shared" si="9"/>
        <v>7.1296296296296299E-4</v>
      </c>
      <c r="G103" s="29">
        <f t="shared" si="6"/>
        <v>2.3333333333333334E-2</v>
      </c>
      <c r="H103" s="29">
        <f t="shared" si="9"/>
        <v>7.1296296296296299E-4</v>
      </c>
    </row>
    <row r="104" spans="1:8" x14ac:dyDescent="0.2">
      <c r="A104" s="26">
        <f t="shared" si="7"/>
        <v>3.6666666666666665</v>
      </c>
      <c r="B104" s="6">
        <v>220</v>
      </c>
      <c r="C104" s="29">
        <f t="shared" si="8"/>
        <v>0.14302735296062488</v>
      </c>
      <c r="D104" s="29">
        <f t="shared" si="4"/>
        <v>0.15428230943943808</v>
      </c>
      <c r="E104" s="29">
        <f t="shared" si="5"/>
        <v>2.4444444444444446E-2</v>
      </c>
      <c r="F104" s="29">
        <f t="shared" si="9"/>
        <v>7.8086419753086421E-4</v>
      </c>
      <c r="G104" s="29">
        <f t="shared" si="6"/>
        <v>2.4444444444444446E-2</v>
      </c>
      <c r="H104" s="29">
        <f t="shared" si="9"/>
        <v>7.8086419753086421E-4</v>
      </c>
    </row>
    <row r="105" spans="1:8" x14ac:dyDescent="0.2">
      <c r="A105" s="26">
        <f t="shared" si="7"/>
        <v>3.8333333333333335</v>
      </c>
      <c r="B105" s="6">
        <v>230</v>
      </c>
      <c r="C105" s="29">
        <f t="shared" si="8"/>
        <v>0.13092695281973948</v>
      </c>
      <c r="D105" s="29">
        <f t="shared" si="4"/>
        <v>0.14234082857962005</v>
      </c>
      <c r="E105" s="29">
        <f t="shared" si="5"/>
        <v>2.5555555555555557E-2</v>
      </c>
      <c r="F105" s="29">
        <f t="shared" si="9"/>
        <v>8.518518518518519E-4</v>
      </c>
      <c r="G105" s="29">
        <f t="shared" si="6"/>
        <v>2.5555555555555557E-2</v>
      </c>
      <c r="H105" s="29">
        <f t="shared" si="9"/>
        <v>8.518518518518519E-4</v>
      </c>
    </row>
    <row r="106" spans="1:8" x14ac:dyDescent="0.2">
      <c r="A106" s="26">
        <f t="shared" si="7"/>
        <v>4</v>
      </c>
      <c r="B106" s="6">
        <v>240</v>
      </c>
      <c r="C106" s="29">
        <f t="shared" si="8"/>
        <v>0.11985027073374843</v>
      </c>
      <c r="D106" s="29">
        <f t="shared" si="4"/>
        <v>0.13140962088565095</v>
      </c>
      <c r="E106" s="29">
        <f t="shared" si="5"/>
        <v>2.6666666666666668E-2</v>
      </c>
      <c r="F106" s="29">
        <f t="shared" si="9"/>
        <v>9.2592592592592596E-4</v>
      </c>
      <c r="G106" s="29">
        <f t="shared" si="6"/>
        <v>2.6666666666666668E-2</v>
      </c>
      <c r="H106" s="29">
        <f t="shared" si="9"/>
        <v>9.2592592592592596E-4</v>
      </c>
    </row>
    <row r="107" spans="1:8" x14ac:dyDescent="0.2">
      <c r="A107" s="26">
        <f t="shared" si="7"/>
        <v>4.166666666666667</v>
      </c>
      <c r="B107" s="6">
        <v>250</v>
      </c>
      <c r="C107" s="29">
        <f t="shared" si="8"/>
        <v>0.10971069810758755</v>
      </c>
      <c r="D107" s="29">
        <f t="shared" si="4"/>
        <v>0.12140321522697199</v>
      </c>
      <c r="E107" s="29">
        <f t="shared" si="5"/>
        <v>2.777777777777778E-2</v>
      </c>
      <c r="F107" s="29">
        <f t="shared" si="9"/>
        <v>1.0030864197530865E-3</v>
      </c>
      <c r="G107" s="29">
        <f t="shared" si="6"/>
        <v>2.777777777777778E-2</v>
      </c>
      <c r="H107" s="29">
        <f t="shared" si="9"/>
        <v>1.0030864197530865E-3</v>
      </c>
    </row>
    <row r="108" spans="1:8" x14ac:dyDescent="0.2">
      <c r="A108" s="26">
        <f t="shared" si="7"/>
        <v>4.333333333333333</v>
      </c>
      <c r="B108" s="6">
        <v>260</v>
      </c>
      <c r="C108" s="29">
        <f t="shared" si="8"/>
        <v>0.10042895360656781</v>
      </c>
      <c r="D108" s="29">
        <f t="shared" si="4"/>
        <v>0.11224337150162735</v>
      </c>
      <c r="E108" s="29">
        <f t="shared" si="5"/>
        <v>2.8888888888888891E-2</v>
      </c>
      <c r="F108" s="29">
        <f t="shared" si="9"/>
        <v>1.0833333333333335E-3</v>
      </c>
      <c r="G108" s="29">
        <f t="shared" si="6"/>
        <v>2.8888888888888891E-2</v>
      </c>
      <c r="H108" s="29">
        <f t="shared" si="9"/>
        <v>1.0833333333333335E-3</v>
      </c>
    </row>
    <row r="109" spans="1:8" x14ac:dyDescent="0.2">
      <c r="A109" s="26">
        <f t="shared" si="7"/>
        <v>4.5</v>
      </c>
      <c r="B109" s="6">
        <v>270</v>
      </c>
      <c r="C109" s="29">
        <f t="shared" si="8"/>
        <v>9.1932463255491842E-2</v>
      </c>
      <c r="D109" s="29">
        <f t="shared" si="4"/>
        <v>0.10385846887678089</v>
      </c>
      <c r="E109" s="29">
        <f t="shared" si="5"/>
        <v>3.0000000000000002E-2</v>
      </c>
      <c r="F109" s="29">
        <f t="shared" si="9"/>
        <v>1.1666666666666668E-3</v>
      </c>
      <c r="G109" s="29">
        <f t="shared" si="6"/>
        <v>3.0000000000000002E-2</v>
      </c>
      <c r="H109" s="29">
        <f t="shared" si="9"/>
        <v>1.1666666666666668E-3</v>
      </c>
    </row>
    <row r="110" spans="1:8" x14ac:dyDescent="0.2">
      <c r="A110" s="26">
        <f t="shared" si="7"/>
        <v>4.666666666666667</v>
      </c>
      <c r="B110" s="6">
        <v>280</v>
      </c>
      <c r="C110" s="29">
        <f t="shared" si="8"/>
        <v>8.4154792982624932E-2</v>
      </c>
      <c r="D110" s="29">
        <f t="shared" si="4"/>
        <v>9.6182945785308963E-2</v>
      </c>
      <c r="E110" s="29">
        <f t="shared" si="5"/>
        <v>3.1111111111111114E-2</v>
      </c>
      <c r="F110" s="29">
        <f t="shared" si="9"/>
        <v>1.2530864197530865E-3</v>
      </c>
      <c r="G110" s="29">
        <f t="shared" si="6"/>
        <v>3.1111111111111114E-2</v>
      </c>
      <c r="H110" s="29">
        <f t="shared" si="9"/>
        <v>1.2530864197530865E-3</v>
      </c>
    </row>
    <row r="111" spans="1:8" x14ac:dyDescent="0.2">
      <c r="A111" s="26">
        <f t="shared" si="7"/>
        <v>4.833333333333333</v>
      </c>
      <c r="B111" s="6">
        <v>290</v>
      </c>
      <c r="C111" s="29">
        <f t="shared" si="8"/>
        <v>7.7035129171581215E-2</v>
      </c>
      <c r="D111" s="29">
        <f t="shared" si="4"/>
        <v>8.915678729980149E-2</v>
      </c>
      <c r="E111" s="29">
        <f t="shared" si="5"/>
        <v>3.2222222222222222E-2</v>
      </c>
      <c r="F111" s="29">
        <f t="shared" si="9"/>
        <v>1.3425925925925927E-3</v>
      </c>
      <c r="G111" s="29">
        <f t="shared" si="6"/>
        <v>3.2222222222222222E-2</v>
      </c>
      <c r="H111" s="29">
        <f t="shared" si="9"/>
        <v>1.3425925925925927E-3</v>
      </c>
    </row>
    <row r="112" spans="1:8" x14ac:dyDescent="0.2">
      <c r="A112" s="26">
        <f t="shared" si="7"/>
        <v>5</v>
      </c>
      <c r="B112" s="6">
        <v>300</v>
      </c>
      <c r="C112" s="29">
        <f t="shared" si="8"/>
        <v>7.0517803159559259E-2</v>
      </c>
      <c r="D112" s="29">
        <f t="shared" si="4"/>
        <v>8.2725055875747952E-2</v>
      </c>
      <c r="E112" s="29">
        <f t="shared" si="5"/>
        <v>3.3333333333333333E-2</v>
      </c>
      <c r="F112" s="29">
        <f t="shared" si="9"/>
        <v>1.4351851851851854E-3</v>
      </c>
      <c r="G112" s="29">
        <f t="shared" si="6"/>
        <v>3.3333333333333333E-2</v>
      </c>
      <c r="H112" s="29">
        <f t="shared" si="9"/>
        <v>1.4351851851851854E-3</v>
      </c>
    </row>
    <row r="113" spans="1:8" x14ac:dyDescent="0.2">
      <c r="A113" s="26">
        <f t="shared" si="7"/>
        <v>5.166666666666667</v>
      </c>
      <c r="B113" s="6">
        <v>310</v>
      </c>
      <c r="C113" s="29">
        <f t="shared" si="8"/>
        <v>6.455185596397793E-2</v>
      </c>
      <c r="D113" s="29">
        <f t="shared" si="4"/>
        <v>7.6837461794788356E-2</v>
      </c>
      <c r="E113" s="29">
        <f t="shared" si="5"/>
        <v>3.4444444444444444E-2</v>
      </c>
      <c r="F113" s="29">
        <f t="shared" si="9"/>
        <v>1.5308641975308643E-3</v>
      </c>
      <c r="G113" s="29">
        <f t="shared" si="6"/>
        <v>3.4444444444444444E-2</v>
      </c>
      <c r="H113" s="29">
        <f t="shared" si="9"/>
        <v>1.5308641975308643E-3</v>
      </c>
    </row>
    <row r="114" spans="1:8" x14ac:dyDescent="0.2">
      <c r="A114" s="26">
        <f t="shared" si="7"/>
        <v>5.333333333333333</v>
      </c>
      <c r="B114" s="6">
        <v>320</v>
      </c>
      <c r="C114" s="29">
        <f t="shared" si="8"/>
        <v>5.9090639834109615E-2</v>
      </c>
      <c r="D114" s="29">
        <f t="shared" si="4"/>
        <v>7.1447969949324466E-2</v>
      </c>
      <c r="E114" s="29">
        <f t="shared" si="5"/>
        <v>3.5555555555555556E-2</v>
      </c>
      <c r="F114" s="29">
        <f t="shared" si="9"/>
        <v>1.6296296296296297E-3</v>
      </c>
      <c r="G114" s="29">
        <f t="shared" si="6"/>
        <v>3.5555555555555556E-2</v>
      </c>
      <c r="H114" s="29">
        <f t="shared" si="9"/>
        <v>1.6296296296296297E-3</v>
      </c>
    </row>
    <row r="115" spans="1:8" x14ac:dyDescent="0.2">
      <c r="A115" s="26">
        <f t="shared" si="7"/>
        <v>5.5</v>
      </c>
      <c r="B115" s="6">
        <v>330</v>
      </c>
      <c r="C115" s="29">
        <f t="shared" si="8"/>
        <v>5.4091453512242128E-2</v>
      </c>
      <c r="D115" s="29">
        <f t="shared" si="4"/>
        <v>6.651443989393932E-2</v>
      </c>
      <c r="E115" s="29">
        <f t="shared" ref="E115:E146" si="10">E114+$B$79</f>
        <v>3.6666666666666667E-2</v>
      </c>
      <c r="F115" s="29">
        <f t="shared" si="9"/>
        <v>1.7314814814814816E-3</v>
      </c>
      <c r="G115" s="29">
        <f t="shared" si="6"/>
        <v>3.6666666666666667E-2</v>
      </c>
      <c r="H115" s="29">
        <f t="shared" si="9"/>
        <v>1.7314814814814816E-3</v>
      </c>
    </row>
    <row r="116" spans="1:8" x14ac:dyDescent="0.2">
      <c r="A116" s="26">
        <f t="shared" si="7"/>
        <v>5.666666666666667</v>
      </c>
      <c r="B116" s="6">
        <v>340</v>
      </c>
      <c r="C116" s="29">
        <f t="shared" si="8"/>
        <v>4.9515208352475928E-2</v>
      </c>
      <c r="D116" s="29">
        <f t="shared" si="4"/>
        <v>6.1998296349186729E-2</v>
      </c>
      <c r="E116" s="29">
        <f t="shared" si="10"/>
        <v>3.7777777777777778E-2</v>
      </c>
      <c r="F116" s="29">
        <f t="shared" si="9"/>
        <v>1.83641975308642E-3</v>
      </c>
      <c r="G116" s="29">
        <f t="shared" si="6"/>
        <v>3.7777777777777778E-2</v>
      </c>
      <c r="H116" s="29">
        <f t="shared" si="9"/>
        <v>1.83641975308642E-3</v>
      </c>
    </row>
    <row r="117" spans="1:8" x14ac:dyDescent="0.2">
      <c r="A117" s="26">
        <f t="shared" si="7"/>
        <v>5.833333333333333</v>
      </c>
      <c r="B117" s="6">
        <v>350</v>
      </c>
      <c r="C117" s="29">
        <f t="shared" si="8"/>
        <v>4.5326122686538899E-2</v>
      </c>
      <c r="D117" s="29">
        <f t="shared" si="4"/>
        <v>5.7864227581419118E-2</v>
      </c>
      <c r="E117" s="29">
        <f t="shared" si="10"/>
        <v>3.888888888888889E-2</v>
      </c>
      <c r="F117" s="29">
        <f t="shared" si="9"/>
        <v>1.9444444444444446E-3</v>
      </c>
      <c r="G117" s="29">
        <f t="shared" si="6"/>
        <v>3.888888888888889E-2</v>
      </c>
      <c r="H117" s="29">
        <f t="shared" si="9"/>
        <v>1.9444444444444446E-3</v>
      </c>
    </row>
    <row r="118" spans="1:8" x14ac:dyDescent="0.2">
      <c r="A118" s="26">
        <f t="shared" si="7"/>
        <v>6</v>
      </c>
      <c r="B118" s="6">
        <v>360</v>
      </c>
      <c r="C118" s="29">
        <f t="shared" si="8"/>
        <v>4.1491442046864502E-2</v>
      </c>
      <c r="D118" s="29">
        <f t="shared" si="4"/>
        <v>5.4079909300285327E-2</v>
      </c>
      <c r="E118" s="29">
        <f t="shared" si="10"/>
        <v>0.04</v>
      </c>
      <c r="F118" s="29">
        <f t="shared" si="9"/>
        <v>2.0555555555555557E-3</v>
      </c>
      <c r="G118" s="29">
        <f t="shared" si="6"/>
        <v>0.04</v>
      </c>
      <c r="H118" s="29">
        <f t="shared" si="9"/>
        <v>2.0555555555555557E-3</v>
      </c>
    </row>
    <row r="119" spans="1:8" x14ac:dyDescent="0.2">
      <c r="A119" s="26">
        <f t="shared" si="7"/>
        <v>6.166666666666667</v>
      </c>
      <c r="B119" s="6">
        <v>370</v>
      </c>
      <c r="C119" s="29">
        <f t="shared" si="8"/>
        <v>3.798118305935716E-2</v>
      </c>
      <c r="D119" s="29">
        <f t="shared" si="4"/>
        <v>5.0615751915052284E-2</v>
      </c>
      <c r="E119" s="29">
        <f t="shared" si="10"/>
        <v>4.1111111111111112E-2</v>
      </c>
      <c r="F119" s="29">
        <f t="shared" si="9"/>
        <v>2.1697530864197533E-3</v>
      </c>
      <c r="G119" s="29">
        <f t="shared" si="6"/>
        <v>4.1111111111111112E-2</v>
      </c>
      <c r="H119" s="29">
        <f t="shared" si="9"/>
        <v>2.1697530864197533E-3</v>
      </c>
    </row>
    <row r="120" spans="1:8" x14ac:dyDescent="0.2">
      <c r="A120" s="26">
        <f t="shared" si="7"/>
        <v>6.333333333333333</v>
      </c>
      <c r="B120" s="6">
        <v>380</v>
      </c>
      <c r="C120" s="29">
        <f t="shared" si="8"/>
        <v>3.4767899003341922E-2</v>
      </c>
      <c r="D120" s="29">
        <f t="shared" si="4"/>
        <v>4.7444669173547449E-2</v>
      </c>
      <c r="E120" s="29">
        <f t="shared" si="10"/>
        <v>4.2222222222222223E-2</v>
      </c>
      <c r="F120" s="29">
        <f t="shared" si="9"/>
        <v>2.2870370370370371E-3</v>
      </c>
      <c r="G120" s="29">
        <f t="shared" si="6"/>
        <v>4.2222222222222223E-2</v>
      </c>
      <c r="H120" s="29">
        <f t="shared" si="9"/>
        <v>2.2870370370370371E-3</v>
      </c>
    </row>
    <row r="121" spans="1:8" x14ac:dyDescent="0.2">
      <c r="A121" s="26">
        <f t="shared" si="7"/>
        <v>6.5</v>
      </c>
      <c r="B121" s="6">
        <v>390</v>
      </c>
      <c r="C121" s="29">
        <f t="shared" si="8"/>
        <v>3.1826465205611304E-2</v>
      </c>
      <c r="D121" s="29">
        <f t="shared" si="4"/>
        <v>4.4541866374709436E-2</v>
      </c>
      <c r="E121" s="29">
        <f t="shared" si="10"/>
        <v>4.3333333333333335E-2</v>
      </c>
      <c r="F121" s="29">
        <f t="shared" si="9"/>
        <v>2.4074074074074076E-3</v>
      </c>
      <c r="G121" s="29">
        <f t="shared" si="6"/>
        <v>4.3333333333333335E-2</v>
      </c>
      <c r="H121" s="29">
        <f t="shared" si="9"/>
        <v>2.4074074074074076E-3</v>
      </c>
    </row>
    <row r="122" spans="1:8" x14ac:dyDescent="0.2">
      <c r="A122" s="26">
        <f t="shared" si="7"/>
        <v>6.666666666666667</v>
      </c>
      <c r="B122" s="6">
        <v>400</v>
      </c>
      <c r="C122" s="29">
        <f t="shared" si="8"/>
        <v>2.9133882590565045E-2</v>
      </c>
      <c r="D122" s="29">
        <f t="shared" si="4"/>
        <v>4.1884646498780528E-2</v>
      </c>
      <c r="E122" s="29">
        <f t="shared" si="10"/>
        <v>4.4444444444444446E-2</v>
      </c>
      <c r="F122" s="29">
        <f t="shared" si="9"/>
        <v>2.5308641975308644E-3</v>
      </c>
      <c r="G122" s="29">
        <f t="shared" si="6"/>
        <v>4.4444444444444446E-2</v>
      </c>
      <c r="H122" s="29">
        <f t="shared" si="9"/>
        <v>2.5308641975308644E-3</v>
      </c>
    </row>
    <row r="123" spans="1:8" x14ac:dyDescent="0.2">
      <c r="A123" s="26">
        <f t="shared" si="7"/>
        <v>6.833333333333333</v>
      </c>
      <c r="B123" s="6">
        <v>410</v>
      </c>
      <c r="C123" s="29">
        <f t="shared" si="8"/>
        <v>2.666909785040095E-2</v>
      </c>
      <c r="D123" s="29">
        <f t="shared" si="4"/>
        <v>3.9452232739272619E-2</v>
      </c>
      <c r="E123" s="29">
        <f t="shared" si="10"/>
        <v>4.5555555555555557E-2</v>
      </c>
      <c r="F123" s="29">
        <f t="shared" si="9"/>
        <v>2.6574074074074074E-3</v>
      </c>
      <c r="G123" s="29">
        <f t="shared" si="6"/>
        <v>4.5555555555555557E-2</v>
      </c>
      <c r="H123" s="29">
        <f t="shared" si="9"/>
        <v>2.6574074074074074E-3</v>
      </c>
    </row>
    <row r="124" spans="1:8" x14ac:dyDescent="0.2">
      <c r="A124" s="26">
        <f t="shared" si="7"/>
        <v>7</v>
      </c>
      <c r="B124" s="6">
        <v>420</v>
      </c>
      <c r="C124" s="29">
        <f t="shared" si="8"/>
        <v>2.4412838829267289E-2</v>
      </c>
      <c r="D124" s="29">
        <f t="shared" si="4"/>
        <v>3.7225606049083849E-2</v>
      </c>
      <c r="E124" s="29">
        <f t="shared" si="10"/>
        <v>4.6666666666666669E-2</v>
      </c>
      <c r="F124" s="29">
        <f t="shared" si="9"/>
        <v>2.7870370370370371E-3</v>
      </c>
      <c r="G124" s="29">
        <f t="shared" si="6"/>
        <v>4.6666666666666669E-2</v>
      </c>
      <c r="H124" s="29">
        <f t="shared" si="9"/>
        <v>2.7870370370370371E-3</v>
      </c>
    </row>
    <row r="125" spans="1:8" x14ac:dyDescent="0.2">
      <c r="A125" s="26">
        <f t="shared" si="7"/>
        <v>7.166666666666667</v>
      </c>
      <c r="B125" s="6">
        <v>430</v>
      </c>
      <c r="C125" s="29">
        <f t="shared" si="8"/>
        <v>2.2347463834245164E-2</v>
      </c>
      <c r="D125" s="29">
        <f t="shared" si="4"/>
        <v>3.5187356430538691E-2</v>
      </c>
      <c r="E125" s="29">
        <f t="shared" si="10"/>
        <v>4.777777777777778E-2</v>
      </c>
      <c r="F125" s="29">
        <f t="shared" si="9"/>
        <v>2.9197530864197531E-3</v>
      </c>
      <c r="G125" s="29">
        <f t="shared" si="6"/>
        <v>4.777777777777778E-2</v>
      </c>
      <c r="H125" s="29">
        <f t="shared" si="9"/>
        <v>2.9197530864197531E-3</v>
      </c>
    </row>
    <row r="126" spans="1:8" x14ac:dyDescent="0.2">
      <c r="A126" s="26">
        <f t="shared" si="7"/>
        <v>7.333333333333333</v>
      </c>
      <c r="B126" s="6">
        <v>440</v>
      </c>
      <c r="C126" s="29">
        <f t="shared" si="8"/>
        <v>2.045682369492317E-2</v>
      </c>
      <c r="D126" s="29">
        <f t="shared" si="4"/>
        <v>3.3321546806588082E-2</v>
      </c>
      <c r="E126" s="29">
        <f t="shared" si="10"/>
        <v>4.8888888888888891E-2</v>
      </c>
      <c r="F126" s="29">
        <f t="shared" si="9"/>
        <v>3.0555555555555557E-3</v>
      </c>
      <c r="G126" s="29">
        <f t="shared" si="6"/>
        <v>4.8888888888888891E-2</v>
      </c>
      <c r="H126" s="29">
        <f t="shared" si="9"/>
        <v>3.0555555555555557E-3</v>
      </c>
    </row>
    <row r="127" spans="1:8" x14ac:dyDescent="0.2">
      <c r="A127" s="26">
        <f t="shared" si="7"/>
        <v>7.5</v>
      </c>
      <c r="B127" s="6">
        <v>450</v>
      </c>
      <c r="C127" s="29">
        <f t="shared" si="8"/>
        <v>1.8726135493007959E-2</v>
      </c>
      <c r="D127" s="29">
        <f t="shared" si="4"/>
        <v>3.1613588408778343E-2</v>
      </c>
      <c r="E127" s="29">
        <f t="shared" si="10"/>
        <v>0.05</v>
      </c>
      <c r="F127" s="29">
        <f t="shared" si="9"/>
        <v>3.1944444444444446E-3</v>
      </c>
      <c r="G127" s="29">
        <f t="shared" si="6"/>
        <v>0.05</v>
      </c>
      <c r="H127" s="29">
        <f t="shared" si="9"/>
        <v>3.1944444444444446E-3</v>
      </c>
    </row>
    <row r="128" spans="1:8" x14ac:dyDescent="0.2">
      <c r="A128" s="26">
        <f t="shared" si="7"/>
        <v>7.666666666666667</v>
      </c>
      <c r="B128" s="6">
        <v>460</v>
      </c>
      <c r="C128" s="29">
        <f t="shared" si="8"/>
        <v>1.7141866974662287E-2</v>
      </c>
      <c r="D128" s="29">
        <f t="shared" si="4"/>
        <v>3.0050126707647125E-2</v>
      </c>
      <c r="E128" s="29">
        <f t="shared" si="10"/>
        <v>5.1111111111111114E-2</v>
      </c>
      <c r="F128" s="29">
        <f t="shared" si="9"/>
        <v>3.3364197530864198E-3</v>
      </c>
      <c r="G128" s="29">
        <f t="shared" si="6"/>
        <v>5.1111111111111114E-2</v>
      </c>
      <c r="H128" s="29">
        <f t="shared" si="9"/>
        <v>3.3364197530864198E-3</v>
      </c>
    </row>
    <row r="129" spans="1:8" x14ac:dyDescent="0.2">
      <c r="A129" s="26">
        <f t="shared" si="7"/>
        <v>7.833333333333333</v>
      </c>
      <c r="B129" s="6">
        <v>470</v>
      </c>
      <c r="C129" s="29">
        <f t="shared" si="8"/>
        <v>1.5691630741790485E-2</v>
      </c>
      <c r="D129" s="29">
        <f t="shared" si="4"/>
        <v>2.861893699363606E-2</v>
      </c>
      <c r="E129" s="29">
        <f t="shared" si="10"/>
        <v>5.2222222222222225E-2</v>
      </c>
      <c r="F129" s="29">
        <f t="shared" si="9"/>
        <v>3.4814814814814817E-3</v>
      </c>
      <c r="G129" s="29">
        <f t="shared" si="6"/>
        <v>5.2222222222222225E-2</v>
      </c>
      <c r="H129" s="29">
        <f t="shared" si="9"/>
        <v>3.4814814814814817E-3</v>
      </c>
    </row>
    <row r="130" spans="1:8" x14ac:dyDescent="0.2">
      <c r="A130" s="26">
        <f t="shared" si="7"/>
        <v>8</v>
      </c>
      <c r="B130" s="6">
        <v>480</v>
      </c>
      <c r="C130" s="29">
        <f t="shared" si="8"/>
        <v>1.4364087394952796E-2</v>
      </c>
      <c r="D130" s="29">
        <f t="shared" si="4"/>
        <v>2.730882879206703E-2</v>
      </c>
      <c r="E130" s="29">
        <f t="shared" si="10"/>
        <v>5.3333333333333337E-2</v>
      </c>
      <c r="F130" s="29">
        <f t="shared" si="9"/>
        <v>3.6296296296296298E-3</v>
      </c>
      <c r="G130" s="29">
        <f t="shared" si="6"/>
        <v>5.3333333333333337E-2</v>
      </c>
      <c r="H130" s="29">
        <f t="shared" si="9"/>
        <v>3.6296296296296298E-3</v>
      </c>
    </row>
    <row r="131" spans="1:8" x14ac:dyDescent="0.2">
      <c r="A131" s="26">
        <f t="shared" si="7"/>
        <v>8.1666666666666661</v>
      </c>
      <c r="B131" s="6">
        <v>490</v>
      </c>
      <c r="C131" s="29">
        <f t="shared" si="8"/>
        <v>1.3148856870582908E-2</v>
      </c>
      <c r="D131" s="29">
        <f t="shared" si="4"/>
        <v>2.6109558364802648E-2</v>
      </c>
      <c r="E131" s="29">
        <f t="shared" si="10"/>
        <v>5.4444444444444448E-2</v>
      </c>
      <c r="F131" s="29">
        <f t="shared" si="9"/>
        <v>3.7808641975308642E-3</v>
      </c>
      <c r="G131" s="29">
        <f t="shared" si="6"/>
        <v>5.4444444444444448E-2</v>
      </c>
      <c r="H131" s="29">
        <f t="shared" si="9"/>
        <v>3.7808641975308642E-3</v>
      </c>
    </row>
    <row r="132" spans="1:8" x14ac:dyDescent="0.2">
      <c r="A132" s="26">
        <f t="shared" si="7"/>
        <v>8.3333333333333339</v>
      </c>
      <c r="B132" s="6">
        <v>500</v>
      </c>
      <c r="C132" s="29">
        <f t="shared" si="8"/>
        <v>1.2036437279254212E-2</v>
      </c>
      <c r="D132" s="29">
        <f t="shared" si="4"/>
        <v>2.5011748614441266E-2</v>
      </c>
      <c r="E132" s="29">
        <f t="shared" si="10"/>
        <v>5.5555555555555559E-2</v>
      </c>
      <c r="F132" s="29">
        <f t="shared" si="9"/>
        <v>3.9351851851851848E-3</v>
      </c>
      <c r="G132" s="29">
        <f t="shared" si="6"/>
        <v>5.5555555555555559E-2</v>
      </c>
      <c r="H132" s="29">
        <f t="shared" si="9"/>
        <v>3.9351851851851848E-3</v>
      </c>
    </row>
    <row r="133" spans="1:8" x14ac:dyDescent="0.2">
      <c r="A133" s="26">
        <f t="shared" si="7"/>
        <v>8.5</v>
      </c>
      <c r="B133" s="6">
        <v>510</v>
      </c>
      <c r="C133" s="29">
        <f t="shared" si="8"/>
        <v>1.1018130610391075E-2</v>
      </c>
      <c r="D133" s="29">
        <f t="shared" si="4"/>
        <v>2.4006815764777301E-2</v>
      </c>
      <c r="E133" s="29">
        <f t="shared" si="10"/>
        <v>5.6666666666666671E-2</v>
      </c>
      <c r="F133" s="29">
        <f t="shared" si="9"/>
        <v>4.0925925925925921E-3</v>
      </c>
      <c r="G133" s="29">
        <f t="shared" si="6"/>
        <v>5.6666666666666671E-2</v>
      </c>
      <c r="H133" s="29">
        <f t="shared" si="9"/>
        <v>4.0925925925925921E-3</v>
      </c>
    </row>
    <row r="134" spans="1:8" x14ac:dyDescent="0.2">
      <c r="A134" s="26">
        <f t="shared" si="7"/>
        <v>8.6666666666666661</v>
      </c>
      <c r="B134" s="6">
        <v>520</v>
      </c>
      <c r="C134" s="29">
        <f t="shared" si="8"/>
        <v>1.0085974722510148E-2</v>
      </c>
      <c r="D134" s="29">
        <f t="shared" si="4"/>
        <v>2.3086902244241255E-2</v>
      </c>
      <c r="E134" s="29">
        <f t="shared" si="10"/>
        <v>5.7777777777777782E-2</v>
      </c>
      <c r="F134" s="29">
        <f t="shared" si="9"/>
        <v>4.2530864197530861E-3</v>
      </c>
      <c r="G134" s="29">
        <f t="shared" si="6"/>
        <v>5.7777777777777782E-2</v>
      </c>
      <c r="H134" s="29">
        <f t="shared" si="9"/>
        <v>4.2530864197530861E-3</v>
      </c>
    </row>
    <row r="135" spans="1:8" x14ac:dyDescent="0.2">
      <c r="A135" s="26">
        <f t="shared" si="7"/>
        <v>8.8333333333333339</v>
      </c>
      <c r="B135" s="6">
        <v>530</v>
      </c>
      <c r="C135" s="29">
        <f t="shared" si="8"/>
        <v>9.2326810872232889E-3</v>
      </c>
      <c r="D135" s="29">
        <f t="shared" si="4"/>
        <v>2.2244815247534962E-2</v>
      </c>
      <c r="E135" s="29">
        <f t="shared" si="10"/>
        <v>5.8888888888888893E-2</v>
      </c>
      <c r="F135" s="29">
        <f t="shared" si="9"/>
        <v>4.416666666666666E-3</v>
      </c>
      <c r="G135" s="29">
        <f t="shared" si="6"/>
        <v>5.8888888888888893E-2</v>
      </c>
      <c r="H135" s="29">
        <f t="shared" si="9"/>
        <v>4.416666666666666E-3</v>
      </c>
    </row>
    <row r="136" spans="1:8" x14ac:dyDescent="0.2">
      <c r="A136" s="26">
        <f t="shared" si="7"/>
        <v>9</v>
      </c>
      <c r="B136" s="6">
        <v>540</v>
      </c>
      <c r="C136" s="29">
        <f t="shared" si="8"/>
        <v>8.4515778002223554E-3</v>
      </c>
      <c r="D136" s="29">
        <f t="shared" si="4"/>
        <v>2.1473970495075389E-2</v>
      </c>
      <c r="E136" s="29">
        <f t="shared" si="10"/>
        <v>6.0000000000000005E-2</v>
      </c>
      <c r="F136" s="29">
        <f t="shared" si="9"/>
        <v>4.5833333333333325E-3</v>
      </c>
      <c r="G136" s="29">
        <f t="shared" si="6"/>
        <v>6.0000000000000005E-2</v>
      </c>
      <c r="H136" s="29">
        <f t="shared" si="9"/>
        <v>4.5833333333333325E-3</v>
      </c>
    </row>
    <row r="137" spans="1:8" x14ac:dyDescent="0.2">
      <c r="A137" s="26">
        <f t="shared" si="7"/>
        <v>9.1666666666666661</v>
      </c>
      <c r="B137" s="6">
        <v>550</v>
      </c>
      <c r="C137" s="29">
        <f t="shared" si="8"/>
        <v>7.7365574136486872E-3</v>
      </c>
      <c r="D137" s="29">
        <f t="shared" si="4"/>
        <v>2.0768340750501969E-2</v>
      </c>
      <c r="E137" s="29">
        <f t="shared" si="10"/>
        <v>6.1111111111111116E-2</v>
      </c>
      <c r="F137" s="29">
        <f t="shared" si="9"/>
        <v>4.7530864197530857E-3</v>
      </c>
      <c r="G137" s="29">
        <f t="shared" si="6"/>
        <v>6.1111111111111116E-2</v>
      </c>
      <c r="H137" s="29">
        <f t="shared" si="9"/>
        <v>4.7530864197530857E-3</v>
      </c>
    </row>
    <row r="138" spans="1:8" x14ac:dyDescent="0.2">
      <c r="A138" s="26">
        <f t="shared" si="7"/>
        <v>9.3333333333333339</v>
      </c>
      <c r="B138" s="6">
        <v>560</v>
      </c>
      <c r="C138" s="29">
        <f t="shared" si="8"/>
        <v>7.0820291819484564E-3</v>
      </c>
      <c r="D138" s="29">
        <f t="shared" si="4"/>
        <v>2.0122408693705792E-2</v>
      </c>
      <c r="E138" s="29">
        <f t="shared" si="10"/>
        <v>6.2222222222222227E-2</v>
      </c>
      <c r="F138" s="29">
        <f t="shared" si="9"/>
        <v>4.9259259259259256E-3</v>
      </c>
      <c r="G138" s="29">
        <f t="shared" si="6"/>
        <v>6.2222222222222227E-2</v>
      </c>
      <c r="H138" s="29">
        <f t="shared" si="9"/>
        <v>4.9259259259259256E-3</v>
      </c>
    </row>
    <row r="139" spans="1:8" x14ac:dyDescent="0.2">
      <c r="A139" s="26">
        <f t="shared" si="7"/>
        <v>9.5</v>
      </c>
      <c r="B139" s="6">
        <v>570</v>
      </c>
      <c r="C139" s="29">
        <f t="shared" si="8"/>
        <v>6.482875347824186E-3</v>
      </c>
      <c r="D139" s="29">
        <f t="shared" si="4"/>
        <v>1.9531123780894798E-2</v>
      </c>
      <c r="E139" s="29">
        <f t="shared" si="10"/>
        <v>6.3333333333333339E-2</v>
      </c>
      <c r="F139" s="29">
        <f t="shared" si="9"/>
        <v>5.1018518518518513E-3</v>
      </c>
      <c r="G139" s="29">
        <f t="shared" si="6"/>
        <v>6.3333333333333339E-2</v>
      </c>
      <c r="H139" s="29">
        <f t="shared" si="9"/>
        <v>5.1018518518518513E-3</v>
      </c>
    </row>
    <row r="140" spans="1:8" x14ac:dyDescent="0.2">
      <c r="A140" s="26">
        <f t="shared" si="7"/>
        <v>9.6666666666666661</v>
      </c>
      <c r="B140" s="6">
        <v>580</v>
      </c>
      <c r="C140" s="29">
        <f t="shared" si="8"/>
        <v>5.9344111264822011E-3</v>
      </c>
      <c r="D140" s="29">
        <f t="shared" si="4"/>
        <v>1.8989862754383729E-2</v>
      </c>
      <c r="E140" s="29">
        <f t="shared" si="10"/>
        <v>6.4444444444444443E-2</v>
      </c>
      <c r="F140" s="29">
        <f t="shared" si="9"/>
        <v>5.2808641975308638E-3</v>
      </c>
      <c r="G140" s="29">
        <f t="shared" si="6"/>
        <v>6.4444444444444443E-2</v>
      </c>
      <c r="H140" s="29">
        <f t="shared" si="9"/>
        <v>5.2808641975308638E-3</v>
      </c>
    </row>
    <row r="141" spans="1:8" x14ac:dyDescent="0.2">
      <c r="A141" s="26">
        <f t="shared" si="7"/>
        <v>9.8333333333333339</v>
      </c>
      <c r="B141" s="6">
        <v>590</v>
      </c>
      <c r="C141" s="29">
        <f t="shared" si="8"/>
        <v>5.4323480752927833E-3</v>
      </c>
      <c r="D141" s="29">
        <f t="shared" si="4"/>
        <v>1.8494393493334847E-2</v>
      </c>
      <c r="E141" s="29">
        <f t="shared" si="10"/>
        <v>6.5555555555555547E-2</v>
      </c>
      <c r="F141" s="29">
        <f t="shared" si="9"/>
        <v>5.4629629629629629E-3</v>
      </c>
      <c r="G141" s="29">
        <f t="shared" si="6"/>
        <v>6.5555555555555547E-2</v>
      </c>
      <c r="H141" s="29">
        <f t="shared" si="9"/>
        <v>5.4629629629629629E-3</v>
      </c>
    </row>
    <row r="142" spans="1:8" x14ac:dyDescent="0.2">
      <c r="A142" s="26">
        <f t="shared" si="7"/>
        <v>10</v>
      </c>
      <c r="B142" s="6">
        <v>600</v>
      </c>
      <c r="C142" s="29">
        <f t="shared" si="8"/>
        <v>4.9727605624503438E-3</v>
      </c>
      <c r="D142" s="29">
        <f t="shared" si="4"/>
        <v>1.8040841922798288E-2</v>
      </c>
      <c r="E142" s="29">
        <f t="shared" si="10"/>
        <v>6.6666666666666652E-2</v>
      </c>
      <c r="F142" s="29">
        <f t="shared" si="9"/>
        <v>5.6481481481481478E-3</v>
      </c>
      <c r="G142" s="29">
        <f t="shared" si="6"/>
        <v>6.6666666666666652E-2</v>
      </c>
      <c r="H142" s="29">
        <f t="shared" si="9"/>
        <v>5.6481481481481478E-3</v>
      </c>
    </row>
    <row r="143" spans="1:8" x14ac:dyDescent="0.2">
      <c r="A143" s="26">
        <f t="shared" si="7"/>
        <v>10.166666666666666</v>
      </c>
      <c r="B143" s="6">
        <v>610</v>
      </c>
      <c r="C143" s="29">
        <f t="shared" si="8"/>
        <v>4.5520550724520159E-3</v>
      </c>
      <c r="D143" s="29">
        <f t="shared" si="4"/>
        <v>1.7625661722313793E-2</v>
      </c>
      <c r="E143" s="29">
        <f t="shared" si="10"/>
        <v>6.7777777777777756E-2</v>
      </c>
      <c r="F143" s="29">
        <f t="shared" si="9"/>
        <v>5.8364197530864194E-3</v>
      </c>
      <c r="G143" s="29">
        <f t="shared" si="6"/>
        <v>6.7777777777777756E-2</v>
      </c>
      <c r="H143" s="29">
        <f t="shared" si="9"/>
        <v>5.8364197530864194E-3</v>
      </c>
    </row>
    <row r="144" spans="1:8" x14ac:dyDescent="0.2">
      <c r="A144" s="26">
        <f t="shared" si="7"/>
        <v>10.333333333333334</v>
      </c>
      <c r="B144" s="6">
        <v>620</v>
      </c>
      <c r="C144" s="29">
        <f t="shared" si="8"/>
        <v>4.166942108394152E-3</v>
      </c>
      <c r="D144" s="29">
        <f t="shared" si="4"/>
        <v>1.7245606597225321E-2</v>
      </c>
      <c r="E144" s="29">
        <f t="shared" si="10"/>
        <v>6.8888888888888861E-2</v>
      </c>
      <c r="F144" s="29">
        <f t="shared" si="9"/>
        <v>6.0277777777777777E-3</v>
      </c>
      <c r="G144" s="29">
        <f t="shared" si="6"/>
        <v>6.8888888888888861E-2</v>
      </c>
      <c r="H144" s="29">
        <f t="shared" si="9"/>
        <v>6.0277777777777777E-3</v>
      </c>
    </row>
    <row r="145" spans="1:8" x14ac:dyDescent="0.2">
      <c r="A145" s="26">
        <f t="shared" si="7"/>
        <v>10.5</v>
      </c>
      <c r="B145" s="6">
        <v>630</v>
      </c>
      <c r="C145" s="29">
        <f t="shared" si="8"/>
        <v>3.8144104713907397E-3</v>
      </c>
      <c r="D145" s="29">
        <f t="shared" si="4"/>
        <v>1.6897704895897904E-2</v>
      </c>
      <c r="E145" s="29">
        <f t="shared" si="10"/>
        <v>6.9999999999999965E-2</v>
      </c>
      <c r="F145" s="29">
        <f t="shared" si="9"/>
        <v>6.2222222222222219E-3</v>
      </c>
      <c r="G145" s="29">
        <f t="shared" si="6"/>
        <v>6.9999999999999965E-2</v>
      </c>
      <c r="H145" s="29">
        <f t="shared" si="9"/>
        <v>6.2222222222222219E-3</v>
      </c>
    </row>
    <row r="146" spans="1:8" x14ac:dyDescent="0.2">
      <c r="A146" s="26">
        <f t="shared" si="7"/>
        <v>10.666666666666666</v>
      </c>
      <c r="B146" s="6">
        <v>640</v>
      </c>
      <c r="C146" s="29">
        <f t="shared" si="8"/>
        <v>3.4917037160044611E-3</v>
      </c>
      <c r="D146" s="29">
        <f t="shared" si="4"/>
        <v>1.6579236374368724E-2</v>
      </c>
      <c r="E146" s="29">
        <f t="shared" si="10"/>
        <v>7.1111111111111069E-2</v>
      </c>
      <c r="F146" s="29">
        <f t="shared" si="9"/>
        <v>6.4197530864197527E-3</v>
      </c>
      <c r="G146" s="29">
        <f t="shared" si="6"/>
        <v>7.1111111111111069E-2</v>
      </c>
      <c r="H146" s="29">
        <f t="shared" si="9"/>
        <v>6.4197530864197527E-3</v>
      </c>
    </row>
    <row r="147" spans="1:8" x14ac:dyDescent="0.2">
      <c r="A147" s="26">
        <f t="shared" si="7"/>
        <v>10.833333333333334</v>
      </c>
      <c r="B147" s="6">
        <v>650</v>
      </c>
      <c r="C147" s="29">
        <f t="shared" si="8"/>
        <v>3.1962985975953827E-3</v>
      </c>
      <c r="D147" s="29">
        <f t="shared" ref="D147:D210" si="11">D146*EXP(-$C$21*10/3600)+$B$79</f>
        <v>1.6287710926755204E-2</v>
      </c>
      <c r="E147" s="29">
        <f t="shared" ref="E147:E178" si="12">E146+$B$79</f>
        <v>7.2222222222222174E-2</v>
      </c>
      <c r="F147" s="29">
        <f t="shared" si="9"/>
        <v>6.6203703703703702E-3</v>
      </c>
      <c r="G147" s="29">
        <f t="shared" ref="G147:G210" si="13">G146+$B$79</f>
        <v>7.2222222222222174E-2</v>
      </c>
      <c r="H147" s="29">
        <f t="shared" si="9"/>
        <v>6.6203703703703702E-3</v>
      </c>
    </row>
    <row r="148" spans="1:8" x14ac:dyDescent="0.2">
      <c r="A148" s="26">
        <f t="shared" ref="A148:A211" si="14">B148/60</f>
        <v>11</v>
      </c>
      <c r="B148" s="6">
        <v>660</v>
      </c>
      <c r="C148" s="29">
        <f t="shared" ref="C148:C211" si="15">C147*EXP(-$C$21*10/3600)</f>
        <v>2.9258853430670509E-3</v>
      </c>
      <c r="D148" s="29">
        <f t="shared" si="11"/>
        <v>1.6020849115113089E-2</v>
      </c>
      <c r="E148" s="29">
        <f t="shared" si="12"/>
        <v>7.3333333333333278E-2</v>
      </c>
      <c r="F148" s="29">
        <f t="shared" ref="F148:H211" si="16">(F147+E148*10/3600)</f>
        <v>6.8240740740740735E-3</v>
      </c>
      <c r="G148" s="29">
        <f t="shared" si="13"/>
        <v>7.3333333333333278E-2</v>
      </c>
      <c r="H148" s="29">
        <f t="shared" si="16"/>
        <v>6.8240740740740735E-3</v>
      </c>
    </row>
    <row r="149" spans="1:8" x14ac:dyDescent="0.2">
      <c r="A149" s="26">
        <f t="shared" si="14"/>
        <v>11.166666666666666</v>
      </c>
      <c r="B149" s="6">
        <v>670</v>
      </c>
      <c r="C149" s="29">
        <f t="shared" si="15"/>
        <v>2.6783495907469345E-3</v>
      </c>
      <c r="D149" s="29">
        <f t="shared" si="11"/>
        <v>1.5776564346507493E-2</v>
      </c>
      <c r="E149" s="29">
        <f t="shared" si="12"/>
        <v>7.4444444444444383E-2</v>
      </c>
      <c r="F149" s="29">
        <f t="shared" si="16"/>
        <v>7.0308641975308636E-3</v>
      </c>
      <c r="G149" s="29">
        <f t="shared" si="13"/>
        <v>7.4444444444444383E-2</v>
      </c>
      <c r="H149" s="29">
        <f t="shared" si="16"/>
        <v>7.0308641975308636E-3</v>
      </c>
    </row>
    <row r="150" spans="1:8" x14ac:dyDescent="0.2">
      <c r="A150" s="26">
        <f t="shared" si="14"/>
        <v>11.333333333333334</v>
      </c>
      <c r="B150" s="6">
        <v>680</v>
      </c>
      <c r="C150" s="29">
        <f t="shared" si="15"/>
        <v>2.4517558581891017E-3</v>
      </c>
      <c r="D150" s="29">
        <f t="shared" si="11"/>
        <v>1.5552946557939379E-2</v>
      </c>
      <c r="E150" s="29">
        <f t="shared" si="12"/>
        <v>7.5555555555555487E-2</v>
      </c>
      <c r="F150" s="29">
        <f t="shared" si="16"/>
        <v>7.2407407407407403E-3</v>
      </c>
      <c r="G150" s="29">
        <f t="shared" si="13"/>
        <v>7.5555555555555487E-2</v>
      </c>
      <c r="H150" s="29">
        <f t="shared" si="16"/>
        <v>7.2407407407407403E-3</v>
      </c>
    </row>
    <row r="151" spans="1:8" x14ac:dyDescent="0.2">
      <c r="A151" s="26">
        <f t="shared" si="14"/>
        <v>11.5</v>
      </c>
      <c r="B151" s="6">
        <v>690</v>
      </c>
      <c r="C151" s="29">
        <f t="shared" si="15"/>
        <v>2.2443324086338593E-3</v>
      </c>
      <c r="D151" s="29">
        <f t="shared" si="11"/>
        <v>1.5348247281559903E-2</v>
      </c>
      <c r="E151" s="29">
        <f t="shared" si="12"/>
        <v>7.6666666666666591E-2</v>
      </c>
      <c r="F151" s="29">
        <f t="shared" si="16"/>
        <v>7.4537037037037028E-3</v>
      </c>
      <c r="G151" s="29">
        <f t="shared" si="13"/>
        <v>7.6666666666666591E-2</v>
      </c>
      <c r="H151" s="29">
        <f t="shared" si="16"/>
        <v>7.4537037037037028E-3</v>
      </c>
    </row>
    <row r="152" spans="1:8" x14ac:dyDescent="0.2">
      <c r="A152" s="26">
        <f t="shared" si="14"/>
        <v>11.666666666666666</v>
      </c>
      <c r="B152" s="6">
        <v>700</v>
      </c>
      <c r="C152" s="29">
        <f t="shared" si="15"/>
        <v>2.0544573977951761E-3</v>
      </c>
      <c r="D152" s="29">
        <f t="shared" si="11"/>
        <v>1.516086597339748E-2</v>
      </c>
      <c r="E152" s="29">
        <f t="shared" si="12"/>
        <v>7.7777777777777696E-2</v>
      </c>
      <c r="F152" s="29">
        <f t="shared" si="16"/>
        <v>7.6697530864197521E-3</v>
      </c>
      <c r="G152" s="29">
        <f t="shared" si="13"/>
        <v>7.7777777777777696E-2</v>
      </c>
      <c r="H152" s="29">
        <f t="shared" si="16"/>
        <v>7.6697530864197521E-3</v>
      </c>
    </row>
    <row r="153" spans="1:8" x14ac:dyDescent="0.2">
      <c r="A153" s="26">
        <f t="shared" si="14"/>
        <v>11.833333333333334</v>
      </c>
      <c r="B153" s="6">
        <v>710</v>
      </c>
      <c r="C153" s="29">
        <f t="shared" si="15"/>
        <v>1.880646192657599E-3</v>
      </c>
      <c r="D153" s="29">
        <f t="shared" si="11"/>
        <v>1.4989337498701898E-2</v>
      </c>
      <c r="E153" s="29">
        <f t="shared" si="12"/>
        <v>7.88888888888888E-2</v>
      </c>
      <c r="F153" s="29">
        <f t="shared" si="16"/>
        <v>7.888888888888888E-3</v>
      </c>
      <c r="G153" s="29">
        <f t="shared" si="13"/>
        <v>7.88888888888888E-2</v>
      </c>
      <c r="H153" s="29">
        <f t="shared" si="16"/>
        <v>7.888888888888888E-3</v>
      </c>
    </row>
    <row r="154" spans="1:8" x14ac:dyDescent="0.2">
      <c r="A154" s="26">
        <f t="shared" si="14"/>
        <v>12</v>
      </c>
      <c r="B154" s="6">
        <v>720</v>
      </c>
      <c r="C154" s="29">
        <f t="shared" si="15"/>
        <v>1.7215397631283155E-3</v>
      </c>
      <c r="D154" s="29">
        <f t="shared" si="11"/>
        <v>1.4832320676053345E-2</v>
      </c>
      <c r="E154" s="29">
        <f t="shared" si="12"/>
        <v>7.9999999999999905E-2</v>
      </c>
      <c r="F154" s="29">
        <f t="shared" si="16"/>
        <v>8.1111111111111106E-3</v>
      </c>
      <c r="G154" s="29">
        <f t="shared" si="13"/>
        <v>7.9999999999999905E-2</v>
      </c>
      <c r="H154" s="29">
        <f t="shared" si="16"/>
        <v>8.1111111111111106E-3</v>
      </c>
    </row>
    <row r="155" spans="1:8" x14ac:dyDescent="0.2">
      <c r="A155" s="26">
        <f t="shared" si="14"/>
        <v>12.166666666666666</v>
      </c>
      <c r="B155" s="6">
        <v>730</v>
      </c>
      <c r="C155" s="29">
        <f t="shared" si="15"/>
        <v>1.5758940557786694E-3</v>
      </c>
      <c r="D155" s="29">
        <f t="shared" si="11"/>
        <v>1.4688587790662731E-2</v>
      </c>
      <c r="E155" s="29">
        <f t="shared" si="12"/>
        <v>8.1111111111111009E-2</v>
      </c>
      <c r="F155" s="29">
        <f t="shared" si="16"/>
        <v>8.336419753086419E-3</v>
      </c>
      <c r="G155" s="29">
        <f t="shared" si="13"/>
        <v>8.1111111111111009E-2</v>
      </c>
      <c r="H155" s="29">
        <f t="shared" si="16"/>
        <v>8.336419753086419E-3</v>
      </c>
    </row>
    <row r="156" spans="1:8" x14ac:dyDescent="0.2">
      <c r="A156" s="26">
        <f t="shared" si="14"/>
        <v>12.333333333333334</v>
      </c>
      <c r="B156" s="6">
        <v>740</v>
      </c>
      <c r="C156" s="29">
        <f t="shared" si="15"/>
        <v>1.4425702665883994E-3</v>
      </c>
      <c r="D156" s="29">
        <f t="shared" si="11"/>
        <v>1.4557014994867772E-2</v>
      </c>
      <c r="E156" s="29">
        <f t="shared" si="12"/>
        <v>8.2222222222222113E-2</v>
      </c>
      <c r="F156" s="29">
        <f t="shared" si="16"/>
        <v>8.5648148148148133E-3</v>
      </c>
      <c r="G156" s="29">
        <f t="shared" si="13"/>
        <v>8.2222222222222113E-2</v>
      </c>
      <c r="H156" s="29">
        <f t="shared" si="16"/>
        <v>8.5648148148148133E-3</v>
      </c>
    </row>
    <row r="157" spans="1:8" x14ac:dyDescent="0.2">
      <c r="A157" s="26">
        <f t="shared" si="14"/>
        <v>12.5</v>
      </c>
      <c r="B157" s="6">
        <v>750</v>
      </c>
      <c r="C157" s="29">
        <f t="shared" si="15"/>
        <v>1.320525936635171E-3</v>
      </c>
      <c r="D157" s="29">
        <f t="shared" si="11"/>
        <v>1.4436573520766308E-2</v>
      </c>
      <c r="E157" s="29">
        <f t="shared" si="12"/>
        <v>8.3333333333333218E-2</v>
      </c>
      <c r="F157" s="29">
        <f t="shared" si="16"/>
        <v>8.7962962962962951E-3</v>
      </c>
      <c r="G157" s="29">
        <f t="shared" si="13"/>
        <v>8.3333333333333218E-2</v>
      </c>
      <c r="H157" s="29">
        <f t="shared" si="16"/>
        <v>8.7962962962962951E-3</v>
      </c>
    </row>
    <row r="158" spans="1:8" x14ac:dyDescent="0.2">
      <c r="A158" s="26">
        <f t="shared" si="14"/>
        <v>12.666666666666666</v>
      </c>
      <c r="B158" s="6">
        <v>760</v>
      </c>
      <c r="C158" s="29">
        <f t="shared" si="15"/>
        <v>1.2088068011065843E-3</v>
      </c>
      <c r="D158" s="29">
        <f t="shared" si="11"/>
        <v>1.4326321636278427E-2</v>
      </c>
      <c r="E158" s="29">
        <f t="shared" si="12"/>
        <v>8.4444444444444322E-2</v>
      </c>
      <c r="F158" s="29">
        <f t="shared" si="16"/>
        <v>9.0308641975308628E-3</v>
      </c>
      <c r="G158" s="29">
        <f t="shared" si="13"/>
        <v>8.4444444444444322E-2</v>
      </c>
      <c r="H158" s="29">
        <f t="shared" si="16"/>
        <v>9.0308641975308628E-3</v>
      </c>
    </row>
    <row r="159" spans="1:8" x14ac:dyDescent="0.2">
      <c r="A159" s="26">
        <f t="shared" si="14"/>
        <v>12.833333333333334</v>
      </c>
      <c r="B159" s="6">
        <v>770</v>
      </c>
      <c r="C159" s="29">
        <f t="shared" si="15"/>
        <v>1.1065393279020698E-3</v>
      </c>
      <c r="D159" s="29">
        <f t="shared" si="11"/>
        <v>1.4225397281741809E-2</v>
      </c>
      <c r="E159" s="29">
        <f t="shared" si="12"/>
        <v>8.5555555555555426E-2</v>
      </c>
      <c r="F159" s="29">
        <f t="shared" si="16"/>
        <v>9.2685185185185162E-3</v>
      </c>
      <c r="G159" s="29">
        <f t="shared" si="13"/>
        <v>8.5555555555555426E-2</v>
      </c>
      <c r="H159" s="29">
        <f t="shared" si="16"/>
        <v>9.2685185185185162E-3</v>
      </c>
    </row>
    <row r="160" spans="1:8" x14ac:dyDescent="0.2">
      <c r="A160" s="26">
        <f t="shared" si="14"/>
        <v>13</v>
      </c>
      <c r="B160" s="6">
        <v>780</v>
      </c>
      <c r="C160" s="29">
        <f t="shared" si="15"/>
        <v>1.0129238874839871E-3</v>
      </c>
      <c r="D160" s="29">
        <f t="shared" si="11"/>
        <v>1.4133011329465841E-2</v>
      </c>
      <c r="E160" s="29">
        <f t="shared" si="12"/>
        <v>8.6666666666666531E-2</v>
      </c>
      <c r="F160" s="29">
        <f t="shared" si="16"/>
        <v>9.5092592592592572E-3</v>
      </c>
      <c r="G160" s="29">
        <f t="shared" si="13"/>
        <v>8.6666666666666531E-2</v>
      </c>
      <c r="H160" s="29">
        <f t="shared" si="16"/>
        <v>9.5092592592592572E-3</v>
      </c>
    </row>
    <row r="161" spans="1:8" x14ac:dyDescent="0.2">
      <c r="A161" s="26">
        <f t="shared" si="14"/>
        <v>13.166666666666666</v>
      </c>
      <c r="B161" s="6">
        <v>790</v>
      </c>
      <c r="C161" s="29">
        <f t="shared" si="15"/>
        <v>9.2722850057298345E-4</v>
      </c>
      <c r="D161" s="29">
        <f t="shared" si="11"/>
        <v>1.4048441413540931E-2</v>
      </c>
      <c r="E161" s="29">
        <f t="shared" si="12"/>
        <v>8.7777777777777635E-2</v>
      </c>
      <c r="F161" s="29">
        <f t="shared" si="16"/>
        <v>9.7530864197530841E-3</v>
      </c>
      <c r="G161" s="29">
        <f t="shared" si="13"/>
        <v>8.7777777777777635E-2</v>
      </c>
      <c r="H161" s="29">
        <f t="shared" si="16"/>
        <v>9.7530864197530841E-3</v>
      </c>
    </row>
    <row r="162" spans="1:8" x14ac:dyDescent="0.2">
      <c r="A162" s="26">
        <f t="shared" si="14"/>
        <v>13.333333333333334</v>
      </c>
      <c r="B162" s="6">
        <v>800</v>
      </c>
      <c r="C162" s="29">
        <f t="shared" si="15"/>
        <v>8.487831148008292E-4</v>
      </c>
      <c r="D162" s="29">
        <f t="shared" si="11"/>
        <v>1.3971026281658302E-2</v>
      </c>
      <c r="E162" s="29">
        <f t="shared" si="12"/>
        <v>8.888888888888874E-2</v>
      </c>
      <c r="F162" s="29">
        <f t="shared" si="16"/>
        <v>9.9999999999999967E-3</v>
      </c>
      <c r="G162" s="29">
        <f t="shared" si="13"/>
        <v>8.888888888888874E-2</v>
      </c>
      <c r="H162" s="29">
        <f t="shared" si="16"/>
        <v>9.9999999999999967E-3</v>
      </c>
    </row>
    <row r="163" spans="1:8" x14ac:dyDescent="0.2">
      <c r="A163" s="26">
        <f t="shared" si="14"/>
        <v>13.5</v>
      </c>
      <c r="B163" s="6">
        <v>810</v>
      </c>
      <c r="C163" s="29">
        <f t="shared" si="15"/>
        <v>7.7697436556987205E-4</v>
      </c>
      <c r="D163" s="29">
        <f t="shared" si="11"/>
        <v>1.3900160624777124E-2</v>
      </c>
      <c r="E163" s="29">
        <f t="shared" si="12"/>
        <v>8.9999999999999844E-2</v>
      </c>
      <c r="F163" s="29">
        <f t="shared" si="16"/>
        <v>1.0249999999999997E-2</v>
      </c>
      <c r="G163" s="29">
        <f t="shared" si="13"/>
        <v>8.9999999999999844E-2</v>
      </c>
      <c r="H163" s="29">
        <f t="shared" si="16"/>
        <v>1.0249999999999997E-2</v>
      </c>
    </row>
    <row r="164" spans="1:8" x14ac:dyDescent="0.2">
      <c r="A164" s="26">
        <f t="shared" si="14"/>
        <v>13.666666666666666</v>
      </c>
      <c r="B164" s="6">
        <v>820</v>
      </c>
      <c r="C164" s="29">
        <f t="shared" si="15"/>
        <v>7.1124078015426067E-4</v>
      </c>
      <c r="D164" s="29">
        <f t="shared" si="11"/>
        <v>1.3835290344212147E-2</v>
      </c>
      <c r="E164" s="29">
        <f t="shared" si="12"/>
        <v>9.1111111111110948E-2</v>
      </c>
      <c r="F164" s="29">
        <f t="shared" si="16"/>
        <v>1.0503086419753083E-2</v>
      </c>
      <c r="G164" s="29">
        <f t="shared" si="13"/>
        <v>9.1111111111110948E-2</v>
      </c>
      <c r="H164" s="29">
        <f t="shared" si="16"/>
        <v>1.0503086419753083E-2</v>
      </c>
    </row>
    <row r="165" spans="1:8" x14ac:dyDescent="0.2">
      <c r="A165" s="26">
        <f t="shared" si="14"/>
        <v>13.833333333333334</v>
      </c>
      <c r="B165" s="6">
        <v>830</v>
      </c>
      <c r="C165" s="29">
        <f t="shared" si="15"/>
        <v>6.5106838754379716E-4</v>
      </c>
      <c r="D165" s="29">
        <f t="shared" si="11"/>
        <v>1.3775908219135187E-2</v>
      </c>
      <c r="E165" s="29">
        <f t="shared" si="12"/>
        <v>9.2222222222222053E-2</v>
      </c>
      <c r="F165" s="29">
        <f t="shared" si="16"/>
        <v>1.0759259259259255E-2</v>
      </c>
      <c r="G165" s="29">
        <f t="shared" si="13"/>
        <v>9.2222222222222053E-2</v>
      </c>
      <c r="H165" s="29">
        <f t="shared" si="16"/>
        <v>1.0759259259259255E-2</v>
      </c>
    </row>
    <row r="166" spans="1:8" x14ac:dyDescent="0.2">
      <c r="A166" s="26">
        <f t="shared" si="14"/>
        <v>14</v>
      </c>
      <c r="B166" s="6">
        <v>840</v>
      </c>
      <c r="C166" s="29">
        <f t="shared" si="15"/>
        <v>5.9598669970378066E-4</v>
      </c>
      <c r="D166" s="29">
        <f t="shared" si="11"/>
        <v>1.3721549940614664E-2</v>
      </c>
      <c r="E166" s="29">
        <f t="shared" si="12"/>
        <v>9.3333333333333157E-2</v>
      </c>
      <c r="F166" s="29">
        <f t="shared" si="16"/>
        <v>1.1018518518518514E-2</v>
      </c>
      <c r="G166" s="29">
        <f t="shared" si="13"/>
        <v>9.3333333333333157E-2</v>
      </c>
      <c r="H166" s="29">
        <f t="shared" si="16"/>
        <v>1.1018518518518514E-2</v>
      </c>
    </row>
    <row r="167" spans="1:8" x14ac:dyDescent="0.2">
      <c r="A167" s="26">
        <f t="shared" si="14"/>
        <v>14.166666666666666</v>
      </c>
      <c r="B167" s="6">
        <v>850</v>
      </c>
      <c r="C167" s="29">
        <f t="shared" si="15"/>
        <v>5.4556503282830672E-4</v>
      </c>
      <c r="D167" s="29">
        <f t="shared" si="11"/>
        <v>1.3671790481183305E-2</v>
      </c>
      <c r="E167" s="29">
        <f t="shared" si="12"/>
        <v>9.4444444444444262E-2</v>
      </c>
      <c r="F167" s="29">
        <f t="shared" si="16"/>
        <v>1.128086419753086E-2</v>
      </c>
      <c r="G167" s="29">
        <f t="shared" si="13"/>
        <v>9.4444444444444262E-2</v>
      </c>
      <c r="H167" s="29">
        <f t="shared" si="16"/>
        <v>1.128086419753086E-2</v>
      </c>
    </row>
    <row r="168" spans="1:8" x14ac:dyDescent="0.2">
      <c r="A168" s="26">
        <f t="shared" si="14"/>
        <v>14.333333333333334</v>
      </c>
      <c r="B168" s="6">
        <v>860</v>
      </c>
      <c r="C168" s="29">
        <f t="shared" si="15"/>
        <v>4.9940913982289548E-4</v>
      </c>
      <c r="D168" s="29">
        <f t="shared" si="11"/>
        <v>1.3626240771547702E-2</v>
      </c>
      <c r="E168" s="29">
        <f t="shared" si="12"/>
        <v>9.5555555555555366E-2</v>
      </c>
      <c r="F168" s="29">
        <f t="shared" si="16"/>
        <v>1.1546296296296291E-2</v>
      </c>
      <c r="G168" s="29">
        <f t="shared" si="13"/>
        <v>9.5555555555555366E-2</v>
      </c>
      <c r="H168" s="29">
        <f t="shared" si="16"/>
        <v>1.1546296296296291E-2</v>
      </c>
    </row>
    <row r="169" spans="1:8" x14ac:dyDescent="0.2">
      <c r="A169" s="26">
        <f t="shared" si="14"/>
        <v>14.5</v>
      </c>
      <c r="B169" s="6">
        <v>870</v>
      </c>
      <c r="C169" s="29">
        <f t="shared" si="15"/>
        <v>4.5715812768582501E-4</v>
      </c>
      <c r="D169" s="29">
        <f t="shared" si="11"/>
        <v>1.358454465845488E-2</v>
      </c>
      <c r="E169" s="29">
        <f t="shared" si="12"/>
        <v>9.666666666666647E-2</v>
      </c>
      <c r="F169" s="29">
        <f t="shared" si="16"/>
        <v>1.1814814814814809E-2</v>
      </c>
      <c r="G169" s="29">
        <f t="shared" si="13"/>
        <v>9.666666666666647E-2</v>
      </c>
      <c r="H169" s="29">
        <f t="shared" si="16"/>
        <v>1.1814814814814809E-2</v>
      </c>
    </row>
    <row r="170" spans="1:8" x14ac:dyDescent="0.2">
      <c r="A170" s="26">
        <f t="shared" si="14"/>
        <v>14.666666666666666</v>
      </c>
      <c r="B170" s="6">
        <v>880</v>
      </c>
      <c r="C170" s="29">
        <f t="shared" si="15"/>
        <v>4.1848163568517004E-4</v>
      </c>
      <c r="D170" s="29">
        <f t="shared" si="11"/>
        <v>1.3546376119929432E-2</v>
      </c>
      <c r="E170" s="29">
        <f t="shared" si="12"/>
        <v>9.7777777777777575E-2</v>
      </c>
      <c r="F170" s="29">
        <f t="shared" si="16"/>
        <v>1.2086419753086414E-2</v>
      </c>
      <c r="G170" s="29">
        <f t="shared" si="13"/>
        <v>9.7777777777777575E-2</v>
      </c>
      <c r="H170" s="29">
        <f t="shared" si="16"/>
        <v>1.2086419753086414E-2</v>
      </c>
    </row>
    <row r="171" spans="1:8" x14ac:dyDescent="0.2">
      <c r="A171" s="26">
        <f t="shared" si="14"/>
        <v>14.833333333333334</v>
      </c>
      <c r="B171" s="6">
        <v>890</v>
      </c>
      <c r="C171" s="29">
        <f t="shared" si="15"/>
        <v>3.8307725226770695E-4</v>
      </c>
      <c r="D171" s="29">
        <f t="shared" si="11"/>
        <v>1.3511436716107175E-2</v>
      </c>
      <c r="E171" s="29">
        <f t="shared" si="12"/>
        <v>9.8888888888888679E-2</v>
      </c>
      <c r="F171" s="29">
        <f t="shared" si="16"/>
        <v>1.2361111111111104E-2</v>
      </c>
      <c r="G171" s="29">
        <f t="shared" si="13"/>
        <v>9.8888888888888679E-2</v>
      </c>
      <c r="H171" s="29">
        <f t="shared" si="16"/>
        <v>1.2361111111111104E-2</v>
      </c>
    </row>
    <row r="172" spans="1:8" x14ac:dyDescent="0.2">
      <c r="A172" s="26">
        <f t="shared" si="14"/>
        <v>15</v>
      </c>
      <c r="B172" s="6">
        <v>900</v>
      </c>
      <c r="C172" s="29">
        <f t="shared" si="15"/>
        <v>3.5066815050249236E-4</v>
      </c>
      <c r="D172" s="29">
        <f t="shared" si="11"/>
        <v>1.3479453255733369E-2</v>
      </c>
      <c r="E172" s="29">
        <f t="shared" si="12"/>
        <v>9.9999999999999784E-2</v>
      </c>
      <c r="F172" s="29">
        <f t="shared" si="16"/>
        <v>1.2638888888888882E-2</v>
      </c>
      <c r="G172" s="29">
        <f t="shared" si="13"/>
        <v>9.9999999999999784E-2</v>
      </c>
      <c r="H172" s="29">
        <f t="shared" si="16"/>
        <v>1.2638888888888882E-2</v>
      </c>
    </row>
    <row r="173" spans="1:8" x14ac:dyDescent="0.2">
      <c r="A173" s="26">
        <f t="shared" si="14"/>
        <v>15.166666666666666</v>
      </c>
      <c r="B173" s="6">
        <v>910</v>
      </c>
      <c r="C173" s="29">
        <f t="shared" si="15"/>
        <v>3.2100092357064433E-4</v>
      </c>
      <c r="D173" s="29">
        <f t="shared" si="11"/>
        <v>1.3450175660079857E-2</v>
      </c>
      <c r="E173" s="29">
        <f t="shared" si="12"/>
        <v>0.10111111111111089</v>
      </c>
      <c r="F173" s="29">
        <f t="shared" si="16"/>
        <v>1.2919753086419745E-2</v>
      </c>
      <c r="G173" s="29">
        <f t="shared" si="13"/>
        <v>0.10111111111111089</v>
      </c>
      <c r="H173" s="29">
        <f t="shared" si="16"/>
        <v>1.2919753086419745E-2</v>
      </c>
    </row>
    <row r="174" spans="1:8" x14ac:dyDescent="0.2">
      <c r="A174" s="26">
        <f t="shared" si="14"/>
        <v>15.333333333333334</v>
      </c>
      <c r="B174" s="6">
        <v>920</v>
      </c>
      <c r="C174" s="29">
        <f t="shared" si="15"/>
        <v>2.9384360337701752E-4</v>
      </c>
      <c r="D174" s="29">
        <f t="shared" si="11"/>
        <v>1.3423375007579086E-2</v>
      </c>
      <c r="E174" s="29">
        <f t="shared" si="12"/>
        <v>0.10222222222222199</v>
      </c>
      <c r="F174" s="29">
        <f t="shared" si="16"/>
        <v>1.3203703703703695E-2</v>
      </c>
      <c r="G174" s="29">
        <f t="shared" si="13"/>
        <v>0.10222222222222199</v>
      </c>
      <c r="H174" s="29">
        <f t="shared" si="16"/>
        <v>1.3203703703703695E-2</v>
      </c>
    </row>
    <row r="175" spans="1:8" x14ac:dyDescent="0.2">
      <c r="A175" s="26">
        <f t="shared" si="14"/>
        <v>15.5</v>
      </c>
      <c r="B175" s="6">
        <v>930</v>
      </c>
      <c r="C175" s="29">
        <f t="shared" si="15"/>
        <v>2.689838467912937E-4</v>
      </c>
      <c r="D175" s="29">
        <f t="shared" si="11"/>
        <v>1.3398841743886003E-2</v>
      </c>
      <c r="E175" s="29">
        <f t="shared" si="12"/>
        <v>0.1033333333333331</v>
      </c>
      <c r="F175" s="29">
        <f t="shared" si="16"/>
        <v>1.3490740740740732E-2</v>
      </c>
      <c r="G175" s="29">
        <f t="shared" si="13"/>
        <v>0.1033333333333331</v>
      </c>
      <c r="H175" s="29">
        <f t="shared" si="16"/>
        <v>1.3490740740740732E-2</v>
      </c>
    </row>
    <row r="176" spans="1:8" x14ac:dyDescent="0.2">
      <c r="A176" s="26">
        <f t="shared" si="14"/>
        <v>15.666666666666666</v>
      </c>
      <c r="B176" s="6">
        <v>940</v>
      </c>
      <c r="C176" s="29">
        <f t="shared" si="15"/>
        <v>2.4622727533670408E-4</v>
      </c>
      <c r="D176" s="29">
        <f t="shared" si="11"/>
        <v>1.3376384043372293E-2</v>
      </c>
      <c r="E176" s="29">
        <f t="shared" si="12"/>
        <v>0.1044444444444442</v>
      </c>
      <c r="F176" s="29">
        <f t="shared" si="16"/>
        <v>1.3780864197530855E-2</v>
      </c>
      <c r="G176" s="29">
        <f t="shared" si="13"/>
        <v>0.1044444444444442</v>
      </c>
      <c r="H176" s="29">
        <f t="shared" si="16"/>
        <v>1.3780864197530855E-2</v>
      </c>
    </row>
    <row r="177" spans="1:8" x14ac:dyDescent="0.2">
      <c r="A177" s="26">
        <f t="shared" si="14"/>
        <v>15.833333333333334</v>
      </c>
      <c r="B177" s="6">
        <v>950</v>
      </c>
      <c r="C177" s="29">
        <f t="shared" si="15"/>
        <v>2.2539595534440637E-4</v>
      </c>
      <c r="D177" s="29">
        <f t="shared" si="11"/>
        <v>1.3355826309241481E-2</v>
      </c>
      <c r="E177" s="29">
        <f t="shared" si="12"/>
        <v>0.10555555555555531</v>
      </c>
      <c r="F177" s="29">
        <f t="shared" si="16"/>
        <v>1.4074074074074064E-2</v>
      </c>
      <c r="G177" s="29">
        <f t="shared" si="13"/>
        <v>0.10555555555555531</v>
      </c>
      <c r="H177" s="29">
        <f t="shared" si="16"/>
        <v>1.4074074074074064E-2</v>
      </c>
    </row>
    <row r="178" spans="1:8" x14ac:dyDescent="0.2">
      <c r="A178" s="26">
        <f t="shared" si="14"/>
        <v>16</v>
      </c>
      <c r="B178" s="6">
        <v>960</v>
      </c>
      <c r="C178" s="29">
        <f t="shared" si="15"/>
        <v>2.0632700668984168E-4</v>
      </c>
      <c r="D178" s="29">
        <f t="shared" si="11"/>
        <v>1.3337007800537299E-2</v>
      </c>
      <c r="E178" s="29">
        <f t="shared" si="12"/>
        <v>0.10666666666666641</v>
      </c>
      <c r="F178" s="29">
        <f t="shared" si="16"/>
        <v>1.437037037037036E-2</v>
      </c>
      <c r="G178" s="29">
        <f t="shared" si="13"/>
        <v>0.10666666666666641</v>
      </c>
      <c r="H178" s="29">
        <f t="shared" si="16"/>
        <v>1.437037037037036E-2</v>
      </c>
    </row>
    <row r="179" spans="1:8" x14ac:dyDescent="0.2">
      <c r="A179" s="26">
        <f t="shared" si="14"/>
        <v>16.166666666666668</v>
      </c>
      <c r="B179" s="6">
        <v>970</v>
      </c>
      <c r="C179" s="29">
        <f t="shared" si="15"/>
        <v>1.8887132923277832E-4</v>
      </c>
      <c r="D179" s="29">
        <f t="shared" si="11"/>
        <v>1.3319781375309892E-2</v>
      </c>
      <c r="E179" s="29">
        <f t="shared" ref="E179:E201" si="17">E178+$B$79</f>
        <v>0.10777777777777751</v>
      </c>
      <c r="F179" s="29">
        <f t="shared" si="16"/>
        <v>1.4669753086419742E-2</v>
      </c>
      <c r="G179" s="29">
        <f t="shared" si="13"/>
        <v>0.10777777777777751</v>
      </c>
      <c r="H179" s="29">
        <f t="shared" si="16"/>
        <v>1.4669753086419742E-2</v>
      </c>
    </row>
    <row r="180" spans="1:8" x14ac:dyDescent="0.2">
      <c r="A180" s="26">
        <f t="shared" si="14"/>
        <v>16.333333333333332</v>
      </c>
      <c r="B180" s="6">
        <v>980</v>
      </c>
      <c r="C180" s="29">
        <f t="shared" si="15"/>
        <v>1.7289243700307526E-4</v>
      </c>
      <c r="D180" s="29">
        <f t="shared" si="11"/>
        <v>1.3304012340112669E-2</v>
      </c>
      <c r="E180" s="29">
        <f t="shared" si="17"/>
        <v>0.10888888888888862</v>
      </c>
      <c r="F180" s="29">
        <f t="shared" si="16"/>
        <v>1.497222222222221E-2</v>
      </c>
      <c r="G180" s="29">
        <f t="shared" si="13"/>
        <v>0.10888888888888862</v>
      </c>
      <c r="H180" s="29">
        <f t="shared" si="16"/>
        <v>1.497222222222221E-2</v>
      </c>
    </row>
    <row r="181" spans="1:8" x14ac:dyDescent="0.2">
      <c r="A181" s="26">
        <f t="shared" si="14"/>
        <v>16.5</v>
      </c>
      <c r="B181" s="6">
        <v>990</v>
      </c>
      <c r="C181" s="29">
        <f t="shared" si="15"/>
        <v>1.5826539101666191E-4</v>
      </c>
      <c r="D181" s="29">
        <f t="shared" si="11"/>
        <v>1.3289577396834036E-2</v>
      </c>
      <c r="E181" s="29">
        <f t="shared" si="17"/>
        <v>0.10999999999999972</v>
      </c>
      <c r="F181" s="29">
        <f t="shared" si="16"/>
        <v>1.5277777777777765E-2</v>
      </c>
      <c r="G181" s="29">
        <f t="shared" si="13"/>
        <v>0.10999999999999972</v>
      </c>
      <c r="H181" s="29">
        <f t="shared" si="16"/>
        <v>1.5277777777777765E-2</v>
      </c>
    </row>
    <row r="182" spans="1:8" x14ac:dyDescent="0.2">
      <c r="A182" s="26">
        <f t="shared" si="14"/>
        <v>16.666666666666668</v>
      </c>
      <c r="B182" s="6">
        <v>1000</v>
      </c>
      <c r="C182" s="29">
        <f t="shared" si="15"/>
        <v>1.4487582237742046E-4</v>
      </c>
      <c r="D182" s="29">
        <f t="shared" si="11"/>
        <v>1.3276363678629258E-2</v>
      </c>
      <c r="E182" s="29">
        <f t="shared" si="17"/>
        <v>0.11111111111111083</v>
      </c>
      <c r="F182" s="29">
        <f t="shared" si="16"/>
        <v>1.5586419753086406E-2</v>
      </c>
      <c r="G182" s="29">
        <f t="shared" si="13"/>
        <v>0.11111111111111083</v>
      </c>
      <c r="H182" s="29">
        <f t="shared" si="16"/>
        <v>1.5586419753086406E-2</v>
      </c>
    </row>
    <row r="183" spans="1:8" x14ac:dyDescent="0.2">
      <c r="A183" s="26">
        <f t="shared" si="14"/>
        <v>16.833333333333332</v>
      </c>
      <c r="B183" s="6">
        <v>1010</v>
      </c>
      <c r="C183" s="29">
        <f t="shared" si="15"/>
        <v>1.3261903802660302E-4</v>
      </c>
      <c r="D183" s="29">
        <f t="shared" si="11"/>
        <v>1.3264267867414416E-2</v>
      </c>
      <c r="E183" s="29">
        <f t="shared" si="17"/>
        <v>0.11222222222222193</v>
      </c>
      <c r="F183" s="29">
        <f t="shared" si="16"/>
        <v>1.5898148148148133E-2</v>
      </c>
      <c r="G183" s="29">
        <f t="shared" si="13"/>
        <v>0.11222222222222193</v>
      </c>
      <c r="H183" s="29">
        <f t="shared" si="16"/>
        <v>1.5898148148148133E-2</v>
      </c>
    </row>
    <row r="184" spans="1:8" x14ac:dyDescent="0.2">
      <c r="A184" s="26">
        <f t="shared" si="14"/>
        <v>17</v>
      </c>
      <c r="B184" s="6">
        <v>1020</v>
      </c>
      <c r="C184" s="29">
        <f t="shared" si="15"/>
        <v>1.2139920214763673E-4</v>
      </c>
      <c r="D184" s="29">
        <f t="shared" si="11"/>
        <v>1.3253195386022145E-2</v>
      </c>
      <c r="E184" s="29">
        <f t="shared" si="17"/>
        <v>0.11333333333333304</v>
      </c>
      <c r="F184" s="29">
        <f t="shared" si="16"/>
        <v>1.6212962962962946E-2</v>
      </c>
      <c r="G184" s="29">
        <f t="shared" si="13"/>
        <v>0.11333333333333304</v>
      </c>
      <c r="H184" s="29">
        <f t="shared" si="16"/>
        <v>1.6212962962962946E-2</v>
      </c>
    </row>
    <row r="185" spans="1:8" x14ac:dyDescent="0.2">
      <c r="A185" s="26">
        <f t="shared" si="14"/>
        <v>17.166666666666668</v>
      </c>
      <c r="B185" s="6">
        <v>1030</v>
      </c>
      <c r="C185" s="29">
        <f t="shared" si="15"/>
        <v>1.1112858682571963E-4</v>
      </c>
      <c r="D185" s="29">
        <f t="shared" si="11"/>
        <v>1.3243059658702615E-2</v>
      </c>
      <c r="E185" s="29">
        <f t="shared" si="17"/>
        <v>0.11444444444444414</v>
      </c>
      <c r="F185" s="29">
        <f t="shared" si="16"/>
        <v>1.6530864197530845E-2</v>
      </c>
      <c r="G185" s="29">
        <f t="shared" si="13"/>
        <v>0.11444444444444414</v>
      </c>
      <c r="H185" s="29">
        <f t="shared" si="16"/>
        <v>1.6530864197530845E-2</v>
      </c>
    </row>
    <row r="186" spans="1:8" x14ac:dyDescent="0.2">
      <c r="A186" s="26">
        <f t="shared" si="14"/>
        <v>17.333333333333332</v>
      </c>
      <c r="B186" s="6">
        <v>1040</v>
      </c>
      <c r="C186" s="29">
        <f t="shared" si="15"/>
        <v>1.0172688610311361E-4</v>
      </c>
      <c r="D186" s="29">
        <f t="shared" si="11"/>
        <v>1.3233781434187592E-2</v>
      </c>
      <c r="E186" s="29">
        <f t="shared" si="17"/>
        <v>0.11555555555555524</v>
      </c>
      <c r="F186" s="29">
        <f t="shared" si="16"/>
        <v>1.6851851851851833E-2</v>
      </c>
      <c r="G186" s="29">
        <f t="shared" si="13"/>
        <v>0.11555555555555524</v>
      </c>
      <c r="H186" s="29">
        <f t="shared" si="16"/>
        <v>1.6851851851851833E-2</v>
      </c>
    </row>
    <row r="187" spans="1:8" x14ac:dyDescent="0.2">
      <c r="A187" s="26">
        <f t="shared" si="14"/>
        <v>17.5</v>
      </c>
      <c r="B187" s="6">
        <v>1050</v>
      </c>
      <c r="C187" s="29">
        <f t="shared" si="15"/>
        <v>9.3120588066731544E-5</v>
      </c>
      <c r="D187" s="29">
        <f t="shared" si="11"/>
        <v>1.3225288166024658E-2</v>
      </c>
      <c r="E187" s="29">
        <f t="shared" si="17"/>
        <v>0.11666666666666635</v>
      </c>
      <c r="F187" s="29">
        <f t="shared" si="16"/>
        <v>1.7175925925925907E-2</v>
      </c>
      <c r="G187" s="29">
        <f t="shared" si="13"/>
        <v>0.11666666666666635</v>
      </c>
      <c r="H187" s="29">
        <f t="shared" si="16"/>
        <v>1.7175925925925907E-2</v>
      </c>
    </row>
    <row r="188" spans="1:8" x14ac:dyDescent="0.2">
      <c r="A188" s="26">
        <f t="shared" si="14"/>
        <v>17.666666666666668</v>
      </c>
      <c r="B188" s="6">
        <v>1060</v>
      </c>
      <c r="C188" s="29">
        <f t="shared" si="15"/>
        <v>8.5242400058370554E-5</v>
      </c>
      <c r="D188" s="29">
        <f t="shared" si="11"/>
        <v>1.321751344533637E-2</v>
      </c>
      <c r="E188" s="29">
        <f t="shared" si="17"/>
        <v>0.11777777777777745</v>
      </c>
      <c r="F188" s="29">
        <f t="shared" si="16"/>
        <v>1.7503086419753067E-2</v>
      </c>
      <c r="G188" s="29">
        <f t="shared" si="13"/>
        <v>0.11777777777777745</v>
      </c>
      <c r="H188" s="29">
        <f t="shared" si="16"/>
        <v>1.7503086419753067E-2</v>
      </c>
    </row>
    <row r="189" spans="1:8" x14ac:dyDescent="0.2">
      <c r="A189" s="26">
        <f t="shared" si="14"/>
        <v>17.833333333333332</v>
      </c>
      <c r="B189" s="6">
        <v>1070</v>
      </c>
      <c r="C189" s="29">
        <f t="shared" si="15"/>
        <v>7.8030722513309107E-5</v>
      </c>
      <c r="D189" s="29">
        <f t="shared" si="11"/>
        <v>1.3210396481569152E-2</v>
      </c>
      <c r="E189" s="29">
        <f t="shared" si="17"/>
        <v>0.11888888888888856</v>
      </c>
      <c r="F189" s="29">
        <f t="shared" si="16"/>
        <v>1.7833333333333312E-2</v>
      </c>
      <c r="G189" s="29">
        <f t="shared" si="13"/>
        <v>0.11888888888888856</v>
      </c>
      <c r="H189" s="29">
        <f t="shared" si="16"/>
        <v>1.7833333333333312E-2</v>
      </c>
    </row>
    <row r="190" spans="1:8" x14ac:dyDescent="0.2">
      <c r="A190" s="26">
        <f t="shared" si="14"/>
        <v>18</v>
      </c>
      <c r="B190" s="6">
        <v>1080</v>
      </c>
      <c r="C190" s="29">
        <f t="shared" si="15"/>
        <v>7.142916731321131E-5</v>
      </c>
      <c r="D190" s="29">
        <f t="shared" si="11"/>
        <v>1.3203881627171846E-2</v>
      </c>
      <c r="E190" s="29">
        <f t="shared" si="17"/>
        <v>0.11999999999999966</v>
      </c>
      <c r="F190" s="29">
        <f t="shared" si="16"/>
        <v>1.8166666666666643E-2</v>
      </c>
      <c r="G190" s="29">
        <f t="shared" si="13"/>
        <v>0.11999999999999966</v>
      </c>
      <c r="H190" s="29">
        <f t="shared" si="16"/>
        <v>1.8166666666666643E-2</v>
      </c>
    </row>
    <row r="191" spans="1:8" x14ac:dyDescent="0.2">
      <c r="A191" s="26">
        <f t="shared" si="14"/>
        <v>18.166666666666668</v>
      </c>
      <c r="B191" s="6">
        <v>1090</v>
      </c>
      <c r="C191" s="29">
        <f t="shared" si="15"/>
        <v>6.5386116887338893E-5</v>
      </c>
      <c r="D191" s="29">
        <f t="shared" si="11"/>
        <v>1.3197917942487434E-2</v>
      </c>
      <c r="E191" s="29">
        <f t="shared" si="17"/>
        <v>0.12111111111111077</v>
      </c>
      <c r="F191" s="29">
        <f t="shared" si="16"/>
        <v>1.8503086419753061E-2</v>
      </c>
      <c r="G191" s="29">
        <f t="shared" si="13"/>
        <v>0.12111111111111077</v>
      </c>
      <c r="H191" s="29">
        <f t="shared" si="16"/>
        <v>1.8503086419753061E-2</v>
      </c>
    </row>
    <row r="192" spans="1:8" x14ac:dyDescent="0.2">
      <c r="A192" s="26">
        <f t="shared" si="14"/>
        <v>18.333333333333332</v>
      </c>
      <c r="B192" s="6">
        <v>1100</v>
      </c>
      <c r="C192" s="29">
        <f t="shared" si="15"/>
        <v>5.9854320614682427E-5</v>
      </c>
      <c r="D192" s="29">
        <f t="shared" si="11"/>
        <v>1.3192458797455764E-2</v>
      </c>
      <c r="E192" s="29">
        <f t="shared" si="17"/>
        <v>0.12222222222222187</v>
      </c>
      <c r="F192" s="29">
        <f t="shared" si="16"/>
        <v>1.8842592592592567E-2</v>
      </c>
      <c r="G192" s="29">
        <f t="shared" si="13"/>
        <v>0.12222222222222187</v>
      </c>
      <c r="H192" s="29">
        <f t="shared" si="16"/>
        <v>1.8842592592592567E-2</v>
      </c>
    </row>
    <row r="193" spans="1:8" x14ac:dyDescent="0.2">
      <c r="A193" s="26">
        <f t="shared" si="14"/>
        <v>18.5</v>
      </c>
      <c r="B193" s="6">
        <v>1110</v>
      </c>
      <c r="C193" s="29">
        <f t="shared" si="15"/>
        <v>5.4790525371279638E-5</v>
      </c>
      <c r="D193" s="29">
        <f t="shared" si="11"/>
        <v>1.3187461507013044E-2</v>
      </c>
      <c r="E193" s="29">
        <f t="shared" si="17"/>
        <v>0.12333333333333298</v>
      </c>
      <c r="F193" s="29">
        <f t="shared" si="16"/>
        <v>1.9185185185185159E-2</v>
      </c>
      <c r="G193" s="29">
        <f t="shared" si="13"/>
        <v>0.12333333333333298</v>
      </c>
      <c r="H193" s="29">
        <f t="shared" si="16"/>
        <v>1.9185185185185159E-2</v>
      </c>
    </row>
    <row r="194" spans="1:8" x14ac:dyDescent="0.2">
      <c r="A194" s="26">
        <f t="shared" si="14"/>
        <v>18.666666666666668</v>
      </c>
      <c r="B194" s="6">
        <v>1120</v>
      </c>
      <c r="C194" s="29">
        <f t="shared" si="15"/>
        <v>5.0155137333969483E-5</v>
      </c>
      <c r="D194" s="29">
        <f t="shared" si="11"/>
        <v>1.3182886997337257E-2</v>
      </c>
      <c r="E194" s="29">
        <f t="shared" si="17"/>
        <v>0.12444444444444408</v>
      </c>
      <c r="F194" s="29">
        <f t="shared" si="16"/>
        <v>1.9530864197530837E-2</v>
      </c>
      <c r="G194" s="29">
        <f t="shared" si="13"/>
        <v>0.12444444444444408</v>
      </c>
      <c r="H194" s="29">
        <f t="shared" si="16"/>
        <v>1.9530864197530837E-2</v>
      </c>
    </row>
    <row r="195" spans="1:8" x14ac:dyDescent="0.2">
      <c r="A195" s="26">
        <f t="shared" si="14"/>
        <v>18.833333333333332</v>
      </c>
      <c r="B195" s="6">
        <v>1130</v>
      </c>
      <c r="C195" s="29">
        <f t="shared" si="15"/>
        <v>4.5911912396225102E-5</v>
      </c>
      <c r="D195" s="29">
        <f t="shared" si="11"/>
        <v>1.3178699500329884E-2</v>
      </c>
      <c r="E195" s="29">
        <f t="shared" si="17"/>
        <v>0.1255555555555552</v>
      </c>
      <c r="F195" s="29">
        <f t="shared" si="16"/>
        <v>1.9879629629629601E-2</v>
      </c>
      <c r="G195" s="29">
        <f t="shared" si="13"/>
        <v>0.1255555555555552</v>
      </c>
      <c r="H195" s="29">
        <f t="shared" si="16"/>
        <v>1.9879629629629601E-2</v>
      </c>
    </row>
    <row r="196" spans="1:8" x14ac:dyDescent="0.2">
      <c r="A196" s="26">
        <f t="shared" si="14"/>
        <v>19</v>
      </c>
      <c r="B196" s="6">
        <v>1140</v>
      </c>
      <c r="C196" s="29">
        <f t="shared" si="15"/>
        <v>4.2027672775426531E-5</v>
      </c>
      <c r="D196" s="29">
        <f t="shared" si="11"/>
        <v>1.3174866273945081E-2</v>
      </c>
      <c r="E196" s="29">
        <f t="shared" si="17"/>
        <v>0.12666666666666632</v>
      </c>
      <c r="F196" s="29">
        <f t="shared" si="16"/>
        <v>2.0231481481481451E-2</v>
      </c>
      <c r="G196" s="29">
        <f t="shared" si="13"/>
        <v>0.12666666666666632</v>
      </c>
      <c r="H196" s="29">
        <f t="shared" si="16"/>
        <v>2.0231481481481451E-2</v>
      </c>
    </row>
    <row r="197" spans="1:8" x14ac:dyDescent="0.2">
      <c r="A197" s="26">
        <f t="shared" si="14"/>
        <v>19.166666666666668</v>
      </c>
      <c r="B197" s="6">
        <v>1150</v>
      </c>
      <c r="C197" s="29">
        <f t="shared" si="15"/>
        <v>3.8472047595724996E-5</v>
      </c>
      <c r="D197" s="29">
        <f t="shared" si="11"/>
        <v>1.3171357346179574E-2</v>
      </c>
      <c r="E197" s="29">
        <f t="shared" si="17"/>
        <v>0.12777777777777743</v>
      </c>
      <c r="F197" s="29">
        <f t="shared" si="16"/>
        <v>2.058641975308639E-2</v>
      </c>
      <c r="G197" s="29">
        <f t="shared" si="13"/>
        <v>0.12777777777777743</v>
      </c>
      <c r="H197" s="29">
        <f t="shared" si="16"/>
        <v>2.058641975308639E-2</v>
      </c>
    </row>
    <row r="198" spans="1:8" x14ac:dyDescent="0.2">
      <c r="A198" s="26">
        <f t="shared" si="14"/>
        <v>19.333333333333332</v>
      </c>
      <c r="B198" s="6">
        <v>1160</v>
      </c>
      <c r="C198" s="29">
        <f t="shared" si="15"/>
        <v>3.5217235418115725E-5</v>
      </c>
      <c r="D198" s="29">
        <f t="shared" si="11"/>
        <v>1.3168145280721516E-2</v>
      </c>
      <c r="E198" s="29">
        <f t="shared" si="17"/>
        <v>0.12888888888888855</v>
      </c>
      <c r="F198" s="29">
        <f t="shared" si="16"/>
        <v>2.0944444444444415E-2</v>
      </c>
      <c r="G198" s="29">
        <f t="shared" si="13"/>
        <v>0.12888888888888855</v>
      </c>
      <c r="H198" s="29">
        <f t="shared" si="16"/>
        <v>2.0944444444444415E-2</v>
      </c>
    </row>
    <row r="199" spans="1:8" x14ac:dyDescent="0.2">
      <c r="A199" s="26">
        <f t="shared" si="14"/>
        <v>19.5</v>
      </c>
      <c r="B199" s="6">
        <v>1170</v>
      </c>
      <c r="C199" s="29">
        <f t="shared" si="15"/>
        <v>3.2237786860941642E-5</v>
      </c>
      <c r="D199" s="29">
        <f t="shared" si="11"/>
        <v>1.3165204962425918E-2</v>
      </c>
      <c r="E199" s="29">
        <f t="shared" si="17"/>
        <v>0.12999999999999967</v>
      </c>
      <c r="F199" s="29">
        <f t="shared" si="16"/>
        <v>2.1305555555555526E-2</v>
      </c>
      <c r="G199" s="29">
        <f t="shared" si="13"/>
        <v>0.12999999999999967</v>
      </c>
      <c r="H199" s="29">
        <f t="shared" si="16"/>
        <v>2.1305555555555526E-2</v>
      </c>
    </row>
    <row r="200" spans="1:8" x14ac:dyDescent="0.2">
      <c r="A200" s="26">
        <f t="shared" si="14"/>
        <v>19.666666666666668</v>
      </c>
      <c r="B200" s="6">
        <v>1180</v>
      </c>
      <c r="C200" s="29">
        <f t="shared" si="15"/>
        <v>2.9510405611137187E-5</v>
      </c>
      <c r="D200" s="29">
        <f t="shared" si="11"/>
        <v>1.3162513400939293E-2</v>
      </c>
      <c r="E200" s="29">
        <f t="shared" si="17"/>
        <v>0.13111111111111079</v>
      </c>
      <c r="F200" s="29">
        <f t="shared" si="16"/>
        <v>2.1669753086419722E-2</v>
      </c>
      <c r="G200" s="29">
        <f t="shared" si="13"/>
        <v>0.13111111111111079</v>
      </c>
      <c r="H200" s="29">
        <f t="shared" si="16"/>
        <v>2.1669753086419722E-2</v>
      </c>
    </row>
    <row r="201" spans="1:8" x14ac:dyDescent="0.2">
      <c r="A201" s="26">
        <f t="shared" si="14"/>
        <v>19.833333333333332</v>
      </c>
      <c r="B201" s="6">
        <v>1190</v>
      </c>
      <c r="C201" s="29">
        <f t="shared" si="15"/>
        <v>2.7013766270318963E-5</v>
      </c>
      <c r="D201" s="29">
        <f t="shared" si="11"/>
        <v>1.3160049550938042E-2</v>
      </c>
      <c r="E201" s="29">
        <f t="shared" si="17"/>
        <v>0.13222222222222191</v>
      </c>
      <c r="F201" s="29">
        <f t="shared" si="16"/>
        <v>2.2037037037037004E-2</v>
      </c>
      <c r="G201" s="29">
        <f t="shared" si="13"/>
        <v>0.13222222222222191</v>
      </c>
      <c r="H201" s="29">
        <f t="shared" si="16"/>
        <v>2.2037037037037004E-2</v>
      </c>
    </row>
    <row r="202" spans="1:8" x14ac:dyDescent="0.2">
      <c r="A202" s="26">
        <f t="shared" si="14"/>
        <v>20</v>
      </c>
      <c r="B202" s="6">
        <v>1200</v>
      </c>
      <c r="C202" s="29">
        <f t="shared" si="15"/>
        <v>2.472834761146144E-5</v>
      </c>
      <c r="D202" s="29">
        <f t="shared" si="11"/>
        <v>1.3157794147575039E-2</v>
      </c>
      <c r="E202" s="27">
        <f t="shared" ref="E202:E220" si="18">E201*EXP(-$C$21*10/3600)+$B$79</f>
        <v>0.12214706886512031</v>
      </c>
      <c r="F202" s="29">
        <f t="shared" si="16"/>
        <v>2.2376334450551226E-2</v>
      </c>
      <c r="G202" s="29">
        <f t="shared" si="13"/>
        <v>0.13333333333333303</v>
      </c>
      <c r="H202" s="29">
        <f t="shared" si="16"/>
        <v>2.2407407407407372E-2</v>
      </c>
    </row>
    <row r="203" spans="1:8" x14ac:dyDescent="0.2">
      <c r="A203" s="26">
        <f t="shared" si="14"/>
        <v>20.166666666666668</v>
      </c>
      <c r="B203" s="6">
        <v>1210</v>
      </c>
      <c r="C203" s="29">
        <f t="shared" si="15"/>
        <v>2.2636279942391406E-5</v>
      </c>
      <c r="D203" s="29">
        <f t="shared" si="11"/>
        <v>1.315572955584776E-2</v>
      </c>
      <c r="E203" s="27">
        <f t="shared" si="18"/>
        <v>0.11292429363414733</v>
      </c>
      <c r="F203" s="29">
        <f t="shared" si="16"/>
        <v>2.2690013043979412E-2</v>
      </c>
      <c r="G203" s="29">
        <f t="shared" si="13"/>
        <v>0.13444444444444414</v>
      </c>
      <c r="H203" s="29">
        <f t="shared" si="16"/>
        <v>2.278086419753083E-2</v>
      </c>
    </row>
    <row r="204" spans="1:8" x14ac:dyDescent="0.2">
      <c r="A204" s="26">
        <f t="shared" si="14"/>
        <v>20.333333333333332</v>
      </c>
      <c r="B204" s="6">
        <v>1220</v>
      </c>
      <c r="C204" s="29">
        <f t="shared" si="15"/>
        <v>2.0721205382636107E-5</v>
      </c>
      <c r="D204" s="29">
        <f t="shared" si="11"/>
        <v>1.3153839632710163E-2</v>
      </c>
      <c r="E204" s="27">
        <f t="shared" si="18"/>
        <v>0.10448178363492301</v>
      </c>
      <c r="F204" s="29">
        <f t="shared" si="16"/>
        <v>2.2980240220743086E-2</v>
      </c>
      <c r="G204" s="29">
        <f t="shared" si="13"/>
        <v>0.13555555555555526</v>
      </c>
      <c r="H204" s="29">
        <f t="shared" si="16"/>
        <v>2.3157407407407373E-2</v>
      </c>
    </row>
    <row r="205" spans="1:8" x14ac:dyDescent="0.2">
      <c r="A205" s="26">
        <f t="shared" si="14"/>
        <v>20.5</v>
      </c>
      <c r="B205" s="6">
        <v>1230</v>
      </c>
      <c r="C205" s="29">
        <f t="shared" si="15"/>
        <v>1.8968149961129481E-5</v>
      </c>
      <c r="D205" s="29">
        <f t="shared" si="11"/>
        <v>1.3152109600850193E-2</v>
      </c>
      <c r="E205" s="27">
        <f t="shared" si="18"/>
        <v>9.6753526868170694E-2</v>
      </c>
      <c r="F205" s="29">
        <f t="shared" si="16"/>
        <v>2.3249000017599115E-2</v>
      </c>
      <c r="G205" s="29">
        <f t="shared" si="13"/>
        <v>0.13666666666666638</v>
      </c>
      <c r="H205" s="29">
        <f t="shared" si="16"/>
        <v>2.3537037037037002E-2</v>
      </c>
    </row>
    <row r="206" spans="1:8" x14ac:dyDescent="0.2">
      <c r="A206" s="26">
        <f t="shared" si="14"/>
        <v>20.666666666666668</v>
      </c>
      <c r="B206" s="6">
        <v>1240</v>
      </c>
      <c r="C206" s="29">
        <f t="shared" si="15"/>
        <v>1.7363406534708288E-5</v>
      </c>
      <c r="D206" s="29">
        <f t="shared" si="11"/>
        <v>1.3150525933145951E-2</v>
      </c>
      <c r="E206" s="27">
        <f t="shared" si="18"/>
        <v>8.9679096081788395E-2</v>
      </c>
      <c r="F206" s="29">
        <f t="shared" si="16"/>
        <v>2.3498108617826304E-2</v>
      </c>
      <c r="G206" s="29">
        <f t="shared" si="13"/>
        <v>0.1377777777777775</v>
      </c>
      <c r="H206" s="29">
        <f t="shared" si="16"/>
        <v>2.3919753086419717E-2</v>
      </c>
    </row>
    <row r="207" spans="1:8" x14ac:dyDescent="0.2">
      <c r="A207" s="26">
        <f t="shared" si="14"/>
        <v>20.833333333333332</v>
      </c>
      <c r="B207" s="6">
        <v>1250</v>
      </c>
      <c r="C207" s="29">
        <f t="shared" si="15"/>
        <v>1.5894427611937647E-5</v>
      </c>
      <c r="D207" s="29">
        <f t="shared" si="11"/>
        <v>1.3149076246897108E-2</v>
      </c>
      <c r="E207" s="27">
        <f t="shared" si="18"/>
        <v>8.3203176290067307E-2</v>
      </c>
      <c r="F207" s="29">
        <f t="shared" si="16"/>
        <v>2.3729228551965381E-2</v>
      </c>
      <c r="G207" s="29">
        <f t="shared" si="13"/>
        <v>0.13888888888888862</v>
      </c>
      <c r="H207" s="29">
        <f t="shared" si="16"/>
        <v>2.4305555555555518E-2</v>
      </c>
    </row>
    <row r="208" spans="1:8" x14ac:dyDescent="0.2">
      <c r="A208" s="26">
        <f t="shared" si="14"/>
        <v>21</v>
      </c>
      <c r="B208" s="6">
        <v>1260</v>
      </c>
      <c r="C208" s="29">
        <f t="shared" si="15"/>
        <v>1.4549727244255313E-5</v>
      </c>
      <c r="D208" s="29">
        <f t="shared" si="11"/>
        <v>1.3147749207004549E-2</v>
      </c>
      <c r="E208" s="27">
        <f t="shared" si="18"/>
        <v>7.7275132265729518E-2</v>
      </c>
      <c r="F208" s="29">
        <f t="shared" si="16"/>
        <v>2.3943881697147965E-2</v>
      </c>
      <c r="G208" s="29">
        <f t="shared" si="13"/>
        <v>0.13999999999999974</v>
      </c>
      <c r="H208" s="29">
        <f t="shared" si="16"/>
        <v>2.4694444444444404E-2</v>
      </c>
    </row>
    <row r="209" spans="1:8" x14ac:dyDescent="0.2">
      <c r="A209" s="26">
        <f t="shared" si="14"/>
        <v>21.166666666666668</v>
      </c>
      <c r="B209" s="6">
        <v>1270</v>
      </c>
      <c r="C209" s="29">
        <f t="shared" si="15"/>
        <v>1.3318791217321364E-5</v>
      </c>
      <c r="D209" s="29">
        <f t="shared" si="11"/>
        <v>1.314653443734122E-2</v>
      </c>
      <c r="E209" s="27">
        <f t="shared" si="18"/>
        <v>7.184861262300439E-2</v>
      </c>
      <c r="F209" s="29">
        <f t="shared" si="16"/>
        <v>2.4143461176656309E-2</v>
      </c>
      <c r="G209" s="29">
        <f t="shared" si="13"/>
        <v>0.14111111111111085</v>
      </c>
      <c r="H209" s="29">
        <f t="shared" si="16"/>
        <v>2.508641975308638E-2</v>
      </c>
    </row>
    <row r="210" spans="1:8" x14ac:dyDescent="0.2">
      <c r="A210" s="26">
        <f t="shared" si="14"/>
        <v>21.333333333333332</v>
      </c>
      <c r="B210" s="6">
        <v>1280</v>
      </c>
      <c r="C210" s="29">
        <f t="shared" si="15"/>
        <v>1.2191994840359354E-5</v>
      </c>
      <c r="D210" s="29">
        <f t="shared" si="11"/>
        <v>1.3145422439621166E-2</v>
      </c>
      <c r="E210" s="27">
        <f t="shared" si="18"/>
        <v>6.6881187396068562E-2</v>
      </c>
      <c r="F210" s="29">
        <f t="shared" si="16"/>
        <v>2.4329242252756501E-2</v>
      </c>
      <c r="G210" s="29">
        <f t="shared" si="13"/>
        <v>0.14222222222222197</v>
      </c>
      <c r="H210" s="29">
        <f t="shared" si="16"/>
        <v>2.5481481481481442E-2</v>
      </c>
    </row>
    <row r="211" spans="1:8" x14ac:dyDescent="0.2">
      <c r="A211" s="26">
        <f t="shared" si="14"/>
        <v>21.5</v>
      </c>
      <c r="B211" s="6">
        <v>1290</v>
      </c>
      <c r="C211" s="29">
        <f t="shared" si="15"/>
        <v>1.1160527690683636E-5</v>
      </c>
      <c r="D211" s="29">
        <f t="shared" ref="D211:D274" si="19">D210*EXP(-$C$21*10/3600)+$B$79</f>
        <v>1.3144404519132425E-2</v>
      </c>
      <c r="E211" s="27">
        <f t="shared" si="18"/>
        <v>6.2334016279074908E-2</v>
      </c>
      <c r="F211" s="29">
        <f t="shared" si="16"/>
        <v>2.4502392297976152E-2</v>
      </c>
      <c r="G211" s="29">
        <f t="shared" ref="G211:G274" si="20">G210+$B$79</f>
        <v>0.14333333333333309</v>
      </c>
      <c r="H211" s="29">
        <f t="shared" si="16"/>
        <v>2.5879629629629589E-2</v>
      </c>
    </row>
    <row r="212" spans="1:8" x14ac:dyDescent="0.2">
      <c r="A212" s="26">
        <f t="shared" ref="A212:A275" si="21">B212/60</f>
        <v>21.666666666666668</v>
      </c>
      <c r="B212" s="6">
        <v>1300</v>
      </c>
      <c r="C212" s="29">
        <f t="shared" ref="C212:C275" si="22">C211*EXP(-$C$21*10/3600)</f>
        <v>1.02163247249902E-5</v>
      </c>
      <c r="D212" s="29">
        <f t="shared" si="19"/>
        <v>1.3143472716753054E-2</v>
      </c>
      <c r="E212" s="27">
        <f t="shared" si="18"/>
        <v>5.817154493373855E-2</v>
      </c>
      <c r="F212" s="29">
        <f t="shared" ref="F212:H275" si="23">(F211+E212*10/3600)</f>
        <v>2.4663979922792092E-2</v>
      </c>
      <c r="G212" s="29">
        <f t="shared" si="20"/>
        <v>0.14444444444444421</v>
      </c>
      <c r="H212" s="29">
        <f t="shared" si="23"/>
        <v>2.6280864197530823E-2</v>
      </c>
    </row>
    <row r="213" spans="1:8" x14ac:dyDescent="0.2">
      <c r="A213" s="26">
        <f t="shared" si="21"/>
        <v>21.833333333333332</v>
      </c>
      <c r="B213" s="6">
        <v>1310</v>
      </c>
      <c r="C213" s="29">
        <f t="shared" si="22"/>
        <v>9.3520032187700919E-6</v>
      </c>
      <c r="D213" s="29">
        <f t="shared" si="19"/>
        <v>1.3142619746718751E-2</v>
      </c>
      <c r="E213" s="27">
        <f t="shared" si="18"/>
        <v>5.4361226989908584E-2</v>
      </c>
      <c r="F213" s="29">
        <f t="shared" si="23"/>
        <v>2.4814983331097395E-2</v>
      </c>
      <c r="G213" s="29">
        <f t="shared" si="20"/>
        <v>0.14555555555555533</v>
      </c>
      <c r="H213" s="29">
        <f t="shared" si="23"/>
        <v>2.6685185185185142E-2</v>
      </c>
    </row>
    <row r="214" spans="1:8" x14ac:dyDescent="0.2">
      <c r="A214" s="26">
        <f t="shared" si="21"/>
        <v>22</v>
      </c>
      <c r="B214" s="6">
        <v>1320</v>
      </c>
      <c r="C214" s="29">
        <f t="shared" si="22"/>
        <v>8.560805040774587E-6</v>
      </c>
      <c r="D214" s="29">
        <f t="shared" si="19"/>
        <v>1.3141838939655443E-2</v>
      </c>
      <c r="E214" s="27">
        <f t="shared" si="18"/>
        <v>5.0873269565447465E-2</v>
      </c>
      <c r="F214" s="29">
        <f t="shared" si="23"/>
        <v>2.4956297968779195E-2</v>
      </c>
      <c r="G214" s="29">
        <f t="shared" si="20"/>
        <v>0.14666666666666645</v>
      </c>
      <c r="H214" s="29">
        <f t="shared" si="23"/>
        <v>2.709259259259255E-2</v>
      </c>
    </row>
    <row r="215" spans="1:8" x14ac:dyDescent="0.2">
      <c r="A215" s="26">
        <f t="shared" si="21"/>
        <v>22.166666666666668</v>
      </c>
      <c r="B215" s="6">
        <v>1330</v>
      </c>
      <c r="C215" s="29">
        <f t="shared" si="22"/>
        <v>7.8365438111760838E-6</v>
      </c>
      <c r="D215" s="29">
        <f t="shared" si="19"/>
        <v>1.3141124190431445E-2</v>
      </c>
      <c r="E215" s="27">
        <f t="shared" si="18"/>
        <v>4.7680400315637604E-2</v>
      </c>
      <c r="F215" s="29">
        <f t="shared" si="23"/>
        <v>2.508874352521152E-2</v>
      </c>
      <c r="G215" s="29">
        <f t="shared" si="20"/>
        <v>0.14777777777777756</v>
      </c>
      <c r="H215" s="29">
        <f t="shared" si="23"/>
        <v>2.7503086419753044E-2</v>
      </c>
    </row>
    <row r="216" spans="1:8" x14ac:dyDescent="0.2">
      <c r="A216" s="26">
        <f t="shared" si="21"/>
        <v>22.333333333333332</v>
      </c>
      <c r="B216" s="6">
        <v>1340</v>
      </c>
      <c r="C216" s="29">
        <f t="shared" si="22"/>
        <v>7.1735565302542665E-6</v>
      </c>
      <c r="D216" s="29">
        <f t="shared" si="19"/>
        <v>1.3140469910421426E-2</v>
      </c>
      <c r="E216" s="27">
        <f t="shared" si="18"/>
        <v>4.4757654190674109E-2</v>
      </c>
      <c r="F216" s="29">
        <f t="shared" si="23"/>
        <v>2.5213070342407839E-2</v>
      </c>
      <c r="G216" s="29">
        <f t="shared" si="20"/>
        <v>0.14888888888888868</v>
      </c>
      <c r="H216" s="29">
        <f t="shared" si="23"/>
        <v>2.7916666666666624E-2</v>
      </c>
    </row>
    <row r="217" spans="1:8" x14ac:dyDescent="0.2">
      <c r="A217" s="26">
        <f t="shared" si="21"/>
        <v>22.5</v>
      </c>
      <c r="B217" s="6">
        <v>1350</v>
      </c>
      <c r="C217" s="29">
        <f t="shared" si="22"/>
        <v>6.5666592993921754E-6</v>
      </c>
      <c r="D217" s="29">
        <f t="shared" si="19"/>
        <v>1.3139870983808932E-2</v>
      </c>
      <c r="E217" s="27">
        <f t="shared" si="18"/>
        <v>4.2082178233900168E-2</v>
      </c>
      <c r="F217" s="29">
        <f t="shared" si="23"/>
        <v>2.5329965281946452E-2</v>
      </c>
      <c r="G217" s="29">
        <f t="shared" si="20"/>
        <v>0.1499999999999998</v>
      </c>
      <c r="H217" s="29">
        <f t="shared" si="23"/>
        <v>2.833333333333329E-2</v>
      </c>
    </row>
    <row r="218" spans="1:8" x14ac:dyDescent="0.2">
      <c r="A218" s="26">
        <f t="shared" si="21"/>
        <v>22.666666666666668</v>
      </c>
      <c r="B218" s="6">
        <v>1360</v>
      </c>
      <c r="C218" s="29">
        <f t="shared" si="22"/>
        <v>6.0111067881645747E-6</v>
      </c>
      <c r="D218" s="29">
        <f t="shared" si="19"/>
        <v>1.3139322727585815E-2</v>
      </c>
      <c r="E218" s="27">
        <f t="shared" si="18"/>
        <v>3.9633052894502155E-2</v>
      </c>
      <c r="F218" s="29">
        <f t="shared" si="23"/>
        <v>2.5440057095542291E-2</v>
      </c>
      <c r="G218" s="29">
        <f t="shared" si="20"/>
        <v>0.15111111111111092</v>
      </c>
      <c r="H218" s="29">
        <f t="shared" si="23"/>
        <v>2.8753086419753042E-2</v>
      </c>
    </row>
    <row r="219" spans="1:8" x14ac:dyDescent="0.2">
      <c r="A219" s="26">
        <f t="shared" si="21"/>
        <v>22.833333333333332</v>
      </c>
      <c r="B219" s="6">
        <v>1370</v>
      </c>
      <c r="C219" s="29">
        <f t="shared" si="22"/>
        <v>5.5025551305917179E-6</v>
      </c>
      <c r="D219" s="29">
        <f t="shared" si="19"/>
        <v>1.3138820854935784E-2</v>
      </c>
      <c r="E219" s="27">
        <f t="shared" si="18"/>
        <v>3.7391128457508152E-2</v>
      </c>
      <c r="F219" s="29">
        <f t="shared" si="23"/>
        <v>2.5543921341257592E-2</v>
      </c>
      <c r="G219" s="29">
        <f t="shared" si="20"/>
        <v>0.15222222222222204</v>
      </c>
      <c r="H219" s="29">
        <f t="shared" si="23"/>
        <v>2.9175925925925879E-2</v>
      </c>
    </row>
    <row r="220" spans="1:8" x14ac:dyDescent="0.2">
      <c r="A220" s="26">
        <f t="shared" si="21"/>
        <v>23</v>
      </c>
      <c r="B220" s="6">
        <v>1380</v>
      </c>
      <c r="C220" s="29">
        <f t="shared" si="22"/>
        <v>5.0370279604442569E-6</v>
      </c>
      <c r="D220" s="29">
        <f t="shared" si="19"/>
        <v>1.3138361441715781E-2</v>
      </c>
      <c r="E220" s="27">
        <f t="shared" si="18"/>
        <v>3.5338875312135726E-2</v>
      </c>
      <c r="F220" s="29">
        <f t="shared" si="23"/>
        <v>2.5642084883791303E-2</v>
      </c>
      <c r="G220" s="29">
        <f t="shared" si="20"/>
        <v>0.15333333333333315</v>
      </c>
      <c r="H220" s="29">
        <f t="shared" si="23"/>
        <v>2.9601851851851806E-2</v>
      </c>
    </row>
    <row r="221" spans="1:8" x14ac:dyDescent="0.2">
      <c r="A221" s="26">
        <f t="shared" si="21"/>
        <v>23.166666666666668</v>
      </c>
      <c r="B221" s="6">
        <v>1390</v>
      </c>
      <c r="C221" s="29">
        <f t="shared" si="22"/>
        <v>4.6108853200292949E-6</v>
      </c>
      <c r="D221" s="29">
        <f t="shared" si="19"/>
        <v>1.3137940895773101E-2</v>
      </c>
      <c r="E221" s="29">
        <f t="shared" ref="E221:E252" si="24">E220+$B$79</f>
        <v>3.6449986423246837E-2</v>
      </c>
      <c r="F221" s="29">
        <f t="shared" si="23"/>
        <v>2.57433348460781E-2</v>
      </c>
      <c r="G221" s="29">
        <f t="shared" si="20"/>
        <v>0.15444444444444427</v>
      </c>
      <c r="H221" s="29">
        <f t="shared" si="23"/>
        <v>3.0030864197530819E-2</v>
      </c>
    </row>
    <row r="222" spans="1:8" x14ac:dyDescent="0.2">
      <c r="A222" s="26">
        <f t="shared" si="21"/>
        <v>23.333333333333332</v>
      </c>
      <c r="B222" s="6">
        <v>1400</v>
      </c>
      <c r="C222" s="29">
        <f t="shared" si="22"/>
        <v>4.2207951993553231E-6</v>
      </c>
      <c r="D222" s="29">
        <f t="shared" si="19"/>
        <v>1.3137555928858338E-2</v>
      </c>
      <c r="E222" s="29">
        <f t="shared" si="24"/>
        <v>3.7561097534357948E-2</v>
      </c>
      <c r="F222" s="29">
        <f t="shared" si="23"/>
        <v>2.5847671228117982E-2</v>
      </c>
      <c r="G222" s="29">
        <f t="shared" si="20"/>
        <v>0.15555555555555539</v>
      </c>
      <c r="H222" s="29">
        <f t="shared" si="23"/>
        <v>3.0462962962962917E-2</v>
      </c>
    </row>
    <row r="223" spans="1:8" x14ac:dyDescent="0.2">
      <c r="A223" s="26">
        <f t="shared" si="21"/>
        <v>23.5</v>
      </c>
      <c r="B223" s="6">
        <v>1410</v>
      </c>
      <c r="C223" s="29">
        <f t="shared" si="22"/>
        <v>3.8637074831407329E-6</v>
      </c>
      <c r="D223" s="29">
        <f t="shared" si="19"/>
        <v>1.3137203530914568E-2</v>
      </c>
      <c r="E223" s="29">
        <f t="shared" si="24"/>
        <v>3.867220864546906E-2</v>
      </c>
      <c r="F223" s="29">
        <f t="shared" si="23"/>
        <v>2.595509402991095E-2</v>
      </c>
      <c r="G223" s="29">
        <f t="shared" si="20"/>
        <v>0.15666666666666651</v>
      </c>
      <c r="H223" s="29">
        <f t="shared" si="23"/>
        <v>3.0898148148148102E-2</v>
      </c>
    </row>
    <row r="224" spans="1:8" x14ac:dyDescent="0.2">
      <c r="A224" s="26">
        <f t="shared" si="21"/>
        <v>23.666666666666668</v>
      </c>
      <c r="B224" s="6">
        <v>1420</v>
      </c>
      <c r="C224" s="29">
        <f t="shared" si="22"/>
        <v>3.5368301019575199E-6</v>
      </c>
      <c r="D224" s="29">
        <f t="shared" si="19"/>
        <v>1.3136880946541699E-2</v>
      </c>
      <c r="E224" s="29">
        <f t="shared" si="24"/>
        <v>3.9783319756580171E-2</v>
      </c>
      <c r="F224" s="29">
        <f t="shared" si="23"/>
        <v>2.6065603251457008E-2</v>
      </c>
      <c r="G224" s="29">
        <f t="shared" si="20"/>
        <v>0.15777777777777763</v>
      </c>
      <c r="H224" s="29">
        <f t="shared" si="23"/>
        <v>3.1336419753086375E-2</v>
      </c>
    </row>
    <row r="225" spans="1:8" x14ac:dyDescent="0.2">
      <c r="A225" s="26">
        <f t="shared" si="21"/>
        <v>23.833333333333332</v>
      </c>
      <c r="B225" s="6">
        <v>1430</v>
      </c>
      <c r="C225" s="29">
        <f t="shared" si="22"/>
        <v>3.2376072010359285E-6</v>
      </c>
      <c r="D225" s="29">
        <f t="shared" si="19"/>
        <v>1.3136585653452002E-2</v>
      </c>
      <c r="E225" s="29">
        <f t="shared" si="24"/>
        <v>4.0894430867691282E-2</v>
      </c>
      <c r="F225" s="29">
        <f t="shared" si="23"/>
        <v>2.6179198892756151E-2</v>
      </c>
      <c r="G225" s="29">
        <f t="shared" si="20"/>
        <v>0.15888888888888875</v>
      </c>
      <c r="H225" s="29">
        <f t="shared" si="23"/>
        <v>3.1777777777777731E-2</v>
      </c>
    </row>
    <row r="226" spans="1:8" x14ac:dyDescent="0.2">
      <c r="A226" s="26">
        <f t="shared" si="21"/>
        <v>24</v>
      </c>
      <c r="B226" s="6">
        <v>1440</v>
      </c>
      <c r="C226" s="29">
        <f t="shared" si="22"/>
        <v>2.9636991560318942E-6</v>
      </c>
      <c r="D226" s="29">
        <f t="shared" si="19"/>
        <v>1.3136315342748332E-2</v>
      </c>
      <c r="E226" s="29">
        <f t="shared" si="24"/>
        <v>4.2005541978802394E-2</v>
      </c>
      <c r="F226" s="29">
        <f t="shared" si="23"/>
        <v>2.629588095380838E-2</v>
      </c>
      <c r="G226" s="29">
        <f t="shared" si="20"/>
        <v>0.15999999999999986</v>
      </c>
      <c r="H226" s="29">
        <f t="shared" si="23"/>
        <v>3.2222222222222173E-2</v>
      </c>
    </row>
    <row r="227" spans="1:8" x14ac:dyDescent="0.2">
      <c r="A227" s="26">
        <f t="shared" si="21"/>
        <v>24.166666666666668</v>
      </c>
      <c r="B227" s="6">
        <v>1450</v>
      </c>
      <c r="C227" s="29">
        <f t="shared" si="22"/>
        <v>2.7129642795005289E-6</v>
      </c>
      <c r="D227" s="29">
        <f t="shared" si="19"/>
        <v>1.3136067900870864E-2</v>
      </c>
      <c r="E227" s="29">
        <f t="shared" si="24"/>
        <v>4.3116653089913505E-2</v>
      </c>
      <c r="F227" s="29">
        <f t="shared" si="23"/>
        <v>2.6415649434613695E-2</v>
      </c>
      <c r="G227" s="29">
        <f t="shared" si="20"/>
        <v>0.16111111111111098</v>
      </c>
      <c r="H227" s="29">
        <f t="shared" si="23"/>
        <v>3.2669753086419701E-2</v>
      </c>
    </row>
    <row r="228" spans="1:8" x14ac:dyDescent="0.2">
      <c r="A228" s="26">
        <f t="shared" si="21"/>
        <v>24.333333333333332</v>
      </c>
      <c r="B228" s="6">
        <v>1460</v>
      </c>
      <c r="C228" s="29">
        <f t="shared" si="22"/>
        <v>2.4834420750385422E-6</v>
      </c>
      <c r="D228" s="29">
        <f t="shared" si="19"/>
        <v>1.3135841393071156E-2</v>
      </c>
      <c r="E228" s="29">
        <f t="shared" si="24"/>
        <v>4.4227764201024616E-2</v>
      </c>
      <c r="F228" s="29">
        <f t="shared" si="23"/>
        <v>2.6538504335172096E-2</v>
      </c>
      <c r="G228" s="29">
        <f t="shared" si="20"/>
        <v>0.1622222222222221</v>
      </c>
      <c r="H228" s="29">
        <f t="shared" si="23"/>
        <v>3.3120370370370321E-2</v>
      </c>
    </row>
    <row r="229" spans="1:8" x14ac:dyDescent="0.2">
      <c r="A229" s="26">
        <f t="shared" si="21"/>
        <v>24.5</v>
      </c>
      <c r="B229" s="6">
        <v>1470</v>
      </c>
      <c r="C229" s="29">
        <f t="shared" si="22"/>
        <v>2.2733379081597074E-6</v>
      </c>
      <c r="D229" s="29">
        <f t="shared" si="19"/>
        <v>1.3135634048284361E-2</v>
      </c>
      <c r="E229" s="29">
        <f t="shared" si="24"/>
        <v>4.5338875312135728E-2</v>
      </c>
      <c r="F229" s="29">
        <f t="shared" si="23"/>
        <v>2.6664445655483583E-2</v>
      </c>
      <c r="G229" s="29">
        <f t="shared" si="20"/>
        <v>0.16333333333333322</v>
      </c>
      <c r="H229" s="29">
        <f t="shared" si="23"/>
        <v>3.3574074074074027E-2</v>
      </c>
    </row>
    <row r="230" spans="1:8" x14ac:dyDescent="0.2">
      <c r="A230" s="26">
        <f t="shared" si="21"/>
        <v>24.666666666666668</v>
      </c>
      <c r="B230" s="6">
        <v>1480</v>
      </c>
      <c r="C230" s="29">
        <f t="shared" si="22"/>
        <v>2.0810089740449243E-6</v>
      </c>
      <c r="D230" s="29">
        <f t="shared" si="19"/>
        <v>1.3135444245281255E-2</v>
      </c>
      <c r="E230" s="29">
        <f t="shared" si="24"/>
        <v>4.6449986423246839E-2</v>
      </c>
      <c r="F230" s="29">
        <f t="shared" si="23"/>
        <v>2.6793473395548158E-2</v>
      </c>
      <c r="G230" s="29">
        <f t="shared" si="20"/>
        <v>0.16444444444444434</v>
      </c>
      <c r="H230" s="29">
        <f t="shared" si="23"/>
        <v>3.4030864197530819E-2</v>
      </c>
    </row>
    <row r="231" spans="1:8" x14ac:dyDescent="0.2">
      <c r="A231" s="26">
        <f t="shared" si="21"/>
        <v>24.833333333333332</v>
      </c>
      <c r="B231" s="6">
        <v>1490</v>
      </c>
      <c r="C231" s="29">
        <f t="shared" si="22"/>
        <v>1.9049514524486931E-6</v>
      </c>
      <c r="D231" s="29">
        <f t="shared" si="19"/>
        <v>1.3135270499991853E-2</v>
      </c>
      <c r="E231" s="29">
        <f t="shared" si="24"/>
        <v>4.756109753435795E-2</v>
      </c>
      <c r="F231" s="29">
        <f t="shared" si="23"/>
        <v>2.692558755536582E-2</v>
      </c>
      <c r="G231" s="29">
        <f t="shared" si="20"/>
        <v>0.16555555555555546</v>
      </c>
      <c r="H231" s="29">
        <f t="shared" si="23"/>
        <v>3.4490740740740697E-2</v>
      </c>
    </row>
    <row r="232" spans="1:8" x14ac:dyDescent="0.2">
      <c r="A232" s="26">
        <f t="shared" si="21"/>
        <v>25</v>
      </c>
      <c r="B232" s="6">
        <v>1500</v>
      </c>
      <c r="C232" s="29">
        <f t="shared" si="22"/>
        <v>1.7437887493261944E-6</v>
      </c>
      <c r="D232" s="29">
        <f t="shared" si="19"/>
        <v>1.3135111453901454E-2</v>
      </c>
      <c r="E232" s="29">
        <f t="shared" si="24"/>
        <v>4.8672208645469062E-2</v>
      </c>
      <c r="F232" s="29">
        <f t="shared" si="23"/>
        <v>2.7060788134936568E-2</v>
      </c>
      <c r="G232" s="29">
        <f t="shared" si="20"/>
        <v>0.16666666666666657</v>
      </c>
      <c r="H232" s="29">
        <f t="shared" si="23"/>
        <v>3.495370370370366E-2</v>
      </c>
    </row>
    <row r="233" spans="1:8" x14ac:dyDescent="0.2">
      <c r="A233" s="26">
        <f t="shared" si="21"/>
        <v>25.166666666666668</v>
      </c>
      <c r="B233" s="6">
        <v>1510</v>
      </c>
      <c r="C233" s="29">
        <f t="shared" si="22"/>
        <v>1.596260733242236E-6</v>
      </c>
      <c r="D233" s="29">
        <f t="shared" si="19"/>
        <v>1.3134965863428424E-2</v>
      </c>
      <c r="E233" s="29">
        <f t="shared" si="24"/>
        <v>4.9783319756580173E-2</v>
      </c>
      <c r="F233" s="29">
        <f t="shared" si="23"/>
        <v>2.7199075134260401E-2</v>
      </c>
      <c r="G233" s="29">
        <f t="shared" si="20"/>
        <v>0.16777777777777769</v>
      </c>
      <c r="H233" s="29">
        <f t="shared" si="23"/>
        <v>3.541975308641971E-2</v>
      </c>
    </row>
    <row r="234" spans="1:8" x14ac:dyDescent="0.2">
      <c r="A234" s="26">
        <f t="shared" si="21"/>
        <v>25.333333333333332</v>
      </c>
      <c r="B234" s="6">
        <v>1520</v>
      </c>
      <c r="C234" s="29">
        <f t="shared" si="22"/>
        <v>1.4612138824015322E-6</v>
      </c>
      <c r="D234" s="29">
        <f t="shared" si="19"/>
        <v>1.313483259020062E-2</v>
      </c>
      <c r="E234" s="29">
        <f t="shared" si="24"/>
        <v>5.0894430867691284E-2</v>
      </c>
      <c r="F234" s="29">
        <f t="shared" si="23"/>
        <v>2.734044855333732E-2</v>
      </c>
      <c r="G234" s="29">
        <f t="shared" si="20"/>
        <v>0.16888888888888881</v>
      </c>
      <c r="H234" s="29">
        <f t="shared" si="23"/>
        <v>3.5888888888888845E-2</v>
      </c>
    </row>
    <row r="235" spans="1:8" x14ac:dyDescent="0.2">
      <c r="A235" s="26">
        <f t="shared" si="21"/>
        <v>25.5</v>
      </c>
      <c r="B235" s="6">
        <v>1530</v>
      </c>
      <c r="C235" s="29">
        <f t="shared" si="22"/>
        <v>1.3375922652599298E-6</v>
      </c>
      <c r="D235" s="29">
        <f t="shared" si="19"/>
        <v>1.3134710592154458E-2</v>
      </c>
      <c r="E235" s="29">
        <f t="shared" si="24"/>
        <v>5.2005541978802396E-2</v>
      </c>
      <c r="F235" s="29">
        <f t="shared" si="23"/>
        <v>2.7484908392167325E-2</v>
      </c>
      <c r="G235" s="29">
        <f t="shared" si="20"/>
        <v>0.16999999999999993</v>
      </c>
      <c r="H235" s="29">
        <f t="shared" si="23"/>
        <v>3.6361111111111066E-2</v>
      </c>
    </row>
    <row r="236" spans="1:8" x14ac:dyDescent="0.2">
      <c r="A236" s="26">
        <f t="shared" si="21"/>
        <v>25.666666666666668</v>
      </c>
      <c r="B236" s="6">
        <v>1540</v>
      </c>
      <c r="C236" s="29">
        <f t="shared" si="22"/>
        <v>1.2244292841939634E-6</v>
      </c>
      <c r="D236" s="29">
        <f t="shared" si="19"/>
        <v>1.313459891538702E-2</v>
      </c>
      <c r="E236" s="29">
        <f t="shared" si="24"/>
        <v>5.3116653089913507E-2</v>
      </c>
      <c r="F236" s="29">
        <f t="shared" si="23"/>
        <v>2.763245465075042E-2</v>
      </c>
      <c r="G236" s="29">
        <f t="shared" si="20"/>
        <v>0.17111111111111105</v>
      </c>
      <c r="H236" s="29">
        <f t="shared" si="23"/>
        <v>3.6836419753086373E-2</v>
      </c>
    </row>
    <row r="237" spans="1:8" x14ac:dyDescent="0.2">
      <c r="A237" s="26">
        <f t="shared" si="21"/>
        <v>25.833333333333332</v>
      </c>
      <c r="B237" s="6">
        <v>1550</v>
      </c>
      <c r="C237" s="29">
        <f t="shared" si="22"/>
        <v>1.120840117672482E-6</v>
      </c>
      <c r="D237" s="29">
        <f t="shared" si="19"/>
        <v>1.3134496686697481E-2</v>
      </c>
      <c r="E237" s="29">
        <f t="shared" si="24"/>
        <v>5.4227764201024618E-2</v>
      </c>
      <c r="F237" s="29">
        <f t="shared" si="23"/>
        <v>2.77830873290866E-2</v>
      </c>
      <c r="G237" s="29">
        <f t="shared" si="20"/>
        <v>0.17222222222222217</v>
      </c>
      <c r="H237" s="29">
        <f t="shared" si="23"/>
        <v>3.7314814814814766E-2</v>
      </c>
    </row>
    <row r="238" spans="1:8" x14ac:dyDescent="0.2">
      <c r="A238" s="26">
        <f t="shared" si="21"/>
        <v>26</v>
      </c>
      <c r="B238" s="6">
        <v>1560</v>
      </c>
      <c r="C238" s="29">
        <f t="shared" si="22"/>
        <v>1.0260148018356723E-6</v>
      </c>
      <c r="D238" s="29">
        <f t="shared" si="19"/>
        <v>1.3134403106759552E-2</v>
      </c>
      <c r="E238" s="29">
        <f t="shared" si="24"/>
        <v>5.533887531213573E-2</v>
      </c>
      <c r="F238" s="29">
        <f t="shared" si="23"/>
        <v>2.7936806427175866E-2</v>
      </c>
      <c r="G238" s="29">
        <f t="shared" si="20"/>
        <v>0.17333333333333328</v>
      </c>
      <c r="H238" s="29">
        <f t="shared" si="23"/>
        <v>3.7796296296296245E-2</v>
      </c>
    </row>
    <row r="239" spans="1:8" x14ac:dyDescent="0.2">
      <c r="A239" s="26">
        <f t="shared" si="21"/>
        <v>26.166666666666668</v>
      </c>
      <c r="B239" s="6">
        <v>1570</v>
      </c>
      <c r="C239" s="29">
        <f t="shared" si="22"/>
        <v>9.3921189738633417E-7</v>
      </c>
      <c r="D239" s="29">
        <f t="shared" si="19"/>
        <v>1.3134317443871548E-2</v>
      </c>
      <c r="E239" s="29">
        <f t="shared" si="24"/>
        <v>5.6449986423246841E-2</v>
      </c>
      <c r="F239" s="29">
        <f t="shared" si="23"/>
        <v>2.8093611945018217E-2</v>
      </c>
      <c r="G239" s="29">
        <f t="shared" si="20"/>
        <v>0.1744444444444444</v>
      </c>
      <c r="H239" s="29">
        <f t="shared" si="23"/>
        <v>3.8280864197530809E-2</v>
      </c>
    </row>
    <row r="240" spans="1:8" x14ac:dyDescent="0.2">
      <c r="A240" s="26">
        <f t="shared" si="21"/>
        <v>26.333333333333332</v>
      </c>
      <c r="B240" s="6">
        <v>1580</v>
      </c>
      <c r="C240" s="29">
        <f t="shared" si="22"/>
        <v>8.5975269227482262E-7</v>
      </c>
      <c r="D240" s="29">
        <f t="shared" si="19"/>
        <v>1.3134239028235212E-2</v>
      </c>
      <c r="E240" s="29">
        <f t="shared" si="24"/>
        <v>5.7561097534357952E-2</v>
      </c>
      <c r="F240" s="29">
        <f t="shared" si="23"/>
        <v>2.8253503882613655E-2</v>
      </c>
      <c r="G240" s="29">
        <f t="shared" si="20"/>
        <v>0.17555555555555552</v>
      </c>
      <c r="H240" s="29">
        <f t="shared" si="23"/>
        <v>3.8768518518518466E-2</v>
      </c>
    </row>
    <row r="241" spans="1:8" x14ac:dyDescent="0.2">
      <c r="A241" s="26">
        <f t="shared" si="21"/>
        <v>26.5</v>
      </c>
      <c r="B241" s="6">
        <v>1590</v>
      </c>
      <c r="C241" s="29">
        <f t="shared" si="22"/>
        <v>7.8701589484843881E-7</v>
      </c>
      <c r="D241" s="29">
        <f t="shared" si="19"/>
        <v>1.3134167246718554E-2</v>
      </c>
      <c r="E241" s="29">
        <f t="shared" si="24"/>
        <v>5.8672208645469064E-2</v>
      </c>
      <c r="F241" s="29">
        <f t="shared" si="23"/>
        <v>2.8416482239962182E-2</v>
      </c>
      <c r="G241" s="29">
        <f t="shared" si="20"/>
        <v>0.17666666666666664</v>
      </c>
      <c r="H241" s="29">
        <f t="shared" si="23"/>
        <v>3.9259259259259209E-2</v>
      </c>
    </row>
    <row r="242" spans="1:8" x14ac:dyDescent="0.2">
      <c r="A242" s="26">
        <f t="shared" si="21"/>
        <v>26.666666666666668</v>
      </c>
      <c r="B242" s="6">
        <v>1600</v>
      </c>
      <c r="C242" s="29">
        <f t="shared" si="22"/>
        <v>7.2043277597099707E-7</v>
      </c>
      <c r="D242" s="29">
        <f t="shared" si="19"/>
        <v>1.3134101538061781E-2</v>
      </c>
      <c r="E242" s="29">
        <f t="shared" si="24"/>
        <v>5.9783319756580175E-2</v>
      </c>
      <c r="F242" s="29">
        <f t="shared" si="23"/>
        <v>2.8582547017063795E-2</v>
      </c>
      <c r="G242" s="29">
        <f t="shared" si="20"/>
        <v>0.17777777777777776</v>
      </c>
      <c r="H242" s="29">
        <f t="shared" si="23"/>
        <v>3.9753086419753038E-2</v>
      </c>
    </row>
    <row r="243" spans="1:8" x14ac:dyDescent="0.2">
      <c r="A243" s="26">
        <f t="shared" si="21"/>
        <v>26.833333333333332</v>
      </c>
      <c r="B243" s="6">
        <v>1610</v>
      </c>
      <c r="C243" s="29">
        <f t="shared" si="22"/>
        <v>6.5948272212879369E-7</v>
      </c>
      <c r="D243" s="29">
        <f t="shared" si="19"/>
        <v>1.3134041388488801E-2</v>
      </c>
      <c r="E243" s="29">
        <f t="shared" si="24"/>
        <v>6.0894430867691286E-2</v>
      </c>
      <c r="F243" s="29">
        <f t="shared" si="23"/>
        <v>2.8751698213918493E-2</v>
      </c>
      <c r="G243" s="29">
        <f t="shared" si="20"/>
        <v>0.17888888888888888</v>
      </c>
      <c r="H243" s="29">
        <f t="shared" si="23"/>
        <v>4.0249999999999952E-2</v>
      </c>
    </row>
    <row r="244" spans="1:8" x14ac:dyDescent="0.2">
      <c r="A244" s="26">
        <f t="shared" si="21"/>
        <v>27</v>
      </c>
      <c r="B244" s="6">
        <v>1620</v>
      </c>
      <c r="C244" s="29">
        <f t="shared" si="22"/>
        <v>6.0368916475270472E-7</v>
      </c>
      <c r="D244" s="29">
        <f t="shared" si="19"/>
        <v>1.3133986327690006E-2</v>
      </c>
      <c r="E244" s="29">
        <f t="shared" si="24"/>
        <v>6.2005541978802398E-2</v>
      </c>
      <c r="F244" s="29">
        <f t="shared" si="23"/>
        <v>2.8923935830526278E-2</v>
      </c>
      <c r="G244" s="29">
        <f t="shared" si="20"/>
        <v>0.18</v>
      </c>
      <c r="H244" s="29">
        <f t="shared" si="23"/>
        <v>4.0749999999999953E-2</v>
      </c>
    </row>
    <row r="245" spans="1:8" x14ac:dyDescent="0.2">
      <c r="A245" s="26">
        <f t="shared" si="21"/>
        <v>27.166666666666668</v>
      </c>
      <c r="B245" s="6">
        <v>1630</v>
      </c>
      <c r="C245" s="29">
        <f t="shared" si="22"/>
        <v>5.5261585392777713E-7</v>
      </c>
      <c r="D245" s="29">
        <f t="shared" si="19"/>
        <v>1.313393592514492E-2</v>
      </c>
      <c r="E245" s="29">
        <f t="shared" si="24"/>
        <v>6.3116653089913502E-2</v>
      </c>
      <c r="F245" s="29">
        <f t="shared" si="23"/>
        <v>2.9099259866887148E-2</v>
      </c>
      <c r="G245" s="29">
        <f t="shared" si="20"/>
        <v>0.18111111111111111</v>
      </c>
      <c r="H245" s="29">
        <f t="shared" si="23"/>
        <v>4.1253086419753039E-2</v>
      </c>
    </row>
    <row r="246" spans="1:8" x14ac:dyDescent="0.2">
      <c r="A246" s="26">
        <f t="shared" si="21"/>
        <v>27.333333333333332</v>
      </c>
      <c r="B246" s="6">
        <v>1640</v>
      </c>
      <c r="C246" s="29">
        <f t="shared" si="22"/>
        <v>5.05863447354441E-7</v>
      </c>
      <c r="D246" s="29">
        <f t="shared" si="19"/>
        <v>1.3133889786755962E-2</v>
      </c>
      <c r="E246" s="29">
        <f t="shared" si="24"/>
        <v>6.4227764201024606E-2</v>
      </c>
      <c r="F246" s="29">
        <f t="shared" si="23"/>
        <v>2.9277670323001104E-2</v>
      </c>
      <c r="G246" s="29">
        <f t="shared" si="20"/>
        <v>0.18222222222222223</v>
      </c>
      <c r="H246" s="29">
        <f t="shared" si="23"/>
        <v>4.1759259259259211E-2</v>
      </c>
    </row>
    <row r="247" spans="1:8" x14ac:dyDescent="0.2">
      <c r="A247" s="26">
        <f t="shared" si="21"/>
        <v>27.5</v>
      </c>
      <c r="B247" s="6">
        <v>1650</v>
      </c>
      <c r="C247" s="29">
        <f t="shared" si="22"/>
        <v>4.630663878904265E-7</v>
      </c>
      <c r="D247" s="29">
        <f t="shared" si="19"/>
        <v>1.3133847551766996E-2</v>
      </c>
      <c r="E247" s="29">
        <f t="shared" si="24"/>
        <v>6.5338875312135711E-2</v>
      </c>
      <c r="F247" s="29">
        <f t="shared" si="23"/>
        <v>2.9459167198868149E-2</v>
      </c>
      <c r="G247" s="29">
        <f t="shared" si="20"/>
        <v>0.18333333333333335</v>
      </c>
      <c r="H247" s="29">
        <f t="shared" si="23"/>
        <v>4.2268518518518469E-2</v>
      </c>
    </row>
    <row r="248" spans="1:8" x14ac:dyDescent="0.2">
      <c r="A248" s="26">
        <f t="shared" si="21"/>
        <v>27.666666666666668</v>
      </c>
      <c r="B248" s="6">
        <v>1660</v>
      </c>
      <c r="C248" s="29">
        <f t="shared" si="22"/>
        <v>4.2389004525887976E-7</v>
      </c>
      <c r="D248" s="29">
        <f t="shared" si="19"/>
        <v>1.3133808889942573E-2</v>
      </c>
      <c r="E248" s="29">
        <f t="shared" si="24"/>
        <v>6.6449986423246815E-2</v>
      </c>
      <c r="F248" s="29">
        <f t="shared" si="23"/>
        <v>2.964375049448828E-2</v>
      </c>
      <c r="G248" s="29">
        <f t="shared" si="20"/>
        <v>0.18444444444444447</v>
      </c>
      <c r="H248" s="29">
        <f t="shared" si="23"/>
        <v>4.2780864197530813E-2</v>
      </c>
    </row>
    <row r="249" spans="1:8" x14ac:dyDescent="0.2">
      <c r="A249" s="26">
        <f t="shared" si="21"/>
        <v>27.833333333333332</v>
      </c>
      <c r="B249" s="6">
        <v>1670</v>
      </c>
      <c r="C249" s="29">
        <f t="shared" si="22"/>
        <v>3.8802809957368949E-7</v>
      </c>
      <c r="D249" s="29">
        <f t="shared" si="19"/>
        <v>1.3133773498985828E-2</v>
      </c>
      <c r="E249" s="29">
        <f t="shared" si="24"/>
        <v>6.756109753435792E-2</v>
      </c>
      <c r="F249" s="29">
        <f t="shared" si="23"/>
        <v>2.9831420209861497E-2</v>
      </c>
      <c r="G249" s="29">
        <f t="shared" si="20"/>
        <v>0.18555555555555558</v>
      </c>
      <c r="H249" s="29">
        <f t="shared" si="23"/>
        <v>4.3296296296296242E-2</v>
      </c>
    </row>
    <row r="250" spans="1:8" x14ac:dyDescent="0.2">
      <c r="A250" s="26">
        <f t="shared" si="21"/>
        <v>28</v>
      </c>
      <c r="B250" s="6">
        <v>1680</v>
      </c>
      <c r="C250" s="29">
        <f t="shared" si="22"/>
        <v>3.5520014622380421E-7</v>
      </c>
      <c r="D250" s="29">
        <f t="shared" si="19"/>
        <v>1.3133741102174811E-2</v>
      </c>
      <c r="E250" s="29">
        <f t="shared" si="24"/>
        <v>6.8672208645469024E-2</v>
      </c>
      <c r="F250" s="29">
        <f t="shared" si="23"/>
        <v>3.00221763449878E-2</v>
      </c>
      <c r="G250" s="29">
        <f t="shared" si="20"/>
        <v>0.1866666666666667</v>
      </c>
      <c r="H250" s="29">
        <f t="shared" si="23"/>
        <v>4.3814814814814758E-2</v>
      </c>
    </row>
    <row r="251" spans="1:8" x14ac:dyDescent="0.2">
      <c r="A251" s="26">
        <f t="shared" si="21"/>
        <v>28.166666666666668</v>
      </c>
      <c r="B251" s="6">
        <v>1690</v>
      </c>
      <c r="C251" s="29">
        <f t="shared" si="22"/>
        <v>3.2514950338912711E-7</v>
      </c>
      <c r="D251" s="29">
        <f t="shared" si="19"/>
        <v>1.3133711446198806E-2</v>
      </c>
      <c r="E251" s="29">
        <f t="shared" si="24"/>
        <v>6.9783319756580128E-2</v>
      </c>
      <c r="F251" s="29">
        <f t="shared" si="23"/>
        <v>3.0216018899867188E-2</v>
      </c>
      <c r="G251" s="29">
        <f t="shared" si="20"/>
        <v>0.18777777777777782</v>
      </c>
      <c r="H251" s="29">
        <f t="shared" si="23"/>
        <v>4.4336419753086366E-2</v>
      </c>
    </row>
    <row r="252" spans="1:8" x14ac:dyDescent="0.2">
      <c r="A252" s="26">
        <f t="shared" si="21"/>
        <v>28.333333333333332</v>
      </c>
      <c r="B252" s="6">
        <v>1700</v>
      </c>
      <c r="C252" s="29">
        <f t="shared" si="22"/>
        <v>2.9764120504495123E-7</v>
      </c>
      <c r="D252" s="29">
        <f t="shared" si="19"/>
        <v>1.3133684299177687E-2</v>
      </c>
      <c r="E252" s="29">
        <f t="shared" si="24"/>
        <v>7.0894430867691233E-2</v>
      </c>
      <c r="F252" s="29">
        <f t="shared" si="23"/>
        <v>3.0412947874499663E-2</v>
      </c>
      <c r="G252" s="29">
        <f t="shared" si="20"/>
        <v>0.18888888888888894</v>
      </c>
      <c r="H252" s="29">
        <f t="shared" si="23"/>
        <v>4.486111111111106E-2</v>
      </c>
    </row>
    <row r="253" spans="1:8" x14ac:dyDescent="0.2">
      <c r="A253" s="26">
        <f t="shared" si="21"/>
        <v>28.5</v>
      </c>
      <c r="B253" s="6">
        <v>1710</v>
      </c>
      <c r="C253" s="29">
        <f t="shared" si="22"/>
        <v>2.7246016376223426E-7</v>
      </c>
      <c r="D253" s="29">
        <f t="shared" si="19"/>
        <v>1.3133659448848855E-2</v>
      </c>
      <c r="E253" s="29">
        <f t="shared" ref="E253:E284" si="25">E252+$B$79</f>
        <v>7.2005541978802337E-2</v>
      </c>
      <c r="F253" s="29">
        <f t="shared" si="23"/>
        <v>3.0612963268885227E-2</v>
      </c>
      <c r="G253" s="29">
        <f t="shared" si="20"/>
        <v>0.19000000000000006</v>
      </c>
      <c r="H253" s="29">
        <f t="shared" si="23"/>
        <v>4.538888888888884E-2</v>
      </c>
    </row>
    <row r="254" spans="1:8" x14ac:dyDescent="0.2">
      <c r="A254" s="26">
        <f t="shared" si="21"/>
        <v>28.666666666666668</v>
      </c>
      <c r="B254" s="6">
        <v>1720</v>
      </c>
      <c r="C254" s="29">
        <f t="shared" si="22"/>
        <v>2.4940948893864422E-7</v>
      </c>
      <c r="D254" s="29">
        <f t="shared" si="19"/>
        <v>1.3133636700907546E-2</v>
      </c>
      <c r="E254" s="29">
        <f t="shared" si="25"/>
        <v>7.3116653089913441E-2</v>
      </c>
      <c r="F254" s="29">
        <f t="shared" si="23"/>
        <v>3.0816065083023876E-2</v>
      </c>
      <c r="G254" s="29">
        <f t="shared" si="20"/>
        <v>0.19111111111111118</v>
      </c>
      <c r="H254" s="29">
        <f t="shared" si="23"/>
        <v>4.5919753086419705E-2</v>
      </c>
    </row>
    <row r="255" spans="1:8" x14ac:dyDescent="0.2">
      <c r="A255" s="26">
        <f t="shared" si="21"/>
        <v>28.833333333333332</v>
      </c>
      <c r="B255" s="6">
        <v>1730</v>
      </c>
      <c r="C255" s="29">
        <f t="shared" si="22"/>
        <v>2.2830894731062316E-7</v>
      </c>
      <c r="D255" s="29">
        <f t="shared" si="19"/>
        <v>1.3133615877487573E-2</v>
      </c>
      <c r="E255" s="29">
        <f t="shared" si="25"/>
        <v>7.4227764201024546E-2</v>
      </c>
      <c r="F255" s="29">
        <f t="shared" si="23"/>
        <v>3.1022253316915611E-2</v>
      </c>
      <c r="G255" s="29">
        <f t="shared" si="20"/>
        <v>0.19222222222222229</v>
      </c>
      <c r="H255" s="29">
        <f t="shared" si="23"/>
        <v>4.6453703703703657E-2</v>
      </c>
    </row>
    <row r="256" spans="1:8" x14ac:dyDescent="0.2">
      <c r="A256" s="26">
        <f t="shared" si="21"/>
        <v>29</v>
      </c>
      <c r="B256" s="6">
        <v>1740</v>
      </c>
      <c r="C256" s="29">
        <f t="shared" si="22"/>
        <v>2.0899355370920895E-7</v>
      </c>
      <c r="D256" s="29">
        <f t="shared" si="19"/>
        <v>1.313359681577058E-2</v>
      </c>
      <c r="E256" s="29">
        <f t="shared" si="25"/>
        <v>7.533887531213565E-2</v>
      </c>
      <c r="F256" s="29">
        <f t="shared" si="23"/>
        <v>3.1231527970560433E-2</v>
      </c>
      <c r="G256" s="29">
        <f t="shared" si="20"/>
        <v>0.19333333333333341</v>
      </c>
      <c r="H256" s="29">
        <f t="shared" si="23"/>
        <v>4.6990740740740694E-2</v>
      </c>
    </row>
    <row r="257" spans="1:8" x14ac:dyDescent="0.2">
      <c r="A257" s="26">
        <f t="shared" si="21"/>
        <v>29.166666666666668</v>
      </c>
      <c r="B257" s="6">
        <v>1750</v>
      </c>
      <c r="C257" s="29">
        <f t="shared" si="22"/>
        <v>1.9131228104073373E-7</v>
      </c>
      <c r="D257" s="29">
        <f t="shared" si="19"/>
        <v>1.3133579366712972E-2</v>
      </c>
      <c r="E257" s="29">
        <f t="shared" si="25"/>
        <v>7.6449986423246755E-2</v>
      </c>
      <c r="F257" s="29">
        <f t="shared" si="23"/>
        <v>3.144388904395834E-2</v>
      </c>
      <c r="G257" s="29">
        <f t="shared" si="20"/>
        <v>0.19444444444444453</v>
      </c>
      <c r="H257" s="29">
        <f t="shared" si="23"/>
        <v>4.7530864197530817E-2</v>
      </c>
    </row>
    <row r="258" spans="1:8" x14ac:dyDescent="0.2">
      <c r="A258" s="26">
        <f t="shared" si="21"/>
        <v>29.333333333333332</v>
      </c>
      <c r="B258" s="6">
        <v>1760</v>
      </c>
      <c r="C258" s="29">
        <f t="shared" si="22"/>
        <v>1.7512687940573526E-7</v>
      </c>
      <c r="D258" s="29">
        <f t="shared" si="19"/>
        <v>1.3133563393880538E-2</v>
      </c>
      <c r="E258" s="29">
        <f t="shared" si="25"/>
        <v>7.7561097534357859E-2</v>
      </c>
      <c r="F258" s="29">
        <f t="shared" si="23"/>
        <v>3.1659336537109332E-2</v>
      </c>
      <c r="G258" s="29">
        <f t="shared" si="20"/>
        <v>0.19555555555555565</v>
      </c>
      <c r="H258" s="29">
        <f t="shared" si="23"/>
        <v>4.8074074074074026E-2</v>
      </c>
    </row>
    <row r="259" spans="1:8" x14ac:dyDescent="0.2">
      <c r="A259" s="26">
        <f t="shared" si="21"/>
        <v>29.5</v>
      </c>
      <c r="B259" s="6">
        <v>1770</v>
      </c>
      <c r="C259" s="29">
        <f t="shared" si="22"/>
        <v>1.6031079512277039E-7</v>
      </c>
      <c r="D259" s="29">
        <f t="shared" si="19"/>
        <v>1.3133548772381678E-2</v>
      </c>
      <c r="E259" s="29">
        <f t="shared" si="25"/>
        <v>7.8672208645468963E-2</v>
      </c>
      <c r="F259" s="29">
        <f t="shared" si="23"/>
        <v>3.1877870450013411E-2</v>
      </c>
      <c r="G259" s="29">
        <f t="shared" si="20"/>
        <v>0.19666666666666677</v>
      </c>
      <c r="H259" s="29">
        <f t="shared" si="23"/>
        <v>4.8620370370370321E-2</v>
      </c>
    </row>
    <row r="260" spans="1:8" x14ac:dyDescent="0.2">
      <c r="A260" s="26">
        <f t="shared" si="21"/>
        <v>29.666666666666668</v>
      </c>
      <c r="B260" s="6">
        <v>1780</v>
      </c>
      <c r="C260" s="29">
        <f t="shared" si="22"/>
        <v>1.4674818120497629E-7</v>
      </c>
      <c r="D260" s="29">
        <f t="shared" si="19"/>
        <v>1.3133535387890865E-2</v>
      </c>
      <c r="E260" s="29">
        <f t="shared" si="25"/>
        <v>7.9783319756580068E-2</v>
      </c>
      <c r="F260" s="29">
        <f t="shared" si="23"/>
        <v>3.2099490782670576E-2</v>
      </c>
      <c r="G260" s="29">
        <f t="shared" si="20"/>
        <v>0.19777777777777789</v>
      </c>
      <c r="H260" s="29">
        <f t="shared" si="23"/>
        <v>4.9169753086419701E-2</v>
      </c>
    </row>
    <row r="261" spans="1:8" x14ac:dyDescent="0.2">
      <c r="A261" s="26">
        <f t="shared" si="21"/>
        <v>29.833333333333332</v>
      </c>
      <c r="B261" s="6">
        <v>1790</v>
      </c>
      <c r="C261" s="29">
        <f t="shared" si="22"/>
        <v>1.3433299155229342E-7</v>
      </c>
      <c r="D261" s="29">
        <f t="shared" si="19"/>
        <v>1.3133523135754747E-2</v>
      </c>
      <c r="E261" s="29">
        <f t="shared" si="25"/>
        <v>8.0894430867691172E-2</v>
      </c>
      <c r="F261" s="29">
        <f t="shared" si="23"/>
        <v>3.2324197535080826E-2</v>
      </c>
      <c r="G261" s="29">
        <f t="shared" si="20"/>
        <v>0.198888888888889</v>
      </c>
      <c r="H261" s="29">
        <f t="shared" si="23"/>
        <v>4.9722222222222168E-2</v>
      </c>
    </row>
    <row r="262" spans="1:8" x14ac:dyDescent="0.2">
      <c r="A262" s="26">
        <f t="shared" si="21"/>
        <v>30</v>
      </c>
      <c r="B262" s="6">
        <v>1800</v>
      </c>
      <c r="C262" s="29">
        <f t="shared" si="22"/>
        <v>1.2296815177683857E-7</v>
      </c>
      <c r="D262" s="29">
        <f t="shared" si="19"/>
        <v>1.3133511920173851E-2</v>
      </c>
      <c r="E262" s="29">
        <f t="shared" si="25"/>
        <v>8.2005541978802277E-2</v>
      </c>
      <c r="F262" s="29">
        <f t="shared" si="23"/>
        <v>3.2551990707244169E-2</v>
      </c>
      <c r="G262" s="29">
        <f t="shared" si="20"/>
        <v>0.20000000000000012</v>
      </c>
      <c r="H262" s="29">
        <f t="shared" si="23"/>
        <v>5.0277777777777727E-2</v>
      </c>
    </row>
    <row r="263" spans="1:8" x14ac:dyDescent="0.2">
      <c r="A263" s="26">
        <f t="shared" si="21"/>
        <v>30.166666666666668</v>
      </c>
      <c r="B263" s="6">
        <v>1810</v>
      </c>
      <c r="C263" s="29">
        <f t="shared" si="22"/>
        <v>1.125648001781097E-7</v>
      </c>
      <c r="D263" s="29">
        <f t="shared" si="19"/>
        <v>1.3133501653453531E-2</v>
      </c>
      <c r="E263" s="29">
        <f t="shared" si="25"/>
        <v>8.3116653089913381E-2</v>
      </c>
      <c r="F263" s="29">
        <f t="shared" si="23"/>
        <v>3.2782870299160598E-2</v>
      </c>
      <c r="G263" s="29">
        <f t="shared" si="20"/>
        <v>0.20111111111111124</v>
      </c>
      <c r="H263" s="29">
        <f t="shared" si="23"/>
        <v>5.0836419753086372E-2</v>
      </c>
    </row>
    <row r="264" spans="1:8" x14ac:dyDescent="0.2">
      <c r="A264" s="26">
        <f t="shared" si="21"/>
        <v>30.333333333333332</v>
      </c>
      <c r="B264" s="6">
        <v>1820</v>
      </c>
      <c r="C264" s="29">
        <f t="shared" si="22"/>
        <v>1.0304159293320659E-7</v>
      </c>
      <c r="D264" s="29">
        <f t="shared" si="19"/>
        <v>1.3133492255318287E-2</v>
      </c>
      <c r="E264" s="29">
        <f t="shared" si="25"/>
        <v>8.4227764201024485E-2</v>
      </c>
      <c r="F264" s="29">
        <f t="shared" si="23"/>
        <v>3.3016836310830112E-2</v>
      </c>
      <c r="G264" s="29">
        <f t="shared" si="20"/>
        <v>0.20222222222222236</v>
      </c>
      <c r="H264" s="29">
        <f t="shared" si="23"/>
        <v>5.1398148148148103E-2</v>
      </c>
    </row>
    <row r="265" spans="1:8" x14ac:dyDescent="0.2">
      <c r="A265" s="26">
        <f t="shared" si="21"/>
        <v>30.5</v>
      </c>
      <c r="B265" s="6">
        <v>1830</v>
      </c>
      <c r="C265" s="29">
        <f t="shared" si="22"/>
        <v>9.4324068069348678E-8</v>
      </c>
      <c r="D265" s="29">
        <f t="shared" si="19"/>
        <v>1.3133483652284082E-2</v>
      </c>
      <c r="E265" s="29">
        <f t="shared" si="25"/>
        <v>8.533887531213559E-2</v>
      </c>
      <c r="F265" s="29">
        <f t="shared" si="23"/>
        <v>3.3253888742252713E-2</v>
      </c>
      <c r="G265" s="29">
        <f t="shared" si="20"/>
        <v>0.20333333333333348</v>
      </c>
      <c r="H265" s="29">
        <f t="shared" si="23"/>
        <v>5.1962962962962919E-2</v>
      </c>
    </row>
    <row r="266" spans="1:8" x14ac:dyDescent="0.2">
      <c r="A266" s="26">
        <f t="shared" si="21"/>
        <v>30.666666666666668</v>
      </c>
      <c r="B266" s="6">
        <v>1840</v>
      </c>
      <c r="C266" s="29">
        <f t="shared" si="22"/>
        <v>8.6344063245589936E-8</v>
      </c>
      <c r="D266" s="29">
        <f t="shared" si="19"/>
        <v>1.3133475777083778E-2</v>
      </c>
      <c r="E266" s="29">
        <f t="shared" si="25"/>
        <v>8.6449986423246694E-2</v>
      </c>
      <c r="F266" s="29">
        <f t="shared" si="23"/>
        <v>3.3494027593428399E-2</v>
      </c>
      <c r="G266" s="29">
        <f t="shared" si="20"/>
        <v>0.2044444444444446</v>
      </c>
      <c r="H266" s="29">
        <f t="shared" si="23"/>
        <v>5.2530864197530822E-2</v>
      </c>
    </row>
    <row r="267" spans="1:8" x14ac:dyDescent="0.2">
      <c r="A267" s="26">
        <f t="shared" si="21"/>
        <v>30.833333333333332</v>
      </c>
      <c r="B267" s="6">
        <v>1850</v>
      </c>
      <c r="C267" s="29">
        <f t="shared" si="22"/>
        <v>7.9039182791365316E-8</v>
      </c>
      <c r="D267" s="29">
        <f t="shared" si="19"/>
        <v>1.3133468568141172E-2</v>
      </c>
      <c r="E267" s="29">
        <f t="shared" si="25"/>
        <v>8.7561097534357799E-2</v>
      </c>
      <c r="F267" s="29">
        <f t="shared" si="23"/>
        <v>3.3737252864357171E-2</v>
      </c>
      <c r="G267" s="29">
        <f t="shared" si="20"/>
        <v>0.20555555555555571</v>
      </c>
      <c r="H267" s="29">
        <f t="shared" si="23"/>
        <v>5.310185185185181E-2</v>
      </c>
    </row>
    <row r="268" spans="1:8" x14ac:dyDescent="0.2">
      <c r="A268" s="26">
        <f t="shared" si="21"/>
        <v>31</v>
      </c>
      <c r="B268" s="6">
        <v>1860</v>
      </c>
      <c r="C268" s="29">
        <f t="shared" si="22"/>
        <v>7.2352309834642133E-8</v>
      </c>
      <c r="D268" s="29">
        <f t="shared" si="19"/>
        <v>1.313346196908953E-2</v>
      </c>
      <c r="E268" s="29">
        <f t="shared" si="25"/>
        <v>8.8672208645468903E-2</v>
      </c>
      <c r="F268" s="29">
        <f t="shared" si="23"/>
        <v>3.3983564555039029E-2</v>
      </c>
      <c r="G268" s="29">
        <f t="shared" si="20"/>
        <v>0.20666666666666683</v>
      </c>
      <c r="H268" s="29">
        <f t="shared" si="23"/>
        <v>5.3675925925925884E-2</v>
      </c>
    </row>
    <row r="269" spans="1:8" x14ac:dyDescent="0.2">
      <c r="A269" s="26">
        <f t="shared" si="21"/>
        <v>31.166666666666668</v>
      </c>
      <c r="B269" s="6">
        <v>1870</v>
      </c>
      <c r="C269" s="29">
        <f t="shared" si="22"/>
        <v>6.6231159705005679E-8</v>
      </c>
      <c r="D269" s="29">
        <f t="shared" si="19"/>
        <v>1.3133455928330855E-2</v>
      </c>
      <c r="E269" s="29">
        <f t="shared" si="25"/>
        <v>8.9783319756580007E-2</v>
      </c>
      <c r="F269" s="29">
        <f t="shared" si="23"/>
        <v>3.4232962665473973E-2</v>
      </c>
      <c r="G269" s="29">
        <f t="shared" si="20"/>
        <v>0.20777777777777795</v>
      </c>
      <c r="H269" s="29">
        <f t="shared" si="23"/>
        <v>5.4253086419753044E-2</v>
      </c>
    </row>
    <row r="270" spans="1:8" x14ac:dyDescent="0.2">
      <c r="A270" s="26">
        <f t="shared" si="21"/>
        <v>31.333333333333332</v>
      </c>
      <c r="B270" s="6">
        <v>1880</v>
      </c>
      <c r="C270" s="29">
        <f t="shared" si="22"/>
        <v>6.0627871119737068E-8</v>
      </c>
      <c r="D270" s="29">
        <f t="shared" si="19"/>
        <v>1.3133450398632448E-2</v>
      </c>
      <c r="E270" s="29">
        <f t="shared" si="25"/>
        <v>9.0894430867691112E-2</v>
      </c>
      <c r="F270" s="29">
        <f t="shared" si="23"/>
        <v>3.4485447195662003E-2</v>
      </c>
      <c r="G270" s="29">
        <f t="shared" si="20"/>
        <v>0.20888888888888907</v>
      </c>
      <c r="H270" s="29">
        <f t="shared" si="23"/>
        <v>5.483333333333329E-2</v>
      </c>
    </row>
    <row r="271" spans="1:8" x14ac:dyDescent="0.2">
      <c r="A271" s="26">
        <f t="shared" si="21"/>
        <v>31.5</v>
      </c>
      <c r="B271" s="6">
        <v>1890</v>
      </c>
      <c r="C271" s="29">
        <f t="shared" si="22"/>
        <v>5.5498631956366595E-8</v>
      </c>
      <c r="D271" s="29">
        <f t="shared" si="19"/>
        <v>1.3133445336757586E-2</v>
      </c>
      <c r="E271" s="29">
        <f t="shared" si="25"/>
        <v>9.2005541978802216E-2</v>
      </c>
      <c r="F271" s="29">
        <f t="shared" si="23"/>
        <v>3.4741018145603118E-2</v>
      </c>
      <c r="G271" s="29">
        <f t="shared" si="20"/>
        <v>0.21000000000000019</v>
      </c>
      <c r="H271" s="29">
        <f t="shared" si="23"/>
        <v>5.5416666666666621E-2</v>
      </c>
    </row>
    <row r="272" spans="1:8" x14ac:dyDescent="0.2">
      <c r="A272" s="26">
        <f t="shared" si="21"/>
        <v>31.666666666666668</v>
      </c>
      <c r="B272" s="6">
        <v>1900</v>
      </c>
      <c r="C272" s="29">
        <f t="shared" si="22"/>
        <v>5.0803336685617627E-8</v>
      </c>
      <c r="D272" s="29">
        <f t="shared" si="19"/>
        <v>1.3133440703127462E-2</v>
      </c>
      <c r="E272" s="29">
        <f t="shared" si="25"/>
        <v>9.311665308991332E-2</v>
      </c>
      <c r="F272" s="29">
        <f t="shared" si="23"/>
        <v>3.499967551529732E-2</v>
      </c>
      <c r="G272" s="29">
        <f t="shared" si="20"/>
        <v>0.2111111111111113</v>
      </c>
      <c r="H272" s="29">
        <f t="shared" si="23"/>
        <v>5.6003086419753038E-2</v>
      </c>
    </row>
    <row r="273" spans="1:8" x14ac:dyDescent="0.2">
      <c r="A273" s="26">
        <f t="shared" si="21"/>
        <v>31.833333333333332</v>
      </c>
      <c r="B273" s="6">
        <v>1910</v>
      </c>
      <c r="C273" s="29">
        <f t="shared" si="22"/>
        <v>4.6505272786208589E-8</v>
      </c>
      <c r="D273" s="29">
        <f t="shared" si="19"/>
        <v>1.3133436461511714E-2</v>
      </c>
      <c r="E273" s="29">
        <f t="shared" si="25"/>
        <v>9.4227764201024425E-2</v>
      </c>
      <c r="F273" s="29">
        <f t="shared" si="23"/>
        <v>3.5261419304744607E-2</v>
      </c>
      <c r="G273" s="29">
        <f t="shared" si="20"/>
        <v>0.21222222222222242</v>
      </c>
      <c r="H273" s="29">
        <f t="shared" si="23"/>
        <v>5.6592592592592549E-2</v>
      </c>
    </row>
    <row r="274" spans="1:8" x14ac:dyDescent="0.2">
      <c r="A274" s="26">
        <f t="shared" si="21"/>
        <v>32</v>
      </c>
      <c r="B274" s="6">
        <v>1920</v>
      </c>
      <c r="C274" s="29">
        <f t="shared" si="22"/>
        <v>4.2570833689589978E-8</v>
      </c>
      <c r="D274" s="29">
        <f t="shared" si="19"/>
        <v>1.3133432578745143E-2</v>
      </c>
      <c r="E274" s="29">
        <f t="shared" si="25"/>
        <v>9.5338875312135529E-2</v>
      </c>
      <c r="F274" s="29">
        <f t="shared" si="23"/>
        <v>3.5526249513944987E-2</v>
      </c>
      <c r="G274" s="29">
        <f t="shared" si="20"/>
        <v>0.21333333333333354</v>
      </c>
      <c r="H274" s="29">
        <f t="shared" si="23"/>
        <v>5.7185185185185144E-2</v>
      </c>
    </row>
    <row r="275" spans="1:8" x14ac:dyDescent="0.2">
      <c r="A275" s="26">
        <f t="shared" si="21"/>
        <v>32.166666666666664</v>
      </c>
      <c r="B275" s="6">
        <v>1930</v>
      </c>
      <c r="C275" s="29">
        <f t="shared" si="22"/>
        <v>3.8969256010130744E-8</v>
      </c>
      <c r="D275" s="29">
        <f t="shared" ref="D275:D338" si="26">D274*EXP(-$C$21*10/3600)+$B$79</f>
        <v>1.3133429024468389E-2</v>
      </c>
      <c r="E275" s="29">
        <f t="shared" si="25"/>
        <v>9.6449986423246634E-2</v>
      </c>
      <c r="F275" s="29">
        <f t="shared" si="23"/>
        <v>3.5794166142898452E-2</v>
      </c>
      <c r="G275" s="29">
        <f t="shared" ref="G275:G338" si="27">G274+$B$79</f>
        <v>0.21444444444444466</v>
      </c>
      <c r="H275" s="29">
        <f t="shared" si="23"/>
        <v>5.7780864197530826E-2</v>
      </c>
    </row>
    <row r="276" spans="1:8" x14ac:dyDescent="0.2">
      <c r="A276" s="26">
        <f t="shared" ref="A276:A339" si="28">B276/60</f>
        <v>32.333333333333336</v>
      </c>
      <c r="B276" s="6">
        <v>1940</v>
      </c>
      <c r="C276" s="29">
        <f t="shared" ref="C276:C339" si="29">C275*EXP(-$C$21*10/3600)</f>
        <v>3.5672379006156542E-8</v>
      </c>
      <c r="D276" s="29">
        <f t="shared" si="26"/>
        <v>1.3133425770890559E-2</v>
      </c>
      <c r="E276" s="29">
        <f t="shared" si="25"/>
        <v>9.7561097534357738E-2</v>
      </c>
      <c r="F276" s="29">
        <f t="shared" ref="F276:H339" si="30">(F275+E276*10/3600)</f>
        <v>3.6065169191605004E-2</v>
      </c>
      <c r="G276" s="29">
        <f t="shared" si="27"/>
        <v>0.21555555555555578</v>
      </c>
      <c r="H276" s="29">
        <f t="shared" si="30"/>
        <v>5.8379629629629594E-2</v>
      </c>
    </row>
    <row r="277" spans="1:8" x14ac:dyDescent="0.2">
      <c r="A277" s="26">
        <f t="shared" si="28"/>
        <v>32.5</v>
      </c>
      <c r="B277" s="6">
        <v>1950</v>
      </c>
      <c r="C277" s="29">
        <f t="shared" si="29"/>
        <v>3.2654424391065211E-8</v>
      </c>
      <c r="D277" s="29">
        <f t="shared" si="26"/>
        <v>1.313342279257192E-2</v>
      </c>
      <c r="E277" s="29">
        <f t="shared" si="25"/>
        <v>9.8672208645468842E-2</v>
      </c>
      <c r="F277" s="29">
        <f t="shared" si="30"/>
        <v>3.6339258660064641E-2</v>
      </c>
      <c r="G277" s="29">
        <f t="shared" si="27"/>
        <v>0.2166666666666669</v>
      </c>
      <c r="H277" s="29">
        <f t="shared" si="30"/>
        <v>5.8981481481481447E-2</v>
      </c>
    </row>
    <row r="278" spans="1:8" x14ac:dyDescent="0.2">
      <c r="A278" s="26">
        <f t="shared" si="28"/>
        <v>32.666666666666664</v>
      </c>
      <c r="B278" s="6">
        <v>1960</v>
      </c>
      <c r="C278" s="29">
        <f t="shared" si="29"/>
        <v>2.989179477286235E-8</v>
      </c>
      <c r="D278" s="29">
        <f t="shared" si="26"/>
        <v>1.3133420066224996E-2</v>
      </c>
      <c r="E278" s="29">
        <f t="shared" si="25"/>
        <v>9.9783319756579947E-2</v>
      </c>
      <c r="F278" s="29">
        <f t="shared" si="30"/>
        <v>3.6616434548277364E-2</v>
      </c>
      <c r="G278" s="29">
        <f t="shared" si="27"/>
        <v>0.21777777777777801</v>
      </c>
      <c r="H278" s="29">
        <f t="shared" si="30"/>
        <v>5.9586419753086386E-2</v>
      </c>
    </row>
    <row r="279" spans="1:8" x14ac:dyDescent="0.2">
      <c r="A279" s="26">
        <f t="shared" si="28"/>
        <v>32.833333333333336</v>
      </c>
      <c r="B279" s="6">
        <v>1970</v>
      </c>
      <c r="C279" s="29">
        <f t="shared" si="29"/>
        <v>2.7362889146115294E-8</v>
      </c>
      <c r="D279" s="29">
        <f t="shared" si="26"/>
        <v>1.3133417570532475E-2</v>
      </c>
      <c r="E279" s="29">
        <f t="shared" si="25"/>
        <v>0.10089443086769105</v>
      </c>
      <c r="F279" s="29">
        <f t="shared" si="30"/>
        <v>3.6896696856243173E-2</v>
      </c>
      <c r="G279" s="29">
        <f t="shared" si="27"/>
        <v>0.21888888888888913</v>
      </c>
      <c r="H279" s="29">
        <f t="shared" si="30"/>
        <v>6.0194444444444412E-2</v>
      </c>
    </row>
    <row r="280" spans="1:8" x14ac:dyDescent="0.2">
      <c r="A280" s="26">
        <f t="shared" si="28"/>
        <v>33</v>
      </c>
      <c r="B280" s="6">
        <v>1980</v>
      </c>
      <c r="C280" s="29">
        <f t="shared" si="29"/>
        <v>2.504793399365689E-8</v>
      </c>
      <c r="D280" s="29">
        <f t="shared" si="26"/>
        <v>1.3133415285980533E-2</v>
      </c>
      <c r="E280" s="29">
        <f t="shared" si="25"/>
        <v>0.10200554197880216</v>
      </c>
      <c r="F280" s="29">
        <f t="shared" si="30"/>
        <v>3.7180045583962068E-2</v>
      </c>
      <c r="G280" s="29">
        <f t="shared" si="27"/>
        <v>0.22000000000000025</v>
      </c>
      <c r="H280" s="29">
        <f t="shared" si="30"/>
        <v>6.0805555555555522E-2</v>
      </c>
    </row>
    <row r="281" spans="1:8" x14ac:dyDescent="0.2">
      <c r="A281" s="26">
        <f t="shared" si="28"/>
        <v>33.166666666666664</v>
      </c>
      <c r="B281" s="6">
        <v>1990</v>
      </c>
      <c r="C281" s="29">
        <f t="shared" si="29"/>
        <v>2.2928828677422909E-8</v>
      </c>
      <c r="D281" s="29">
        <f t="shared" si="26"/>
        <v>1.3133413194706255E-2</v>
      </c>
      <c r="E281" s="29">
        <f t="shared" si="25"/>
        <v>0.10311665308991326</v>
      </c>
      <c r="F281" s="29">
        <f t="shared" si="30"/>
        <v>3.7466480731434049E-2</v>
      </c>
      <c r="G281" s="29">
        <f t="shared" si="27"/>
        <v>0.22111111111111137</v>
      </c>
      <c r="H281" s="29">
        <f t="shared" si="30"/>
        <v>6.1419753086419719E-2</v>
      </c>
    </row>
    <row r="282" spans="1:8" x14ac:dyDescent="0.2">
      <c r="A282" s="26">
        <f t="shared" si="28"/>
        <v>33.333333333333336</v>
      </c>
      <c r="B282" s="6">
        <v>2000</v>
      </c>
      <c r="C282" s="29">
        <f t="shared" si="29"/>
        <v>2.0989003909533885E-8</v>
      </c>
      <c r="D282" s="29">
        <f t="shared" si="26"/>
        <v>1.3133411280357964E-2</v>
      </c>
      <c r="E282" s="29">
        <f t="shared" si="25"/>
        <v>0.10422776420102436</v>
      </c>
      <c r="F282" s="29">
        <f t="shared" si="30"/>
        <v>3.7756002298659115E-2</v>
      </c>
      <c r="G282" s="29">
        <f t="shared" si="27"/>
        <v>0.22222222222222249</v>
      </c>
      <c r="H282" s="29">
        <f t="shared" si="30"/>
        <v>6.2037037037037002E-2</v>
      </c>
    </row>
    <row r="283" spans="1:8" x14ac:dyDescent="0.2">
      <c r="A283" s="26">
        <f t="shared" si="28"/>
        <v>33.5</v>
      </c>
      <c r="B283" s="6">
        <v>2010</v>
      </c>
      <c r="C283" s="29">
        <f t="shared" si="29"/>
        <v>1.9213292197006511E-8</v>
      </c>
      <c r="D283" s="29">
        <f t="shared" si="26"/>
        <v>1.3133409527967366E-2</v>
      </c>
      <c r="E283" s="29">
        <f t="shared" si="25"/>
        <v>0.10533887531213547</v>
      </c>
      <c r="F283" s="29">
        <f t="shared" si="30"/>
        <v>3.8048610285637267E-2</v>
      </c>
      <c r="G283" s="29">
        <f t="shared" si="27"/>
        <v>0.22333333333333361</v>
      </c>
      <c r="H283" s="29">
        <f t="shared" si="30"/>
        <v>6.265740740740737E-2</v>
      </c>
    </row>
    <row r="284" spans="1:8" x14ac:dyDescent="0.2">
      <c r="A284" s="26">
        <f t="shared" si="28"/>
        <v>33.666666666666664</v>
      </c>
      <c r="B284" s="6">
        <v>2020</v>
      </c>
      <c r="C284" s="29">
        <f t="shared" si="29"/>
        <v>1.7587809247101584E-8</v>
      </c>
      <c r="D284" s="29">
        <f t="shared" si="26"/>
        <v>1.3133407923832519E-2</v>
      </c>
      <c r="E284" s="29">
        <f t="shared" si="25"/>
        <v>0.10644998642324657</v>
      </c>
      <c r="F284" s="29">
        <f t="shared" si="30"/>
        <v>3.8344304692368505E-2</v>
      </c>
      <c r="G284" s="29">
        <f t="shared" si="27"/>
        <v>0.22444444444444472</v>
      </c>
      <c r="H284" s="29">
        <f t="shared" si="30"/>
        <v>6.3280864197530831E-2</v>
      </c>
    </row>
    <row r="285" spans="1:8" x14ac:dyDescent="0.2">
      <c r="A285" s="26">
        <f t="shared" si="28"/>
        <v>33.833333333333336</v>
      </c>
      <c r="B285" s="6">
        <v>2030</v>
      </c>
      <c r="C285" s="29">
        <f t="shared" si="29"/>
        <v>1.6099845406016709E-8</v>
      </c>
      <c r="D285" s="29">
        <f t="shared" si="26"/>
        <v>1.3133406455410689E-2</v>
      </c>
      <c r="E285" s="29">
        <f t="shared" ref="E285:E316" si="31">E284+$B$79</f>
        <v>0.10756109753435768</v>
      </c>
      <c r="F285" s="29">
        <f t="shared" si="30"/>
        <v>3.8643085518852829E-2</v>
      </c>
      <c r="G285" s="29">
        <f t="shared" si="27"/>
        <v>0.22555555555555584</v>
      </c>
      <c r="H285" s="29">
        <f t="shared" si="30"/>
        <v>6.3907407407407371E-2</v>
      </c>
    </row>
    <row r="286" spans="1:8" x14ac:dyDescent="0.2">
      <c r="A286" s="26">
        <f t="shared" si="28"/>
        <v>34</v>
      </c>
      <c r="B286" s="6">
        <v>2040</v>
      </c>
      <c r="C286" s="29">
        <f t="shared" si="29"/>
        <v>1.4737766282082773E-8</v>
      </c>
      <c r="D286" s="29">
        <f t="shared" si="26"/>
        <v>1.3133405111220282E-2</v>
      </c>
      <c r="E286" s="29">
        <f t="shared" si="31"/>
        <v>0.10867220864546878</v>
      </c>
      <c r="F286" s="29">
        <f t="shared" si="30"/>
        <v>3.8944952765090246E-2</v>
      </c>
      <c r="G286" s="29">
        <f t="shared" si="27"/>
        <v>0.22666666666666696</v>
      </c>
      <c r="H286" s="29">
        <f t="shared" si="30"/>
        <v>6.4537037037037004E-2</v>
      </c>
    </row>
    <row r="287" spans="1:8" x14ac:dyDescent="0.2">
      <c r="A287" s="26">
        <f t="shared" si="28"/>
        <v>34.166666666666664</v>
      </c>
      <c r="B287" s="6">
        <v>2050</v>
      </c>
      <c r="C287" s="29">
        <f t="shared" si="29"/>
        <v>1.3490921776436743E-8</v>
      </c>
      <c r="D287" s="29">
        <f t="shared" si="26"/>
        <v>1.3133403880751073E-2</v>
      </c>
      <c r="E287" s="29">
        <f t="shared" si="31"/>
        <v>0.10978331975657989</v>
      </c>
      <c r="F287" s="29">
        <f t="shared" si="30"/>
        <v>3.9249906431080749E-2</v>
      </c>
      <c r="G287" s="29">
        <f t="shared" si="27"/>
        <v>0.22777777777777808</v>
      </c>
      <c r="H287" s="29">
        <f t="shared" si="30"/>
        <v>6.5169753086419716E-2</v>
      </c>
    </row>
    <row r="288" spans="1:8" x14ac:dyDescent="0.2">
      <c r="A288" s="26">
        <f t="shared" si="28"/>
        <v>34.333333333333336</v>
      </c>
      <c r="B288" s="6">
        <v>2060</v>
      </c>
      <c r="C288" s="29">
        <f t="shared" si="29"/>
        <v>1.2349562809881511E-8</v>
      </c>
      <c r="D288" s="29">
        <f t="shared" si="26"/>
        <v>1.3133402754382019E-2</v>
      </c>
      <c r="E288" s="29">
        <f t="shared" si="31"/>
        <v>0.11089443086769099</v>
      </c>
      <c r="F288" s="29">
        <f t="shared" si="30"/>
        <v>3.9557946516824337E-2</v>
      </c>
      <c r="G288" s="29">
        <f t="shared" si="27"/>
        <v>0.2288888888888892</v>
      </c>
      <c r="H288" s="29">
        <f t="shared" si="30"/>
        <v>6.580555555555552E-2</v>
      </c>
    </row>
    <row r="289" spans="1:8" x14ac:dyDescent="0.2">
      <c r="A289" s="26">
        <f t="shared" si="28"/>
        <v>34.5</v>
      </c>
      <c r="B289" s="6">
        <v>2070</v>
      </c>
      <c r="C289" s="29">
        <f t="shared" si="29"/>
        <v>1.1304765094819956E-8</v>
      </c>
      <c r="D289" s="29">
        <f t="shared" si="26"/>
        <v>1.3133401723306041E-2</v>
      </c>
      <c r="E289" s="29">
        <f t="shared" si="31"/>
        <v>0.1120055419788021</v>
      </c>
      <c r="F289" s="29">
        <f t="shared" si="30"/>
        <v>3.9869073022321011E-2</v>
      </c>
      <c r="G289" s="29">
        <f t="shared" si="27"/>
        <v>0.23000000000000032</v>
      </c>
      <c r="H289" s="29">
        <f t="shared" si="30"/>
        <v>6.6444444444444403E-2</v>
      </c>
    </row>
    <row r="290" spans="1:8" x14ac:dyDescent="0.2">
      <c r="A290" s="26">
        <f t="shared" si="28"/>
        <v>34.666666666666664</v>
      </c>
      <c r="B290" s="6">
        <v>2080</v>
      </c>
      <c r="C290" s="29">
        <f t="shared" si="29"/>
        <v>1.0348359356235851E-8</v>
      </c>
      <c r="D290" s="29">
        <f t="shared" si="26"/>
        <v>1.3133400779461152E-2</v>
      </c>
      <c r="E290" s="29">
        <f t="shared" si="31"/>
        <v>0.1131166530899132</v>
      </c>
      <c r="F290" s="29">
        <f t="shared" si="30"/>
        <v>4.0183285947570771E-2</v>
      </c>
      <c r="G290" s="29">
        <f t="shared" si="27"/>
        <v>0.23111111111111143</v>
      </c>
      <c r="H290" s="29">
        <f t="shared" si="30"/>
        <v>6.7086419753086379E-2</v>
      </c>
    </row>
    <row r="291" spans="1:8" x14ac:dyDescent="0.2">
      <c r="A291" s="26">
        <f t="shared" si="28"/>
        <v>34.833333333333336</v>
      </c>
      <c r="B291" s="6">
        <v>2090</v>
      </c>
      <c r="C291" s="29">
        <f t="shared" si="29"/>
        <v>9.4728674561193628E-9</v>
      </c>
      <c r="D291" s="29">
        <f t="shared" si="26"/>
        <v>1.3133399915467428E-2</v>
      </c>
      <c r="E291" s="29">
        <f t="shared" si="31"/>
        <v>0.1142277642010243</v>
      </c>
      <c r="F291" s="29">
        <f t="shared" si="30"/>
        <v>4.0500585292573617E-2</v>
      </c>
      <c r="G291" s="29">
        <f t="shared" si="27"/>
        <v>0.23222222222222255</v>
      </c>
      <c r="H291" s="29">
        <f t="shared" si="30"/>
        <v>6.7731481481481448E-2</v>
      </c>
    </row>
    <row r="292" spans="1:8" x14ac:dyDescent="0.2">
      <c r="A292" s="26">
        <f t="shared" si="28"/>
        <v>35</v>
      </c>
      <c r="B292" s="6">
        <v>2100</v>
      </c>
      <c r="C292" s="29">
        <f t="shared" si="29"/>
        <v>8.6714439218939087E-9</v>
      </c>
      <c r="D292" s="29">
        <f t="shared" si="26"/>
        <v>1.3133399124569302E-2</v>
      </c>
      <c r="E292" s="29">
        <f t="shared" si="31"/>
        <v>0.11533887531213541</v>
      </c>
      <c r="F292" s="29">
        <f t="shared" si="30"/>
        <v>4.0820971057329548E-2</v>
      </c>
      <c r="G292" s="29">
        <f t="shared" si="27"/>
        <v>0.23333333333333367</v>
      </c>
      <c r="H292" s="29">
        <f t="shared" si="30"/>
        <v>6.8379629629629596E-2</v>
      </c>
    </row>
    <row r="293" spans="1:8" x14ac:dyDescent="0.2">
      <c r="A293" s="26">
        <f t="shared" si="28"/>
        <v>35.166666666666664</v>
      </c>
      <c r="B293" s="6">
        <v>2110</v>
      </c>
      <c r="C293" s="29">
        <f t="shared" si="29"/>
        <v>7.93782242165506E-9</v>
      </c>
      <c r="D293" s="29">
        <f t="shared" si="26"/>
        <v>1.3133398400582738E-2</v>
      </c>
      <c r="E293" s="29">
        <f t="shared" si="31"/>
        <v>0.11644998642324651</v>
      </c>
      <c r="F293" s="29">
        <f t="shared" si="30"/>
        <v>4.1144443241838566E-2</v>
      </c>
      <c r="G293" s="29">
        <f t="shared" si="27"/>
        <v>0.23444444444444479</v>
      </c>
      <c r="H293" s="29">
        <f t="shared" si="30"/>
        <v>6.9030864197530836E-2</v>
      </c>
    </row>
    <row r="294" spans="1:8" x14ac:dyDescent="0.2">
      <c r="A294" s="26">
        <f t="shared" si="28"/>
        <v>35.333333333333336</v>
      </c>
      <c r="B294" s="6">
        <v>2120</v>
      </c>
      <c r="C294" s="29">
        <f t="shared" si="29"/>
        <v>7.2662667677112945E-9</v>
      </c>
      <c r="D294" s="29">
        <f t="shared" si="26"/>
        <v>1.3133397737846888E-2</v>
      </c>
      <c r="E294" s="29">
        <f t="shared" si="31"/>
        <v>0.11756109753435762</v>
      </c>
      <c r="F294" s="29">
        <f t="shared" si="30"/>
        <v>4.1471001846100669E-2</v>
      </c>
      <c r="G294" s="29">
        <f t="shared" si="27"/>
        <v>0.23555555555555591</v>
      </c>
      <c r="H294" s="29">
        <f t="shared" si="30"/>
        <v>6.9685185185185156E-2</v>
      </c>
    </row>
    <row r="295" spans="1:8" x14ac:dyDescent="0.2">
      <c r="A295" s="26">
        <f t="shared" si="28"/>
        <v>35.5</v>
      </c>
      <c r="B295" s="6">
        <v>2130</v>
      </c>
      <c r="C295" s="29">
        <f t="shared" si="29"/>
        <v>6.6515260653231983E-9</v>
      </c>
      <c r="D295" s="29">
        <f t="shared" si="26"/>
        <v>1.3133397131179815E-2</v>
      </c>
      <c r="E295" s="29">
        <f t="shared" si="31"/>
        <v>0.11867220864546872</v>
      </c>
      <c r="F295" s="29">
        <f t="shared" si="30"/>
        <v>4.1800646870115858E-2</v>
      </c>
      <c r="G295" s="29">
        <f t="shared" si="27"/>
        <v>0.23666666666666702</v>
      </c>
      <c r="H295" s="29">
        <f t="shared" si="30"/>
        <v>7.0342592592592568E-2</v>
      </c>
    </row>
    <row r="296" spans="1:8" x14ac:dyDescent="0.2">
      <c r="A296" s="26">
        <f t="shared" si="28"/>
        <v>35.666666666666664</v>
      </c>
      <c r="B296" s="6">
        <v>2140</v>
      </c>
      <c r="C296" s="29">
        <f t="shared" si="29"/>
        <v>6.0887936559490461E-9</v>
      </c>
      <c r="D296" s="29">
        <f t="shared" si="26"/>
        <v>1.313339657583799E-2</v>
      </c>
      <c r="E296" s="29">
        <f t="shared" si="31"/>
        <v>0.11978331975657983</v>
      </c>
      <c r="F296" s="29">
        <f t="shared" si="30"/>
        <v>4.2133378313884133E-2</v>
      </c>
      <c r="G296" s="29">
        <f t="shared" si="27"/>
        <v>0.23777777777777814</v>
      </c>
      <c r="H296" s="29">
        <f t="shared" si="30"/>
        <v>7.1003086419753059E-2</v>
      </c>
    </row>
    <row r="297" spans="1:8" x14ac:dyDescent="0.2">
      <c r="A297" s="26">
        <f t="shared" si="28"/>
        <v>35.833333333333336</v>
      </c>
      <c r="B297" s="6">
        <v>2150</v>
      </c>
      <c r="C297" s="29">
        <f t="shared" si="29"/>
        <v>5.5736695339739221E-9</v>
      </c>
      <c r="D297" s="29">
        <f t="shared" si="26"/>
        <v>1.3133396067479194E-2</v>
      </c>
      <c r="E297" s="29">
        <f t="shared" si="31"/>
        <v>0.12089443086769093</v>
      </c>
      <c r="F297" s="29">
        <f t="shared" si="30"/>
        <v>4.2469196177405494E-2</v>
      </c>
      <c r="G297" s="29">
        <f t="shared" si="27"/>
        <v>0.23888888888888926</v>
      </c>
      <c r="H297" s="29">
        <f t="shared" si="30"/>
        <v>7.1666666666666642E-2</v>
      </c>
    </row>
    <row r="298" spans="1:8" x14ac:dyDescent="0.2">
      <c r="A298" s="26">
        <f t="shared" si="28"/>
        <v>36</v>
      </c>
      <c r="B298" s="6">
        <v>2160</v>
      </c>
      <c r="C298" s="29">
        <f t="shared" si="29"/>
        <v>5.1021259430587366E-9</v>
      </c>
      <c r="D298" s="29">
        <f t="shared" si="26"/>
        <v>1.313339560212857E-2</v>
      </c>
      <c r="E298" s="29">
        <f t="shared" si="31"/>
        <v>0.12200554197880203</v>
      </c>
      <c r="F298" s="29">
        <f t="shared" si="30"/>
        <v>4.2808100460679947E-2</v>
      </c>
      <c r="G298" s="29">
        <f t="shared" si="27"/>
        <v>0.24000000000000038</v>
      </c>
      <c r="H298" s="29">
        <f t="shared" si="30"/>
        <v>7.2333333333333305E-2</v>
      </c>
    </row>
    <row r="299" spans="1:8" x14ac:dyDescent="0.2">
      <c r="A299" s="26">
        <f t="shared" si="28"/>
        <v>36.166666666666664</v>
      </c>
      <c r="B299" s="6">
        <v>2170</v>
      </c>
      <c r="C299" s="29">
        <f t="shared" si="29"/>
        <v>4.6704758831069223E-9</v>
      </c>
      <c r="D299" s="29">
        <f t="shared" si="26"/>
        <v>1.3133395176147538E-2</v>
      </c>
      <c r="E299" s="29">
        <f t="shared" si="31"/>
        <v>0.12311665308991314</v>
      </c>
      <c r="F299" s="29">
        <f t="shared" si="30"/>
        <v>4.3150091163707487E-2</v>
      </c>
      <c r="G299" s="29">
        <f t="shared" si="27"/>
        <v>0.2411111111111115</v>
      </c>
      <c r="H299" s="29">
        <f t="shared" si="30"/>
        <v>7.300308641975306E-2</v>
      </c>
    </row>
    <row r="300" spans="1:8" x14ac:dyDescent="0.2">
      <c r="A300" s="26">
        <f t="shared" si="28"/>
        <v>36.333333333333336</v>
      </c>
      <c r="B300" s="6">
        <v>2180</v>
      </c>
      <c r="C300" s="29">
        <f t="shared" si="29"/>
        <v>4.2753442816047447E-9</v>
      </c>
      <c r="D300" s="29">
        <f t="shared" si="26"/>
        <v>1.3133394786205354E-2</v>
      </c>
      <c r="E300" s="29">
        <f t="shared" si="31"/>
        <v>0.12422776420102424</v>
      </c>
      <c r="F300" s="29">
        <f t="shared" si="30"/>
        <v>4.3495168286488112E-2</v>
      </c>
      <c r="G300" s="29">
        <f t="shared" si="27"/>
        <v>0.24222222222222262</v>
      </c>
      <c r="H300" s="29">
        <f t="shared" si="30"/>
        <v>7.3675925925925895E-2</v>
      </c>
    </row>
    <row r="301" spans="1:8" x14ac:dyDescent="0.2">
      <c r="A301" s="26">
        <f t="shared" si="28"/>
        <v>36.5</v>
      </c>
      <c r="B301" s="6">
        <v>2190</v>
      </c>
      <c r="C301" s="29">
        <f t="shared" si="29"/>
        <v>3.9136416039238837E-9</v>
      </c>
      <c r="D301" s="29">
        <f t="shared" si="26"/>
        <v>1.3133394429253058E-2</v>
      </c>
      <c r="E301" s="29">
        <f t="shared" si="31"/>
        <v>0.12533887531213536</v>
      </c>
      <c r="F301" s="29">
        <f t="shared" si="30"/>
        <v>4.3843331829021823E-2</v>
      </c>
      <c r="G301" s="29">
        <f t="shared" si="27"/>
        <v>0.24333333333333373</v>
      </c>
      <c r="H301" s="29">
        <f t="shared" si="30"/>
        <v>7.4351851851851822E-2</v>
      </c>
    </row>
    <row r="302" spans="1:8" x14ac:dyDescent="0.2">
      <c r="A302" s="26">
        <f t="shared" si="28"/>
        <v>36.666666666666664</v>
      </c>
      <c r="B302" s="6">
        <v>2200</v>
      </c>
      <c r="C302" s="29">
        <f t="shared" si="29"/>
        <v>3.5825396962451983E-9</v>
      </c>
      <c r="D302" s="29">
        <f t="shared" si="26"/>
        <v>1.313339410249964E-2</v>
      </c>
      <c r="E302" s="29">
        <f t="shared" si="31"/>
        <v>0.12644998642324648</v>
      </c>
      <c r="F302" s="29">
        <f t="shared" si="30"/>
        <v>4.4194581791308619E-2</v>
      </c>
      <c r="G302" s="29">
        <f t="shared" si="27"/>
        <v>0.24444444444444485</v>
      </c>
      <c r="H302" s="29">
        <f t="shared" si="30"/>
        <v>7.5030864197530842E-2</v>
      </c>
    </row>
    <row r="303" spans="1:8" x14ac:dyDescent="0.2">
      <c r="A303" s="26">
        <f t="shared" si="28"/>
        <v>36.833333333333336</v>
      </c>
      <c r="B303" s="6">
        <v>2210</v>
      </c>
      <c r="C303" s="29">
        <f t="shared" si="29"/>
        <v>3.279449672219464E-9</v>
      </c>
      <c r="D303" s="29">
        <f t="shared" si="26"/>
        <v>1.3133393803390216E-2</v>
      </c>
      <c r="E303" s="29">
        <f t="shared" si="31"/>
        <v>0.1275610975343576</v>
      </c>
      <c r="F303" s="29">
        <f t="shared" si="30"/>
        <v>4.4548918173348502E-2</v>
      </c>
      <c r="G303" s="29">
        <f t="shared" si="27"/>
        <v>0.24555555555555597</v>
      </c>
      <c r="H303" s="29">
        <f t="shared" si="30"/>
        <v>7.571296296296294E-2</v>
      </c>
    </row>
    <row r="304" spans="1:8" x14ac:dyDescent="0.2">
      <c r="A304" s="26">
        <f t="shared" si="28"/>
        <v>37</v>
      </c>
      <c r="B304" s="6">
        <v>2220</v>
      </c>
      <c r="C304" s="29">
        <f t="shared" si="29"/>
        <v>3.0020016704608384E-9</v>
      </c>
      <c r="D304" s="29">
        <f t="shared" si="26"/>
        <v>1.3133393529586047E-2</v>
      </c>
      <c r="E304" s="29">
        <f t="shared" si="31"/>
        <v>0.12867220864546872</v>
      </c>
      <c r="F304" s="29">
        <f t="shared" si="30"/>
        <v>4.490634097514147E-2</v>
      </c>
      <c r="G304" s="29">
        <f t="shared" si="27"/>
        <v>0.24666666666666709</v>
      </c>
      <c r="H304" s="29">
        <f t="shared" si="30"/>
        <v>7.6398148148148132E-2</v>
      </c>
    </row>
    <row r="305" spans="1:8" x14ac:dyDescent="0.2">
      <c r="A305" s="26">
        <f t="shared" si="28"/>
        <v>37.166666666666664</v>
      </c>
      <c r="B305" s="6">
        <v>2230</v>
      </c>
      <c r="C305" s="29">
        <f t="shared" si="29"/>
        <v>2.7480263245968704E-9</v>
      </c>
      <c r="D305" s="29">
        <f t="shared" si="26"/>
        <v>1.3133393278946259E-2</v>
      </c>
      <c r="E305" s="29">
        <f t="shared" si="31"/>
        <v>0.12978331975657983</v>
      </c>
      <c r="F305" s="29">
        <f t="shared" si="30"/>
        <v>4.5266850196687525E-2</v>
      </c>
      <c r="G305" s="29">
        <f t="shared" si="27"/>
        <v>0.24777777777777821</v>
      </c>
      <c r="H305" s="29">
        <f t="shared" si="30"/>
        <v>7.7086419753086402E-2</v>
      </c>
    </row>
    <row r="306" spans="1:8" x14ac:dyDescent="0.2">
      <c r="A306" s="26">
        <f t="shared" si="28"/>
        <v>37.333333333333336</v>
      </c>
      <c r="B306" s="6">
        <v>2240</v>
      </c>
      <c r="C306" s="29">
        <f t="shared" si="29"/>
        <v>2.5155378009893402E-9</v>
      </c>
      <c r="D306" s="29">
        <f t="shared" si="26"/>
        <v>1.3133393049511098E-2</v>
      </c>
      <c r="E306" s="29">
        <f t="shared" si="31"/>
        <v>0.13089443086769095</v>
      </c>
      <c r="F306" s="29">
        <f t="shared" si="30"/>
        <v>4.5630445837986665E-2</v>
      </c>
      <c r="G306" s="29">
        <f t="shared" si="27"/>
        <v>0.24888888888888933</v>
      </c>
      <c r="H306" s="29">
        <f t="shared" si="30"/>
        <v>7.7777777777777765E-2</v>
      </c>
    </row>
    <row r="307" spans="1:8" x14ac:dyDescent="0.2">
      <c r="A307" s="26">
        <f t="shared" si="28"/>
        <v>37.5</v>
      </c>
      <c r="B307" s="6">
        <v>2250</v>
      </c>
      <c r="C307" s="29">
        <f t="shared" si="29"/>
        <v>2.3027182714978467E-9</v>
      </c>
      <c r="D307" s="29">
        <f t="shared" si="26"/>
        <v>1.3133392839486611E-2</v>
      </c>
      <c r="E307" s="29">
        <f t="shared" si="31"/>
        <v>0.13200554197880207</v>
      </c>
      <c r="F307" s="29">
        <f t="shared" si="30"/>
        <v>4.5997127899038891E-2</v>
      </c>
      <c r="G307" s="29">
        <f t="shared" si="27"/>
        <v>0.25000000000000044</v>
      </c>
      <c r="H307" s="29">
        <f t="shared" si="30"/>
        <v>7.8472222222222207E-2</v>
      </c>
    </row>
    <row r="308" spans="1:8" x14ac:dyDescent="0.2">
      <c r="A308" s="26">
        <f t="shared" si="28"/>
        <v>37.666666666666664</v>
      </c>
      <c r="B308" s="6">
        <v>2260</v>
      </c>
      <c r="C308" s="29">
        <f t="shared" si="29"/>
        <v>2.107903699878649E-9</v>
      </c>
      <c r="D308" s="29">
        <f t="shared" si="26"/>
        <v>1.3133392647230615E-2</v>
      </c>
      <c r="E308" s="29">
        <f t="shared" si="31"/>
        <v>0.13311665308991319</v>
      </c>
      <c r="F308" s="29">
        <f t="shared" si="30"/>
        <v>4.6366896379844202E-2</v>
      </c>
      <c r="G308" s="29">
        <f t="shared" si="27"/>
        <v>0.25111111111111156</v>
      </c>
      <c r="H308" s="29">
        <f t="shared" si="30"/>
        <v>7.9169753086419742E-2</v>
      </c>
    </row>
    <row r="309" spans="1:8" x14ac:dyDescent="0.2">
      <c r="A309" s="26">
        <f t="shared" si="28"/>
        <v>37.833333333333336</v>
      </c>
      <c r="B309" s="6">
        <v>2270</v>
      </c>
      <c r="C309" s="29">
        <f t="shared" si="29"/>
        <v>1.9295708306825983E-9</v>
      </c>
      <c r="D309" s="29">
        <f t="shared" si="26"/>
        <v>1.3133392471239862E-2</v>
      </c>
      <c r="E309" s="29">
        <f t="shared" si="31"/>
        <v>0.13422776420102431</v>
      </c>
      <c r="F309" s="29">
        <f t="shared" si="30"/>
        <v>4.67397512804026E-2</v>
      </c>
      <c r="G309" s="29">
        <f t="shared" si="27"/>
        <v>0.25222222222222268</v>
      </c>
      <c r="H309" s="29">
        <f t="shared" si="30"/>
        <v>7.9870370370370355E-2</v>
      </c>
    </row>
    <row r="310" spans="1:8" x14ac:dyDescent="0.2">
      <c r="A310" s="26">
        <f t="shared" si="28"/>
        <v>38</v>
      </c>
      <c r="B310" s="6">
        <v>2280</v>
      </c>
      <c r="C310" s="29">
        <f t="shared" si="29"/>
        <v>1.7663252789183291E-9</v>
      </c>
      <c r="D310" s="29">
        <f t="shared" si="26"/>
        <v>1.3133392310138279E-2</v>
      </c>
      <c r="E310" s="29">
        <f t="shared" si="31"/>
        <v>0.13533887531213543</v>
      </c>
      <c r="F310" s="29">
        <f t="shared" si="30"/>
        <v>4.711569260071409E-2</v>
      </c>
      <c r="G310" s="29">
        <f t="shared" si="27"/>
        <v>0.2533333333333338</v>
      </c>
      <c r="H310" s="29">
        <f t="shared" si="30"/>
        <v>8.0574074074074062E-2</v>
      </c>
    </row>
    <row r="311" spans="1:8" x14ac:dyDescent="0.2">
      <c r="A311" s="26">
        <f t="shared" si="28"/>
        <v>38.166666666666664</v>
      </c>
      <c r="B311" s="6">
        <v>2290</v>
      </c>
      <c r="C311" s="29">
        <f t="shared" si="29"/>
        <v>1.6168906273537658E-9</v>
      </c>
      <c r="D311" s="29">
        <f t="shared" si="26"/>
        <v>1.3133392162666211E-2</v>
      </c>
      <c r="E311" s="29">
        <f t="shared" si="31"/>
        <v>0.13644998642324654</v>
      </c>
      <c r="F311" s="29">
        <f t="shared" si="30"/>
        <v>4.7494720340778666E-2</v>
      </c>
      <c r="G311" s="29">
        <f t="shared" si="27"/>
        <v>0.25444444444444492</v>
      </c>
      <c r="H311" s="29">
        <f t="shared" si="30"/>
        <v>8.1280864197530847E-2</v>
      </c>
    </row>
    <row r="312" spans="1:8" x14ac:dyDescent="0.2">
      <c r="A312" s="26">
        <f t="shared" si="28"/>
        <v>38.333333333333336</v>
      </c>
      <c r="B312" s="6">
        <v>2300</v>
      </c>
      <c r="C312" s="29">
        <f t="shared" si="29"/>
        <v>1.4800984462077299E-9</v>
      </c>
      <c r="D312" s="29">
        <f t="shared" si="26"/>
        <v>1.3133392027670575E-2</v>
      </c>
      <c r="E312" s="29">
        <f t="shared" si="31"/>
        <v>0.13756109753435766</v>
      </c>
      <c r="F312" s="29">
        <f t="shared" si="30"/>
        <v>4.7876834500596328E-2</v>
      </c>
      <c r="G312" s="29">
        <f t="shared" si="27"/>
        <v>0.25555555555555604</v>
      </c>
      <c r="H312" s="29">
        <f t="shared" si="30"/>
        <v>8.1990740740740725E-2</v>
      </c>
    </row>
    <row r="313" spans="1:8" x14ac:dyDescent="0.2">
      <c r="A313" s="26">
        <f t="shared" si="28"/>
        <v>38.5</v>
      </c>
      <c r="B313" s="6">
        <v>2310</v>
      </c>
      <c r="C313" s="29">
        <f t="shared" si="29"/>
        <v>1.3548791571956008E-9</v>
      </c>
      <c r="D313" s="29">
        <f t="shared" si="26"/>
        <v>1.3133391904095839E-2</v>
      </c>
      <c r="E313" s="29">
        <f t="shared" si="31"/>
        <v>0.13867220864546878</v>
      </c>
      <c r="F313" s="29">
        <f t="shared" si="30"/>
        <v>4.8262035080167076E-2</v>
      </c>
      <c r="G313" s="29">
        <f t="shared" si="27"/>
        <v>0.25666666666666715</v>
      </c>
      <c r="H313" s="29">
        <f t="shared" si="30"/>
        <v>8.2703703703703696E-2</v>
      </c>
    </row>
    <row r="314" spans="1:8" x14ac:dyDescent="0.2">
      <c r="A314" s="26">
        <f t="shared" si="28"/>
        <v>38.666666666666664</v>
      </c>
      <c r="B314" s="6">
        <v>2320</v>
      </c>
      <c r="C314" s="29">
        <f t="shared" si="29"/>
        <v>1.2402536704949852E-9</v>
      </c>
      <c r="D314" s="29">
        <f t="shared" si="26"/>
        <v>1.3133391790975774E-2</v>
      </c>
      <c r="E314" s="29">
        <f t="shared" si="31"/>
        <v>0.1397833197565799</v>
      </c>
      <c r="F314" s="29">
        <f t="shared" si="30"/>
        <v>4.865032207949091E-2</v>
      </c>
      <c r="G314" s="29">
        <f t="shared" si="27"/>
        <v>0.25777777777777827</v>
      </c>
      <c r="H314" s="29">
        <f t="shared" si="30"/>
        <v>8.3419753086419746E-2</v>
      </c>
    </row>
    <row r="315" spans="1:8" x14ac:dyDescent="0.2">
      <c r="A315" s="26">
        <f t="shared" si="28"/>
        <v>38.833333333333336</v>
      </c>
      <c r="B315" s="6">
        <v>2330</v>
      </c>
      <c r="C315" s="29">
        <f t="shared" si="29"/>
        <v>1.1353257292408203E-9</v>
      </c>
      <c r="D315" s="29">
        <f t="shared" si="26"/>
        <v>1.3133391687425892E-2</v>
      </c>
      <c r="E315" s="29">
        <f t="shared" si="31"/>
        <v>0.14089443086769102</v>
      </c>
      <c r="F315" s="29">
        <f t="shared" si="30"/>
        <v>4.9041695498567829E-2</v>
      </c>
      <c r="G315" s="29">
        <f t="shared" si="27"/>
        <v>0.25888888888888939</v>
      </c>
      <c r="H315" s="29">
        <f t="shared" si="30"/>
        <v>8.4138888888888888E-2</v>
      </c>
    </row>
    <row r="316" spans="1:8" x14ac:dyDescent="0.2">
      <c r="A316" s="26">
        <f t="shared" si="28"/>
        <v>39</v>
      </c>
      <c r="B316" s="6">
        <v>2340</v>
      </c>
      <c r="C316" s="29">
        <f t="shared" si="29"/>
        <v>1.039274901691502E-9</v>
      </c>
      <c r="D316" s="29">
        <f t="shared" si="26"/>
        <v>1.3133391592636537E-2</v>
      </c>
      <c r="E316" s="29">
        <f t="shared" si="31"/>
        <v>0.14200554197880214</v>
      </c>
      <c r="F316" s="29">
        <f t="shared" si="30"/>
        <v>4.9436155337397834E-2</v>
      </c>
      <c r="G316" s="29">
        <f t="shared" si="27"/>
        <v>0.26000000000000051</v>
      </c>
      <c r="H316" s="29">
        <f t="shared" si="30"/>
        <v>8.4861111111111109E-2</v>
      </c>
    </row>
    <row r="317" spans="1:8" x14ac:dyDescent="0.2">
      <c r="A317" s="26">
        <f t="shared" si="28"/>
        <v>39.166666666666664</v>
      </c>
      <c r="B317" s="6">
        <v>2350</v>
      </c>
      <c r="C317" s="29">
        <f t="shared" si="29"/>
        <v>9.5135016627177741E-10</v>
      </c>
      <c r="D317" s="29">
        <f t="shared" si="26"/>
        <v>1.3133391505866551E-2</v>
      </c>
      <c r="E317" s="29">
        <f t="shared" ref="E317:E339" si="32">E316+$B$79</f>
        <v>0.14311665308991325</v>
      </c>
      <c r="F317" s="29">
        <f t="shared" si="30"/>
        <v>4.9833701595980925E-2</v>
      </c>
      <c r="G317" s="29">
        <f t="shared" si="27"/>
        <v>0.26111111111111163</v>
      </c>
      <c r="H317" s="29">
        <f t="shared" si="30"/>
        <v>8.5586419753086423E-2</v>
      </c>
    </row>
    <row r="318" spans="1:8" x14ac:dyDescent="0.2">
      <c r="A318" s="26">
        <f t="shared" si="28"/>
        <v>39.333333333333336</v>
      </c>
      <c r="B318" s="6">
        <v>2360</v>
      </c>
      <c r="C318" s="29">
        <f t="shared" si="29"/>
        <v>8.7086403933383768E-10</v>
      </c>
      <c r="D318" s="29">
        <f t="shared" si="26"/>
        <v>1.313339142643748E-2</v>
      </c>
      <c r="E318" s="29">
        <f t="shared" si="32"/>
        <v>0.14422776420102437</v>
      </c>
      <c r="F318" s="29">
        <f t="shared" si="30"/>
        <v>5.0234334274317102E-2</v>
      </c>
      <c r="G318" s="29">
        <f t="shared" si="27"/>
        <v>0.26222222222222275</v>
      </c>
      <c r="H318" s="29">
        <f t="shared" si="30"/>
        <v>8.6314814814814816E-2</v>
      </c>
    </row>
    <row r="319" spans="1:8" x14ac:dyDescent="0.2">
      <c r="A319" s="26">
        <f t="shared" si="28"/>
        <v>39.5</v>
      </c>
      <c r="B319" s="6">
        <v>2370</v>
      </c>
      <c r="C319" s="29">
        <f t="shared" si="29"/>
        <v>7.9718719972156971E-10</v>
      </c>
      <c r="D319" s="29">
        <f t="shared" si="26"/>
        <v>1.3133391353728267E-2</v>
      </c>
      <c r="E319" s="29">
        <f t="shared" si="32"/>
        <v>0.14533887531213549</v>
      </c>
      <c r="F319" s="29">
        <f t="shared" si="30"/>
        <v>5.0638053372406365E-2</v>
      </c>
      <c r="G319" s="29">
        <f t="shared" si="27"/>
        <v>0.26333333333333386</v>
      </c>
      <c r="H319" s="29">
        <f t="shared" si="30"/>
        <v>8.7046296296296302E-2</v>
      </c>
    </row>
    <row r="320" spans="1:8" x14ac:dyDescent="0.2">
      <c r="A320" s="26">
        <f t="shared" si="28"/>
        <v>39.666666666666664</v>
      </c>
      <c r="B320" s="6">
        <v>2380</v>
      </c>
      <c r="C320" s="29">
        <f t="shared" si="29"/>
        <v>7.2974356810742294E-10</v>
      </c>
      <c r="D320" s="29">
        <f t="shared" si="26"/>
        <v>1.3133391287170398E-2</v>
      </c>
      <c r="E320" s="29">
        <f t="shared" si="32"/>
        <v>0.14644998642324661</v>
      </c>
      <c r="F320" s="29">
        <f t="shared" si="30"/>
        <v>5.1044858890248714E-2</v>
      </c>
      <c r="G320" s="29">
        <f t="shared" si="27"/>
        <v>0.26444444444444498</v>
      </c>
      <c r="H320" s="29">
        <f t="shared" si="30"/>
        <v>8.7780864197530867E-2</v>
      </c>
    </row>
    <row r="321" spans="1:8" x14ac:dyDescent="0.2">
      <c r="A321" s="26">
        <f t="shared" si="28"/>
        <v>39.833333333333336</v>
      </c>
      <c r="B321" s="6">
        <v>2390</v>
      </c>
      <c r="C321" s="29">
        <f t="shared" si="29"/>
        <v>6.6800580262721988E-10</v>
      </c>
      <c r="D321" s="29">
        <f t="shared" si="26"/>
        <v>1.3133391226243459E-2</v>
      </c>
      <c r="E321" s="29">
        <f t="shared" si="32"/>
        <v>0.14756109753435773</v>
      </c>
      <c r="F321" s="29">
        <f t="shared" si="30"/>
        <v>5.1454750827844155E-2</v>
      </c>
      <c r="G321" s="29">
        <f t="shared" si="27"/>
        <v>0.2655555555555561</v>
      </c>
      <c r="H321" s="29">
        <f t="shared" si="30"/>
        <v>8.8518518518518524E-2</v>
      </c>
    </row>
    <row r="322" spans="1:8" x14ac:dyDescent="0.2">
      <c r="A322" s="26">
        <f t="shared" si="28"/>
        <v>40</v>
      </c>
      <c r="B322" s="6">
        <v>2400</v>
      </c>
      <c r="C322" s="29">
        <f t="shared" si="29"/>
        <v>6.1149117559327098E-10</v>
      </c>
      <c r="D322" s="29">
        <f t="shared" si="26"/>
        <v>1.313339117047106E-2</v>
      </c>
      <c r="E322" s="29">
        <f t="shared" si="32"/>
        <v>0.14867220864546885</v>
      </c>
      <c r="F322" s="29">
        <f t="shared" si="30"/>
        <v>5.1867729185192682E-2</v>
      </c>
      <c r="G322" s="29">
        <f t="shared" si="27"/>
        <v>0.26666666666666722</v>
      </c>
      <c r="H322" s="29">
        <f t="shared" si="30"/>
        <v>8.925925925925926E-2</v>
      </c>
    </row>
    <row r="323" spans="1:8" x14ac:dyDescent="0.2">
      <c r="A323" s="26">
        <f t="shared" si="28"/>
        <v>40.166666666666664</v>
      </c>
      <c r="B323" s="6">
        <v>2410</v>
      </c>
      <c r="C323" s="29">
        <f t="shared" si="29"/>
        <v>5.5975779904580731E-10</v>
      </c>
      <c r="D323" s="29">
        <f t="shared" si="26"/>
        <v>1.3133391119417118E-2</v>
      </c>
      <c r="E323" s="29">
        <f t="shared" si="32"/>
        <v>0.14978331975657996</v>
      </c>
      <c r="F323" s="29">
        <f t="shared" si="30"/>
        <v>5.2283793962294295E-2</v>
      </c>
      <c r="G323" s="29">
        <f t="shared" si="27"/>
        <v>0.26777777777777834</v>
      </c>
      <c r="H323" s="29">
        <f t="shared" si="30"/>
        <v>9.0003086419753089E-2</v>
      </c>
    </row>
    <row r="324" spans="1:8" x14ac:dyDescent="0.2">
      <c r="A324" s="26">
        <f t="shared" si="28"/>
        <v>40.333333333333336</v>
      </c>
      <c r="B324" s="6">
        <v>2420</v>
      </c>
      <c r="C324" s="29">
        <f t="shared" si="29"/>
        <v>5.1240116963031174E-10</v>
      </c>
      <c r="D324" s="29">
        <f t="shared" si="26"/>
        <v>1.3133391072682441E-2</v>
      </c>
      <c r="E324" s="29">
        <f t="shared" si="32"/>
        <v>0.15089443086769108</v>
      </c>
      <c r="F324" s="29">
        <f t="shared" si="30"/>
        <v>5.2702945159148994E-2</v>
      </c>
      <c r="G324" s="29">
        <f t="shared" si="27"/>
        <v>0.26888888888888945</v>
      </c>
      <c r="H324" s="29">
        <f t="shared" si="30"/>
        <v>9.0750000000000011E-2</v>
      </c>
    </row>
    <row r="325" spans="1:8" x14ac:dyDescent="0.2">
      <c r="A325" s="26">
        <f t="shared" si="28"/>
        <v>40.5</v>
      </c>
      <c r="B325" s="6">
        <v>2430</v>
      </c>
      <c r="C325" s="29">
        <f t="shared" si="29"/>
        <v>4.6905100578513883E-10</v>
      </c>
      <c r="D325" s="29">
        <f t="shared" si="26"/>
        <v>1.3133391029901612E-2</v>
      </c>
      <c r="E325" s="29">
        <f t="shared" si="32"/>
        <v>0.1520055419788022</v>
      </c>
      <c r="F325" s="29">
        <f t="shared" si="30"/>
        <v>5.3125182775756778E-2</v>
      </c>
      <c r="G325" s="29">
        <f t="shared" si="27"/>
        <v>0.27000000000000057</v>
      </c>
      <c r="H325" s="29">
        <f t="shared" si="30"/>
        <v>9.1500000000000012E-2</v>
      </c>
    </row>
    <row r="326" spans="1:8" x14ac:dyDescent="0.2">
      <c r="A326" s="26">
        <f t="shared" si="28"/>
        <v>40.666666666666664</v>
      </c>
      <c r="B326" s="6">
        <v>2440</v>
      </c>
      <c r="C326" s="29">
        <f t="shared" si="29"/>
        <v>4.2936835250938782E-10</v>
      </c>
      <c r="D326" s="29">
        <f t="shared" si="26"/>
        <v>1.3133390990740127E-2</v>
      </c>
      <c r="E326" s="29">
        <f t="shared" si="32"/>
        <v>0.15311665308991332</v>
      </c>
      <c r="F326" s="29">
        <f t="shared" si="30"/>
        <v>5.3550506812117649E-2</v>
      </c>
      <c r="G326" s="29">
        <f t="shared" si="27"/>
        <v>0.27111111111111169</v>
      </c>
      <c r="H326" s="29">
        <f t="shared" si="30"/>
        <v>9.2253086419753105E-2</v>
      </c>
    </row>
    <row r="327" spans="1:8" x14ac:dyDescent="0.2">
      <c r="A327" s="26">
        <f t="shared" si="28"/>
        <v>40.833333333333336</v>
      </c>
      <c r="B327" s="6">
        <v>2450</v>
      </c>
      <c r="C327" s="29">
        <f t="shared" si="29"/>
        <v>3.9304293107320526E-10</v>
      </c>
      <c r="D327" s="29">
        <f t="shared" si="26"/>
        <v>1.3133390954891782E-2</v>
      </c>
      <c r="E327" s="29">
        <f t="shared" si="32"/>
        <v>0.15422776420102444</v>
      </c>
      <c r="F327" s="29">
        <f t="shared" si="30"/>
        <v>5.3978917268231605E-2</v>
      </c>
      <c r="G327" s="29">
        <f t="shared" si="27"/>
        <v>0.27222222222222281</v>
      </c>
      <c r="H327" s="29">
        <f t="shared" si="30"/>
        <v>9.3009259259259278E-2</v>
      </c>
    </row>
    <row r="328" spans="1:8" x14ac:dyDescent="0.2">
      <c r="A328" s="26">
        <f t="shared" si="28"/>
        <v>41</v>
      </c>
      <c r="B328" s="6">
        <v>2460</v>
      </c>
      <c r="C328" s="29">
        <f t="shared" si="29"/>
        <v>3.5979071294789651E-10</v>
      </c>
      <c r="D328" s="29">
        <f t="shared" si="26"/>
        <v>1.3133390922076278E-2</v>
      </c>
      <c r="E328" s="29">
        <f t="shared" si="32"/>
        <v>0.15533887531213555</v>
      </c>
      <c r="F328" s="29">
        <f t="shared" si="30"/>
        <v>5.4410414144098647E-2</v>
      </c>
      <c r="G328" s="29">
        <f t="shared" si="27"/>
        <v>0.27333333333333393</v>
      </c>
      <c r="H328" s="29">
        <f t="shared" si="30"/>
        <v>9.3768518518518543E-2</v>
      </c>
    </row>
    <row r="329" spans="1:8" x14ac:dyDescent="0.2">
      <c r="A329" s="26">
        <f t="shared" si="28"/>
        <v>41.166666666666664</v>
      </c>
      <c r="B329" s="6">
        <v>2470</v>
      </c>
      <c r="C329" s="29">
        <f t="shared" si="29"/>
        <v>3.2935169898640253E-10</v>
      </c>
      <c r="D329" s="29">
        <f t="shared" si="26"/>
        <v>1.3133390892037031E-2</v>
      </c>
      <c r="E329" s="29">
        <f t="shared" si="32"/>
        <v>0.15644998642324667</v>
      </c>
      <c r="F329" s="29">
        <f t="shared" si="30"/>
        <v>5.4844997439718775E-2</v>
      </c>
      <c r="G329" s="29">
        <f t="shared" si="27"/>
        <v>0.27444444444444505</v>
      </c>
      <c r="H329" s="29">
        <f t="shared" si="30"/>
        <v>9.4530864197530887E-2</v>
      </c>
    </row>
    <row r="330" spans="1:8" x14ac:dyDescent="0.2">
      <c r="A330" s="26">
        <f t="shared" si="28"/>
        <v>41.333333333333336</v>
      </c>
      <c r="B330" s="6">
        <v>2480</v>
      </c>
      <c r="C330" s="29">
        <f t="shared" si="29"/>
        <v>3.014878864895506E-10</v>
      </c>
      <c r="D330" s="29">
        <f t="shared" si="26"/>
        <v>1.3133390864539164E-2</v>
      </c>
      <c r="E330" s="29">
        <f t="shared" si="32"/>
        <v>0.15756109753435779</v>
      </c>
      <c r="F330" s="29">
        <f t="shared" si="30"/>
        <v>5.5282667155091988E-2</v>
      </c>
      <c r="G330" s="29">
        <f t="shared" si="27"/>
        <v>0.27555555555555616</v>
      </c>
      <c r="H330" s="29">
        <f t="shared" si="30"/>
        <v>9.5296296296296323E-2</v>
      </c>
    </row>
    <row r="331" spans="1:8" x14ac:dyDescent="0.2">
      <c r="A331" s="26">
        <f t="shared" si="28"/>
        <v>41.5</v>
      </c>
      <c r="B331" s="6">
        <v>2490</v>
      </c>
      <c r="C331" s="29">
        <f t="shared" si="29"/>
        <v>2.7598140826256615E-10</v>
      </c>
      <c r="D331" s="29">
        <f t="shared" si="26"/>
        <v>1.3133390839367673E-2</v>
      </c>
      <c r="E331" s="29">
        <f t="shared" si="32"/>
        <v>0.15867220864546891</v>
      </c>
      <c r="F331" s="29">
        <f t="shared" si="30"/>
        <v>5.5723423290218288E-2</v>
      </c>
      <c r="G331" s="29">
        <f t="shared" si="27"/>
        <v>0.27666666666666728</v>
      </c>
      <c r="H331" s="29">
        <f t="shared" si="30"/>
        <v>9.6064814814814839E-2</v>
      </c>
    </row>
    <row r="332" spans="1:8" x14ac:dyDescent="0.2">
      <c r="A332" s="26">
        <f t="shared" si="28"/>
        <v>41.666666666666664</v>
      </c>
      <c r="B332" s="6">
        <v>2500</v>
      </c>
      <c r="C332" s="29">
        <f t="shared" si="29"/>
        <v>2.5263282911112606E-10</v>
      </c>
      <c r="D332" s="29">
        <f t="shared" si="26"/>
        <v>1.313339081632574E-2</v>
      </c>
      <c r="E332" s="29">
        <f t="shared" si="32"/>
        <v>0.15978331975658003</v>
      </c>
      <c r="F332" s="29">
        <f t="shared" si="30"/>
        <v>5.616726584509768E-2</v>
      </c>
      <c r="G332" s="29">
        <f t="shared" si="27"/>
        <v>0.2777777777777784</v>
      </c>
      <c r="H332" s="29">
        <f t="shared" si="30"/>
        <v>9.6836419753086447E-2</v>
      </c>
    </row>
    <row r="333" spans="1:8" x14ac:dyDescent="0.2">
      <c r="A333" s="26">
        <f t="shared" si="28"/>
        <v>41.833333333333336</v>
      </c>
      <c r="B333" s="6">
        <v>2510</v>
      </c>
      <c r="C333" s="29">
        <f t="shared" si="29"/>
        <v>2.3125958645725326E-10</v>
      </c>
      <c r="D333" s="29">
        <f t="shared" si="26"/>
        <v>1.31333907952332E-2</v>
      </c>
      <c r="E333" s="29">
        <f t="shared" si="32"/>
        <v>0.16089443086769115</v>
      </c>
      <c r="F333" s="29">
        <f t="shared" si="30"/>
        <v>5.6614194819730158E-2</v>
      </c>
      <c r="G333" s="29">
        <f t="shared" si="27"/>
        <v>0.27888888888888952</v>
      </c>
      <c r="H333" s="29">
        <f t="shared" si="30"/>
        <v>9.7611111111111135E-2</v>
      </c>
    </row>
    <row r="334" spans="1:8" x14ac:dyDescent="0.2">
      <c r="A334" s="26">
        <f t="shared" si="28"/>
        <v>42</v>
      </c>
      <c r="B334" s="6">
        <v>2520</v>
      </c>
      <c r="C334" s="29">
        <f t="shared" si="29"/>
        <v>2.1169456288222545E-10</v>
      </c>
      <c r="D334" s="29">
        <f t="shared" si="26"/>
        <v>1.3133390775925131E-2</v>
      </c>
      <c r="E334" s="29">
        <f t="shared" si="32"/>
        <v>0.16200554197880226</v>
      </c>
      <c r="F334" s="29">
        <f t="shared" si="30"/>
        <v>5.7064210214115722E-2</v>
      </c>
      <c r="G334" s="29">
        <f t="shared" si="27"/>
        <v>0.28000000000000064</v>
      </c>
      <c r="H334" s="29">
        <f t="shared" si="30"/>
        <v>9.8388888888888915E-2</v>
      </c>
    </row>
    <row r="335" spans="1:8" x14ac:dyDescent="0.2">
      <c r="A335" s="26">
        <f t="shared" si="28"/>
        <v>42.166666666666664</v>
      </c>
      <c r="B335" s="6">
        <v>2530</v>
      </c>
      <c r="C335" s="29">
        <f t="shared" si="29"/>
        <v>1.9378477943520916E-10</v>
      </c>
      <c r="D335" s="29">
        <f t="shared" si="26"/>
        <v>1.3133390758250565E-2</v>
      </c>
      <c r="E335" s="29">
        <f t="shared" si="32"/>
        <v>0.16311665308991338</v>
      </c>
      <c r="F335" s="29">
        <f t="shared" si="30"/>
        <v>5.7517312028254372E-2</v>
      </c>
      <c r="G335" s="29">
        <f t="shared" si="27"/>
        <v>0.28111111111111176</v>
      </c>
      <c r="H335" s="29">
        <f t="shared" si="30"/>
        <v>9.9169753086419787E-2</v>
      </c>
    </row>
    <row r="336" spans="1:8" x14ac:dyDescent="0.2">
      <c r="A336" s="26">
        <f t="shared" si="28"/>
        <v>42.333333333333336</v>
      </c>
      <c r="B336" s="6">
        <v>2540</v>
      </c>
      <c r="C336" s="29">
        <f t="shared" si="29"/>
        <v>1.7739019949059683E-10</v>
      </c>
      <c r="D336" s="29">
        <f t="shared" si="26"/>
        <v>1.3133390742071302E-2</v>
      </c>
      <c r="E336" s="29">
        <f t="shared" si="32"/>
        <v>0.1642277642010245</v>
      </c>
      <c r="F336" s="29">
        <f t="shared" si="30"/>
        <v>5.7973500262146108E-2</v>
      </c>
      <c r="G336" s="29">
        <f t="shared" si="27"/>
        <v>0.28222222222222287</v>
      </c>
      <c r="H336" s="29">
        <f t="shared" si="30"/>
        <v>9.9953703703703739E-2</v>
      </c>
    </row>
    <row r="337" spans="1:8" x14ac:dyDescent="0.2">
      <c r="A337" s="26">
        <f t="shared" si="28"/>
        <v>42.5</v>
      </c>
      <c r="B337" s="6">
        <v>2550</v>
      </c>
      <c r="C337" s="29">
        <f t="shared" si="29"/>
        <v>1.6238263380140567E-10</v>
      </c>
      <c r="D337" s="29">
        <f t="shared" si="26"/>
        <v>1.3133390727260837E-2</v>
      </c>
      <c r="E337" s="29">
        <f t="shared" si="32"/>
        <v>0.16533887531213562</v>
      </c>
      <c r="F337" s="29">
        <f t="shared" si="30"/>
        <v>5.8432774915790929E-2</v>
      </c>
      <c r="G337" s="29">
        <f t="shared" si="27"/>
        <v>0.28333333333333399</v>
      </c>
      <c r="H337" s="29">
        <f t="shared" si="30"/>
        <v>0.10074074074074078</v>
      </c>
    </row>
    <row r="338" spans="1:8" x14ac:dyDescent="0.2">
      <c r="A338" s="26">
        <f t="shared" si="28"/>
        <v>42.666666666666664</v>
      </c>
      <c r="B338" s="6">
        <v>2560</v>
      </c>
      <c r="C338" s="29">
        <f t="shared" si="29"/>
        <v>1.4864473818734922E-10</v>
      </c>
      <c r="D338" s="29">
        <f t="shared" si="26"/>
        <v>1.3133390713703365E-2</v>
      </c>
      <c r="E338" s="29">
        <f t="shared" si="32"/>
        <v>0.16644998642324674</v>
      </c>
      <c r="F338" s="29">
        <f t="shared" si="30"/>
        <v>5.8895135989188836E-2</v>
      </c>
      <c r="G338" s="29">
        <f t="shared" si="27"/>
        <v>0.28444444444444511</v>
      </c>
      <c r="H338" s="29">
        <f t="shared" si="30"/>
        <v>0.10153086419753091</v>
      </c>
    </row>
    <row r="339" spans="1:8" x14ac:dyDescent="0.2">
      <c r="A339" s="26">
        <f t="shared" si="28"/>
        <v>42.833333333333336</v>
      </c>
      <c r="B339" s="6">
        <v>2570</v>
      </c>
      <c r="C339" s="29">
        <f t="shared" si="29"/>
        <v>1.360690960205027E-10</v>
      </c>
      <c r="D339" s="29">
        <f t="shared" ref="D339:D402" si="33">D338*EXP(-$C$21*10/3600)+$B$79</f>
        <v>1.3133390701292885E-2</v>
      </c>
      <c r="E339" s="29">
        <f t="shared" si="32"/>
        <v>0.16756109753435786</v>
      </c>
      <c r="F339" s="29">
        <f t="shared" si="30"/>
        <v>5.9360583482339829E-2</v>
      </c>
      <c r="G339" s="29">
        <f t="shared" ref="G339:G402" si="34">G338+$B$79</f>
        <v>0.28555555555555623</v>
      </c>
      <c r="H339" s="29">
        <f t="shared" si="30"/>
        <v>0.10232407407407412</v>
      </c>
    </row>
    <row r="340" spans="1:8" x14ac:dyDescent="0.2">
      <c r="A340" s="26">
        <f t="shared" ref="A340:A403" si="35">B340/60</f>
        <v>43</v>
      </c>
      <c r="B340" s="6">
        <v>2580</v>
      </c>
      <c r="C340" s="29">
        <f t="shared" ref="C340:C403" si="36">C339*EXP(-$C$21*10/3600)</f>
        <v>1.2455737833451632E-10</v>
      </c>
      <c r="D340" s="29">
        <f t="shared" si="33"/>
        <v>1.3133390689932354E-2</v>
      </c>
      <c r="E340" s="27">
        <f t="shared" ref="E340:E357" si="37">E339*EXP(-$C$21*10/3600)+$B$79</f>
        <v>0.15449620464174643</v>
      </c>
      <c r="F340" s="29">
        <f t="shared" ref="F340:H403" si="38">(F339+E340*10/3600)</f>
        <v>5.9789739606344677E-2</v>
      </c>
      <c r="G340" s="29">
        <f t="shared" si="34"/>
        <v>0.28666666666666735</v>
      </c>
      <c r="H340" s="29">
        <f t="shared" si="38"/>
        <v>0.10312037037037042</v>
      </c>
    </row>
    <row r="341" spans="1:8" x14ac:dyDescent="0.2">
      <c r="A341" s="26">
        <f t="shared" si="35"/>
        <v>43.166666666666664</v>
      </c>
      <c r="B341" s="6">
        <v>2590</v>
      </c>
      <c r="C341" s="29">
        <f t="shared" si="36"/>
        <v>1.1401957499026912E-10</v>
      </c>
      <c r="D341" s="29">
        <f t="shared" si="33"/>
        <v>1.3133390679532949E-2</v>
      </c>
      <c r="E341" s="27">
        <f t="shared" si="37"/>
        <v>0.14253662781998425</v>
      </c>
      <c r="F341" s="29">
        <f t="shared" si="38"/>
        <v>6.018567468362241E-2</v>
      </c>
      <c r="G341" s="29">
        <f t="shared" si="34"/>
        <v>0.28777777777777847</v>
      </c>
      <c r="H341" s="29">
        <f t="shared" si="38"/>
        <v>0.10391975308641981</v>
      </c>
    </row>
    <row r="342" spans="1:8" x14ac:dyDescent="0.2">
      <c r="A342" s="26">
        <f t="shared" si="35"/>
        <v>43.333333333333336</v>
      </c>
      <c r="B342" s="6">
        <v>2600</v>
      </c>
      <c r="C342" s="29">
        <f t="shared" si="36"/>
        <v>1.0437329088644619E-10</v>
      </c>
      <c r="D342" s="29">
        <f t="shared" si="33"/>
        <v>1.3133390670013354E-2</v>
      </c>
      <c r="E342" s="27">
        <f t="shared" si="37"/>
        <v>0.13158885511864665</v>
      </c>
      <c r="F342" s="29">
        <f t="shared" si="38"/>
        <v>6.0551199281174209E-2</v>
      </c>
      <c r="G342" s="29">
        <f t="shared" si="34"/>
        <v>0.28888888888888958</v>
      </c>
      <c r="H342" s="29">
        <f t="shared" si="38"/>
        <v>0.10472222222222227</v>
      </c>
    </row>
    <row r="343" spans="1:8" x14ac:dyDescent="0.2">
      <c r="A343" s="26">
        <f t="shared" si="35"/>
        <v>43.5</v>
      </c>
      <c r="B343" s="6">
        <v>2610</v>
      </c>
      <c r="C343" s="29">
        <f t="shared" si="36"/>
        <v>9.5543101712108907E-11</v>
      </c>
      <c r="D343" s="29">
        <f t="shared" si="33"/>
        <v>1.3133390661299135E-2</v>
      </c>
      <c r="E343" s="27">
        <f t="shared" si="37"/>
        <v>0.12156728588535558</v>
      </c>
      <c r="F343" s="29">
        <f t="shared" si="38"/>
        <v>6.0888886186411306E-2</v>
      </c>
      <c r="G343" s="29">
        <f t="shared" si="34"/>
        <v>0.2900000000000007</v>
      </c>
      <c r="H343" s="29">
        <f t="shared" si="38"/>
        <v>0.10552777777777783</v>
      </c>
    </row>
    <row r="344" spans="1:8" x14ac:dyDescent="0.2">
      <c r="A344" s="26">
        <f t="shared" si="35"/>
        <v>43.666666666666664</v>
      </c>
      <c r="B344" s="6">
        <v>2620</v>
      </c>
      <c r="C344" s="29">
        <f t="shared" si="36"/>
        <v>8.7459964203886223E-11</v>
      </c>
      <c r="D344" s="29">
        <f t="shared" si="33"/>
        <v>1.3133390653322157E-2</v>
      </c>
      <c r="E344" s="27">
        <f t="shared" si="37"/>
        <v>0.11239356145414088</v>
      </c>
      <c r="F344" s="29">
        <f t="shared" si="38"/>
        <v>6.1201090523783919E-2</v>
      </c>
      <c r="G344" s="29">
        <f t="shared" si="34"/>
        <v>0.29111111111111182</v>
      </c>
      <c r="H344" s="29">
        <f t="shared" si="38"/>
        <v>0.10633641975308647</v>
      </c>
    </row>
    <row r="345" spans="1:8" x14ac:dyDescent="0.2">
      <c r="A345" s="26">
        <f t="shared" si="35"/>
        <v>43.833333333333336</v>
      </c>
      <c r="B345" s="6">
        <v>2630</v>
      </c>
      <c r="C345" s="29">
        <f t="shared" si="36"/>
        <v>8.006067629658722E-11</v>
      </c>
      <c r="D345" s="29">
        <f t="shared" si="33"/>
        <v>1.3133390646020046E-2</v>
      </c>
      <c r="E345" s="27">
        <f t="shared" si="37"/>
        <v>0.10399595245890488</v>
      </c>
      <c r="F345" s="29">
        <f t="shared" si="38"/>
        <v>6.1489968169503098E-2</v>
      </c>
      <c r="G345" s="29">
        <f t="shared" si="34"/>
        <v>0.29222222222222294</v>
      </c>
      <c r="H345" s="29">
        <f t="shared" si="38"/>
        <v>0.1071481481481482</v>
      </c>
    </row>
    <row r="346" spans="1:8" x14ac:dyDescent="0.2">
      <c r="A346" s="26">
        <f t="shared" si="35"/>
        <v>44</v>
      </c>
      <c r="B346" s="6">
        <v>2640</v>
      </c>
      <c r="C346" s="29">
        <f t="shared" si="36"/>
        <v>7.3287382946151623E-11</v>
      </c>
      <c r="D346" s="29">
        <f t="shared" si="33"/>
        <v>1.3133390639335709E-2</v>
      </c>
      <c r="E346" s="27">
        <f t="shared" si="37"/>
        <v>9.6308797981393385E-2</v>
      </c>
      <c r="F346" s="29">
        <f t="shared" si="38"/>
        <v>6.1757492608340299E-2</v>
      </c>
      <c r="G346" s="29">
        <f t="shared" si="34"/>
        <v>0.29333333333333406</v>
      </c>
      <c r="H346" s="29">
        <f t="shared" si="38"/>
        <v>0.10796296296296301</v>
      </c>
    </row>
    <row r="347" spans="1:8" x14ac:dyDescent="0.2">
      <c r="A347" s="26">
        <f t="shared" si="35"/>
        <v>44.166666666666664</v>
      </c>
      <c r="B347" s="6">
        <v>2650</v>
      </c>
      <c r="C347" s="29">
        <f t="shared" si="36"/>
        <v>6.7087123760967155E-11</v>
      </c>
      <c r="D347" s="29">
        <f t="shared" si="33"/>
        <v>1.313339063321688E-2</v>
      </c>
      <c r="E347" s="27">
        <f t="shared" si="37"/>
        <v>8.9271992148370158E-2</v>
      </c>
      <c r="F347" s="29">
        <f t="shared" si="38"/>
        <v>6.2005470364307994E-2</v>
      </c>
      <c r="G347" s="29">
        <f t="shared" si="34"/>
        <v>0.29444444444444517</v>
      </c>
      <c r="H347" s="29">
        <f t="shared" si="38"/>
        <v>0.10878086419753091</v>
      </c>
    </row>
    <row r="348" spans="1:8" x14ac:dyDescent="0.2">
      <c r="A348" s="26">
        <f t="shared" si="35"/>
        <v>44.333333333333336</v>
      </c>
      <c r="B348" s="6">
        <v>2660</v>
      </c>
      <c r="C348" s="29">
        <f t="shared" si="36"/>
        <v>6.141141890448222E-11</v>
      </c>
      <c r="D348" s="29">
        <f t="shared" si="33"/>
        <v>1.3133390627615716E-2</v>
      </c>
      <c r="E348" s="27">
        <f t="shared" si="37"/>
        <v>8.28305141636973E-2</v>
      </c>
      <c r="F348" s="29">
        <f t="shared" si="38"/>
        <v>6.2235555125873816E-2</v>
      </c>
      <c r="G348" s="29">
        <f t="shared" si="34"/>
        <v>0.29555555555555629</v>
      </c>
      <c r="H348" s="29">
        <f t="shared" si="38"/>
        <v>0.10960185185185191</v>
      </c>
    </row>
    <row r="349" spans="1:8" x14ac:dyDescent="0.2">
      <c r="A349" s="26">
        <f t="shared" si="35"/>
        <v>44.5</v>
      </c>
      <c r="B349" s="6">
        <v>2670</v>
      </c>
      <c r="C349" s="29">
        <f t="shared" si="36"/>
        <v>5.621589003128589E-11</v>
      </c>
      <c r="D349" s="29">
        <f t="shared" si="33"/>
        <v>1.3133390622488422E-2</v>
      </c>
      <c r="E349" s="27">
        <f t="shared" si="37"/>
        <v>7.6933998100641665E-2</v>
      </c>
      <c r="F349" s="29">
        <f t="shared" si="38"/>
        <v>6.2449260676153376E-2</v>
      </c>
      <c r="G349" s="29">
        <f t="shared" si="34"/>
        <v>0.29666666666666741</v>
      </c>
      <c r="H349" s="29">
        <f t="shared" si="38"/>
        <v>0.11042592592592598</v>
      </c>
    </row>
    <row r="350" spans="1:8" x14ac:dyDescent="0.2">
      <c r="A350" s="26">
        <f t="shared" si="35"/>
        <v>44.666666666666664</v>
      </c>
      <c r="B350" s="6">
        <v>2680</v>
      </c>
      <c r="C350" s="29">
        <f t="shared" si="36"/>
        <v>5.1459913292753666E-11</v>
      </c>
      <c r="D350" s="29">
        <f t="shared" si="33"/>
        <v>1.3133390617794907E-2</v>
      </c>
      <c r="E350" s="27">
        <f t="shared" si="37"/>
        <v>7.1536339090612619E-2</v>
      </c>
      <c r="F350" s="29">
        <f t="shared" si="38"/>
        <v>6.2647972729182849E-2</v>
      </c>
      <c r="G350" s="29">
        <f t="shared" si="34"/>
        <v>0.29777777777777853</v>
      </c>
      <c r="H350" s="29">
        <f t="shared" si="38"/>
        <v>0.11125308641975315</v>
      </c>
    </row>
    <row r="351" spans="1:8" x14ac:dyDescent="0.2">
      <c r="A351" s="26">
        <f t="shared" si="35"/>
        <v>44.833333333333336</v>
      </c>
      <c r="B351" s="6">
        <v>2690</v>
      </c>
      <c r="C351" s="29">
        <f t="shared" si="36"/>
        <v>4.7106301699109676E-11</v>
      </c>
      <c r="D351" s="29">
        <f t="shared" si="33"/>
        <v>1.3133390613498474E-2</v>
      </c>
      <c r="E351" s="27">
        <f t="shared" si="37"/>
        <v>6.6595332829120335E-2</v>
      </c>
      <c r="F351" s="29">
        <f t="shared" si="38"/>
        <v>6.2832959764819299E-2</v>
      </c>
      <c r="G351" s="29">
        <f t="shared" si="34"/>
        <v>0.29888888888888965</v>
      </c>
      <c r="H351" s="29">
        <f t="shared" si="38"/>
        <v>0.1120833333333334</v>
      </c>
    </row>
    <row r="352" spans="1:8" x14ac:dyDescent="0.2">
      <c r="A352" s="26">
        <f t="shared" si="35"/>
        <v>45</v>
      </c>
      <c r="B352" s="6">
        <v>2700</v>
      </c>
      <c r="C352" s="29">
        <f t="shared" si="36"/>
        <v>4.312101435429376E-11</v>
      </c>
      <c r="D352" s="29">
        <f t="shared" si="33"/>
        <v>1.3133390609565527E-2</v>
      </c>
      <c r="E352" s="27">
        <f t="shared" si="37"/>
        <v>6.2072345580251022E-2</v>
      </c>
      <c r="F352" s="29">
        <f t="shared" si="38"/>
        <v>6.3005382946986668E-2</v>
      </c>
      <c r="G352" s="29">
        <f t="shared" si="34"/>
        <v>0.30000000000000077</v>
      </c>
      <c r="H352" s="29">
        <f t="shared" si="38"/>
        <v>0.11291666666666673</v>
      </c>
    </row>
    <row r="353" spans="1:8" x14ac:dyDescent="0.2">
      <c r="A353" s="26">
        <f t="shared" si="35"/>
        <v>45.166666666666664</v>
      </c>
      <c r="B353" s="6">
        <v>2710</v>
      </c>
      <c r="C353" s="29">
        <f t="shared" si="36"/>
        <v>3.9472890290140361E-11</v>
      </c>
      <c r="D353" s="29">
        <f t="shared" si="33"/>
        <v>1.3133390605965314E-2</v>
      </c>
      <c r="E353" s="27">
        <f t="shared" si="37"/>
        <v>5.7932012099423599E-2</v>
      </c>
      <c r="F353" s="29">
        <f t="shared" si="38"/>
        <v>6.3166305202818407E-2</v>
      </c>
      <c r="G353" s="29">
        <f t="shared" si="34"/>
        <v>0.30111111111111188</v>
      </c>
      <c r="H353" s="29">
        <f t="shared" si="38"/>
        <v>0.11375308641975315</v>
      </c>
    </row>
    <row r="354" spans="1:8" x14ac:dyDescent="0.2">
      <c r="A354" s="26">
        <f t="shared" si="35"/>
        <v>45.333333333333336</v>
      </c>
      <c r="B354" s="6">
        <v>2720</v>
      </c>
      <c r="C354" s="29">
        <f t="shared" si="36"/>
        <v>3.6133404818718254E-11</v>
      </c>
      <c r="D354" s="29">
        <f t="shared" si="33"/>
        <v>1.3133390602669688E-2</v>
      </c>
      <c r="E354" s="27">
        <f t="shared" si="37"/>
        <v>5.4141959112485406E-2</v>
      </c>
      <c r="F354" s="29">
        <f t="shared" si="38"/>
        <v>6.3316699533686419E-2</v>
      </c>
      <c r="G354" s="29">
        <f t="shared" si="34"/>
        <v>0.302222222222223</v>
      </c>
      <c r="H354" s="29">
        <f t="shared" si="38"/>
        <v>0.11459259259259266</v>
      </c>
    </row>
    <row r="355" spans="1:8" x14ac:dyDescent="0.2">
      <c r="A355" s="26">
        <f t="shared" si="35"/>
        <v>45.5</v>
      </c>
      <c r="B355" s="6">
        <v>2730</v>
      </c>
      <c r="C355" s="29">
        <f t="shared" si="36"/>
        <v>3.3076446497749705E-11</v>
      </c>
      <c r="D355" s="29">
        <f t="shared" si="33"/>
        <v>1.3133390599652878E-2</v>
      </c>
      <c r="E355" s="27">
        <f t="shared" si="37"/>
        <v>5.0672552189029461E-2</v>
      </c>
      <c r="F355" s="29">
        <f t="shared" si="38"/>
        <v>6.3457456623100386E-2</v>
      </c>
      <c r="G355" s="29">
        <f t="shared" si="34"/>
        <v>0.30333333333333412</v>
      </c>
      <c r="H355" s="29">
        <f t="shared" si="38"/>
        <v>0.11543518518518525</v>
      </c>
    </row>
    <row r="356" spans="1:8" x14ac:dyDescent="0.2">
      <c r="A356" s="26">
        <f t="shared" si="35"/>
        <v>45.666666666666664</v>
      </c>
      <c r="B356" s="6">
        <v>2740</v>
      </c>
      <c r="C356" s="29">
        <f t="shared" si="36"/>
        <v>3.0278112965201255E-11</v>
      </c>
      <c r="D356" s="29">
        <f t="shared" si="33"/>
        <v>1.3133390596891295E-2</v>
      </c>
      <c r="E356" s="27">
        <f t="shared" si="37"/>
        <v>4.7496664030735394E-2</v>
      </c>
      <c r="F356" s="29">
        <f t="shared" si="38"/>
        <v>6.3589391800963541E-2</v>
      </c>
      <c r="G356" s="29">
        <f t="shared" si="34"/>
        <v>0.30444444444444524</v>
      </c>
      <c r="H356" s="29">
        <f t="shared" si="38"/>
        <v>0.11628086419753093</v>
      </c>
    </row>
    <row r="357" spans="1:8" x14ac:dyDescent="0.2">
      <c r="A357" s="26">
        <f t="shared" si="35"/>
        <v>45.833333333333336</v>
      </c>
      <c r="B357" s="6">
        <v>2750</v>
      </c>
      <c r="C357" s="29">
        <f t="shared" si="36"/>
        <v>2.7716524046676499E-11</v>
      </c>
      <c r="D357" s="29">
        <f t="shared" si="33"/>
        <v>1.3133390594363348E-2</v>
      </c>
      <c r="E357" s="27">
        <f t="shared" si="37"/>
        <v>4.4589462362980219E-2</v>
      </c>
      <c r="F357" s="29">
        <f t="shared" si="38"/>
        <v>6.3713251418638484E-2</v>
      </c>
      <c r="G357" s="29">
        <f t="shared" si="34"/>
        <v>0.30555555555555636</v>
      </c>
      <c r="H357" s="29">
        <f t="shared" si="38"/>
        <v>0.11712962962962969</v>
      </c>
    </row>
    <row r="358" spans="1:8" x14ac:dyDescent="0.2">
      <c r="A358" s="26">
        <f t="shared" si="35"/>
        <v>46</v>
      </c>
      <c r="B358" s="6">
        <v>2760</v>
      </c>
      <c r="C358" s="29">
        <f t="shared" si="36"/>
        <v>2.5371650674297248E-11</v>
      </c>
      <c r="D358" s="29">
        <f t="shared" si="33"/>
        <v>1.3133390592049271E-2</v>
      </c>
      <c r="E358" s="29">
        <f t="shared" ref="E358:E389" si="39">E357+$B$79</f>
        <v>4.570057347409133E-2</v>
      </c>
      <c r="F358" s="29">
        <f t="shared" si="38"/>
        <v>6.3840197456066519E-2</v>
      </c>
      <c r="G358" s="29">
        <f t="shared" si="34"/>
        <v>0.30666666666666748</v>
      </c>
      <c r="H358" s="29">
        <f t="shared" si="38"/>
        <v>0.11798148148148155</v>
      </c>
    </row>
    <row r="359" spans="1:8" x14ac:dyDescent="0.2">
      <c r="A359" s="26">
        <f t="shared" si="35"/>
        <v>46.166666666666664</v>
      </c>
      <c r="B359" s="6">
        <v>2770</v>
      </c>
      <c r="C359" s="29">
        <f t="shared" si="36"/>
        <v>2.3225158279389542E-11</v>
      </c>
      <c r="D359" s="29">
        <f t="shared" si="33"/>
        <v>1.3133390589930969E-2</v>
      </c>
      <c r="E359" s="29">
        <f t="shared" si="39"/>
        <v>4.6811684585202441E-2</v>
      </c>
      <c r="F359" s="29">
        <f t="shared" si="38"/>
        <v>6.3970229913247634E-2</v>
      </c>
      <c r="G359" s="29">
        <f t="shared" si="34"/>
        <v>0.30777777777777859</v>
      </c>
      <c r="H359" s="29">
        <f t="shared" si="38"/>
        <v>0.11883641975308649</v>
      </c>
    </row>
    <row r="360" spans="1:8" x14ac:dyDescent="0.2">
      <c r="A360" s="26">
        <f t="shared" si="35"/>
        <v>46.333333333333336</v>
      </c>
      <c r="B360" s="6">
        <v>2780</v>
      </c>
      <c r="C360" s="29">
        <f t="shared" si="36"/>
        <v>2.1260263434461669E-11</v>
      </c>
      <c r="D360" s="29">
        <f t="shared" si="33"/>
        <v>1.3133390587991879E-2</v>
      </c>
      <c r="E360" s="29">
        <f t="shared" si="39"/>
        <v>4.7922795696313553E-2</v>
      </c>
      <c r="F360" s="29">
        <f t="shared" si="38"/>
        <v>6.4103348790181841E-2</v>
      </c>
      <c r="G360" s="29">
        <f t="shared" si="34"/>
        <v>0.30888888888888971</v>
      </c>
      <c r="H360" s="29">
        <f t="shared" si="38"/>
        <v>0.11969444444444452</v>
      </c>
    </row>
    <row r="361" spans="1:8" x14ac:dyDescent="0.2">
      <c r="A361" s="26">
        <f t="shared" si="35"/>
        <v>46.5</v>
      </c>
      <c r="B361" s="6">
        <v>2790</v>
      </c>
      <c r="C361" s="29">
        <f t="shared" si="36"/>
        <v>1.9461602623557594E-11</v>
      </c>
      <c r="D361" s="29">
        <f t="shared" si="33"/>
        <v>1.3133390586216841E-2</v>
      </c>
      <c r="E361" s="29">
        <f t="shared" si="39"/>
        <v>4.9033906807424664E-2</v>
      </c>
      <c r="F361" s="29">
        <f t="shared" si="38"/>
        <v>6.4239554086869127E-2</v>
      </c>
      <c r="G361" s="29">
        <f t="shared" si="34"/>
        <v>0.31000000000000083</v>
      </c>
      <c r="H361" s="29">
        <f t="shared" si="38"/>
        <v>0.12055555555555564</v>
      </c>
    </row>
    <row r="362" spans="1:8" x14ac:dyDescent="0.2">
      <c r="A362" s="26">
        <f t="shared" si="35"/>
        <v>46.666666666666664</v>
      </c>
      <c r="B362" s="6">
        <v>2800</v>
      </c>
      <c r="C362" s="29">
        <f t="shared" si="36"/>
        <v>1.7815112114900953E-11</v>
      </c>
      <c r="D362" s="29">
        <f t="shared" si="33"/>
        <v>1.3133390584591974E-2</v>
      </c>
      <c r="E362" s="29">
        <f t="shared" si="39"/>
        <v>5.0145017918535775E-2</v>
      </c>
      <c r="F362" s="29">
        <f t="shared" si="38"/>
        <v>6.4378845803309506E-2</v>
      </c>
      <c r="G362" s="29">
        <f t="shared" si="34"/>
        <v>0.31111111111111195</v>
      </c>
      <c r="H362" s="29">
        <f t="shared" si="38"/>
        <v>0.12141975308641983</v>
      </c>
    </row>
    <row r="363" spans="1:8" x14ac:dyDescent="0.2">
      <c r="A363" s="26">
        <f t="shared" si="35"/>
        <v>46.833333333333336</v>
      </c>
      <c r="B363" s="6">
        <v>2810</v>
      </c>
      <c r="C363" s="29">
        <f t="shared" si="36"/>
        <v>1.6307917996553655E-11</v>
      </c>
      <c r="D363" s="29">
        <f t="shared" si="33"/>
        <v>1.3133390583104575E-2</v>
      </c>
      <c r="E363" s="29">
        <f t="shared" si="39"/>
        <v>5.1256129029646887E-2</v>
      </c>
      <c r="F363" s="29">
        <f t="shared" si="38"/>
        <v>6.4521223939502964E-2</v>
      </c>
      <c r="G363" s="29">
        <f t="shared" si="34"/>
        <v>0.31222222222222307</v>
      </c>
      <c r="H363" s="29">
        <f t="shared" si="38"/>
        <v>0.12228703703703712</v>
      </c>
    </row>
    <row r="364" spans="1:8" x14ac:dyDescent="0.2">
      <c r="A364" s="26">
        <f t="shared" si="35"/>
        <v>47</v>
      </c>
      <c r="B364" s="6">
        <v>2820</v>
      </c>
      <c r="C364" s="29">
        <f t="shared" si="36"/>
        <v>1.4928235515277709E-11</v>
      </c>
      <c r="D364" s="29">
        <f t="shared" si="33"/>
        <v>1.3133390581743013E-2</v>
      </c>
      <c r="E364" s="29">
        <f t="shared" si="39"/>
        <v>5.2367240140757998E-2</v>
      </c>
      <c r="F364" s="29">
        <f t="shared" si="38"/>
        <v>6.4666688495449515E-2</v>
      </c>
      <c r="G364" s="29">
        <f t="shared" si="34"/>
        <v>0.31333333333333419</v>
      </c>
      <c r="H364" s="29">
        <f t="shared" si="38"/>
        <v>0.12315740740740749</v>
      </c>
    </row>
    <row r="365" spans="1:8" x14ac:dyDescent="0.2">
      <c r="A365" s="26">
        <f t="shared" si="35"/>
        <v>47.166666666666664</v>
      </c>
      <c r="B365" s="6">
        <v>2830</v>
      </c>
      <c r="C365" s="29">
        <f t="shared" si="36"/>
        <v>1.3665276931530683E-11</v>
      </c>
      <c r="D365" s="29">
        <f t="shared" si="33"/>
        <v>1.3133390580496642E-2</v>
      </c>
      <c r="E365" s="29">
        <f t="shared" si="39"/>
        <v>5.3478351251869109E-2</v>
      </c>
      <c r="F365" s="29">
        <f t="shared" si="38"/>
        <v>6.4815239471149144E-2</v>
      </c>
      <c r="G365" s="29">
        <f t="shared" si="34"/>
        <v>0.3144444444444453</v>
      </c>
      <c r="H365" s="29">
        <f t="shared" si="38"/>
        <v>0.12403086419753095</v>
      </c>
    </row>
    <row r="366" spans="1:8" x14ac:dyDescent="0.2">
      <c r="A366" s="26">
        <f t="shared" si="35"/>
        <v>47.333333333333336</v>
      </c>
      <c r="B366" s="6">
        <v>2840</v>
      </c>
      <c r="C366" s="29">
        <f t="shared" si="36"/>
        <v>1.2509167170112851E-11</v>
      </c>
      <c r="D366" s="29">
        <f t="shared" si="33"/>
        <v>1.3133390579355716E-2</v>
      </c>
      <c r="E366" s="29">
        <f t="shared" si="39"/>
        <v>5.4589462362980221E-2</v>
      </c>
      <c r="F366" s="29">
        <f t="shared" si="38"/>
        <v>6.4966876866601866E-2</v>
      </c>
      <c r="G366" s="29">
        <f t="shared" si="34"/>
        <v>0.31555555555555642</v>
      </c>
      <c r="H366" s="29">
        <f t="shared" si="38"/>
        <v>0.12490740740740749</v>
      </c>
    </row>
    <row r="367" spans="1:8" x14ac:dyDescent="0.2">
      <c r="A367" s="26">
        <f t="shared" si="35"/>
        <v>47.5</v>
      </c>
      <c r="B367" s="6">
        <v>2850</v>
      </c>
      <c r="C367" s="29">
        <f t="shared" si="36"/>
        <v>1.1450866606938314E-11</v>
      </c>
      <c r="D367" s="29">
        <f t="shared" si="33"/>
        <v>1.3133390578311315E-2</v>
      </c>
      <c r="E367" s="29">
        <f t="shared" si="39"/>
        <v>5.5700573474091332E-2</v>
      </c>
      <c r="F367" s="29">
        <f t="shared" si="38"/>
        <v>6.5121600681807681E-2</v>
      </c>
      <c r="G367" s="29">
        <f t="shared" si="34"/>
        <v>0.31666666666666754</v>
      </c>
      <c r="H367" s="29">
        <f t="shared" si="38"/>
        <v>0.12578703703703711</v>
      </c>
    </row>
    <row r="368" spans="1:8" x14ac:dyDescent="0.2">
      <c r="A368" s="26">
        <f t="shared" si="35"/>
        <v>47.666666666666664</v>
      </c>
      <c r="B368" s="6">
        <v>2860</v>
      </c>
      <c r="C368" s="29">
        <f t="shared" si="36"/>
        <v>1.0482100388199709E-11</v>
      </c>
      <c r="D368" s="29">
        <f t="shared" si="33"/>
        <v>1.3133390577355273E-2</v>
      </c>
      <c r="E368" s="29">
        <f t="shared" si="39"/>
        <v>5.6811684585202443E-2</v>
      </c>
      <c r="F368" s="29">
        <f t="shared" si="38"/>
        <v>6.5279410916766575E-2</v>
      </c>
      <c r="G368" s="29">
        <f t="shared" si="34"/>
        <v>0.31777777777777866</v>
      </c>
      <c r="H368" s="29">
        <f t="shared" si="38"/>
        <v>0.12666975308641984</v>
      </c>
    </row>
    <row r="369" spans="1:8" x14ac:dyDescent="0.2">
      <c r="A369" s="26">
        <f t="shared" si="35"/>
        <v>47.833333333333336</v>
      </c>
      <c r="B369" s="6">
        <v>2870</v>
      </c>
      <c r="C369" s="29">
        <f t="shared" si="36"/>
        <v>9.5952937292729736E-12</v>
      </c>
      <c r="D369" s="29">
        <f t="shared" si="33"/>
        <v>1.3133390576480114E-2</v>
      </c>
      <c r="E369" s="29">
        <f t="shared" si="39"/>
        <v>5.7922795696313555E-2</v>
      </c>
      <c r="F369" s="29">
        <f t="shared" si="38"/>
        <v>6.5440307571478562E-2</v>
      </c>
      <c r="G369" s="29">
        <f t="shared" si="34"/>
        <v>0.31888888888888978</v>
      </c>
      <c r="H369" s="29">
        <f t="shared" si="38"/>
        <v>0.12755555555555564</v>
      </c>
    </row>
    <row r="370" spans="1:8" x14ac:dyDescent="0.2">
      <c r="A370" s="26">
        <f t="shared" si="35"/>
        <v>48</v>
      </c>
      <c r="B370" s="6">
        <v>2880</v>
      </c>
      <c r="C370" s="29">
        <f t="shared" si="36"/>
        <v>8.7835126874641694E-12</v>
      </c>
      <c r="D370" s="29">
        <f t="shared" si="33"/>
        <v>1.3133390575678994E-2</v>
      </c>
      <c r="E370" s="29">
        <f t="shared" si="39"/>
        <v>5.9033906807424666E-2</v>
      </c>
      <c r="F370" s="29">
        <f t="shared" si="38"/>
        <v>6.5604290645943628E-2</v>
      </c>
      <c r="G370" s="29">
        <f t="shared" si="34"/>
        <v>0.32000000000000089</v>
      </c>
      <c r="H370" s="29">
        <f t="shared" si="38"/>
        <v>0.12844444444444453</v>
      </c>
    </row>
    <row r="371" spans="1:8" x14ac:dyDescent="0.2">
      <c r="A371" s="26">
        <f t="shared" si="35"/>
        <v>48.166666666666664</v>
      </c>
      <c r="B371" s="6">
        <v>2890</v>
      </c>
      <c r="C371" s="29">
        <f t="shared" si="36"/>
        <v>8.0404099455004004E-12</v>
      </c>
      <c r="D371" s="29">
        <f t="shared" si="33"/>
        <v>1.313339057494565E-2</v>
      </c>
      <c r="E371" s="29">
        <f t="shared" si="39"/>
        <v>6.0145017918535777E-2</v>
      </c>
      <c r="F371" s="29">
        <f t="shared" si="38"/>
        <v>6.5771360140161786E-2</v>
      </c>
      <c r="G371" s="29">
        <f t="shared" si="34"/>
        <v>0.32111111111111201</v>
      </c>
      <c r="H371" s="29">
        <f t="shared" si="38"/>
        <v>0.12933641975308652</v>
      </c>
    </row>
    <row r="372" spans="1:8" x14ac:dyDescent="0.2">
      <c r="A372" s="26">
        <f t="shared" si="35"/>
        <v>48.333333333333336</v>
      </c>
      <c r="B372" s="6">
        <v>2900</v>
      </c>
      <c r="C372" s="29">
        <f t="shared" si="36"/>
        <v>7.3601751818458302E-12</v>
      </c>
      <c r="D372" s="29">
        <f t="shared" si="33"/>
        <v>1.3133390574274349E-2</v>
      </c>
      <c r="E372" s="29">
        <f t="shared" si="39"/>
        <v>6.1256129029646889E-2</v>
      </c>
      <c r="F372" s="29">
        <f t="shared" si="38"/>
        <v>6.5941516054133023E-2</v>
      </c>
      <c r="G372" s="29">
        <f t="shared" si="34"/>
        <v>0.32222222222222313</v>
      </c>
      <c r="H372" s="29">
        <f t="shared" si="38"/>
        <v>0.13023148148148159</v>
      </c>
    </row>
    <row r="373" spans="1:8" x14ac:dyDescent="0.2">
      <c r="A373" s="26">
        <f t="shared" si="35"/>
        <v>48.5</v>
      </c>
      <c r="B373" s="6">
        <v>2910</v>
      </c>
      <c r="C373" s="29">
        <f t="shared" si="36"/>
        <v>6.7374896397882429E-12</v>
      </c>
      <c r="D373" s="29">
        <f t="shared" si="33"/>
        <v>1.3133390573659842E-2</v>
      </c>
      <c r="E373" s="29">
        <f t="shared" si="39"/>
        <v>6.2367240140758E-2</v>
      </c>
      <c r="F373" s="29">
        <f t="shared" si="38"/>
        <v>6.6114758387857353E-2</v>
      </c>
      <c r="G373" s="29">
        <f t="shared" si="34"/>
        <v>0.32333333333333425</v>
      </c>
      <c r="H373" s="29">
        <f t="shared" si="38"/>
        <v>0.13112962962962973</v>
      </c>
    </row>
    <row r="374" spans="1:8" x14ac:dyDescent="0.2">
      <c r="A374" s="26">
        <f t="shared" si="35"/>
        <v>48.666666666666664</v>
      </c>
      <c r="B374" s="6">
        <v>2920</v>
      </c>
      <c r="C374" s="29">
        <f t="shared" si="36"/>
        <v>6.1674845400717454E-12</v>
      </c>
      <c r="D374" s="29">
        <f t="shared" si="33"/>
        <v>1.3133390573097323E-2</v>
      </c>
      <c r="E374" s="29">
        <f t="shared" si="39"/>
        <v>6.3478351251869111E-2</v>
      </c>
      <c r="F374" s="29">
        <f t="shared" si="38"/>
        <v>6.6291087141334762E-2</v>
      </c>
      <c r="G374" s="29">
        <f t="shared" si="34"/>
        <v>0.32444444444444537</v>
      </c>
      <c r="H374" s="29">
        <f t="shared" si="38"/>
        <v>0.13203086419753096</v>
      </c>
    </row>
    <row r="375" spans="1:8" x14ac:dyDescent="0.2">
      <c r="A375" s="26">
        <f t="shared" si="35"/>
        <v>48.833333333333336</v>
      </c>
      <c r="B375" s="6">
        <v>2930</v>
      </c>
      <c r="C375" s="29">
        <f t="shared" si="36"/>
        <v>5.6457030119039277E-12</v>
      </c>
      <c r="D375" s="29">
        <f t="shared" si="33"/>
        <v>1.3133390572582395E-2</v>
      </c>
      <c r="E375" s="29">
        <f t="shared" si="39"/>
        <v>6.4589462362980216E-2</v>
      </c>
      <c r="F375" s="29">
        <f t="shared" si="38"/>
        <v>6.6470502314565263E-2</v>
      </c>
      <c r="G375" s="29">
        <f t="shared" si="34"/>
        <v>0.32555555555555649</v>
      </c>
      <c r="H375" s="29">
        <f t="shared" si="38"/>
        <v>0.1329351851851853</v>
      </c>
    </row>
    <row r="376" spans="1:8" x14ac:dyDescent="0.2">
      <c r="A376" s="26">
        <f t="shared" si="35"/>
        <v>49</v>
      </c>
      <c r="B376" s="6">
        <v>2940</v>
      </c>
      <c r="C376" s="29">
        <f t="shared" si="36"/>
        <v>5.1680652446759589E-12</v>
      </c>
      <c r="D376" s="29">
        <f t="shared" si="33"/>
        <v>1.313339057211103E-2</v>
      </c>
      <c r="E376" s="29">
        <f t="shared" si="39"/>
        <v>6.570057347409132E-2</v>
      </c>
      <c r="F376" s="29">
        <f t="shared" si="38"/>
        <v>6.6653003907548844E-2</v>
      </c>
      <c r="G376" s="29">
        <f t="shared" si="34"/>
        <v>0.3266666666666676</v>
      </c>
      <c r="H376" s="29">
        <f t="shared" si="38"/>
        <v>0.13384259259259271</v>
      </c>
    </row>
    <row r="377" spans="1:8" x14ac:dyDescent="0.2">
      <c r="A377" s="26">
        <f t="shared" si="35"/>
        <v>49.166666666666664</v>
      </c>
      <c r="B377" s="6">
        <v>2950</v>
      </c>
      <c r="C377" s="29">
        <f t="shared" si="36"/>
        <v>4.7308365879168713E-12</v>
      </c>
      <c r="D377" s="29">
        <f t="shared" si="33"/>
        <v>1.3133390571679544E-2</v>
      </c>
      <c r="E377" s="29">
        <f t="shared" si="39"/>
        <v>6.6811684585202424E-2</v>
      </c>
      <c r="F377" s="29">
        <f t="shared" si="38"/>
        <v>6.6838591920285517E-2</v>
      </c>
      <c r="G377" s="29">
        <f t="shared" si="34"/>
        <v>0.32777777777777872</v>
      </c>
      <c r="H377" s="29">
        <f t="shared" si="38"/>
        <v>0.1347530864197532</v>
      </c>
    </row>
    <row r="378" spans="1:8" x14ac:dyDescent="0.2">
      <c r="A378" s="26">
        <f t="shared" si="35"/>
        <v>49.333333333333336</v>
      </c>
      <c r="B378" s="6">
        <v>2960</v>
      </c>
      <c r="C378" s="29">
        <f t="shared" si="36"/>
        <v>4.3305983500555124E-12</v>
      </c>
      <c r="D378" s="29">
        <f t="shared" si="33"/>
        <v>1.3133390571284561E-2</v>
      </c>
      <c r="E378" s="29">
        <f t="shared" si="39"/>
        <v>6.7922795696313529E-2</v>
      </c>
      <c r="F378" s="29">
        <f t="shared" si="38"/>
        <v>6.7027266352775283E-2</v>
      </c>
      <c r="G378" s="29">
        <f t="shared" si="34"/>
        <v>0.32888888888888984</v>
      </c>
      <c r="H378" s="29">
        <f t="shared" si="38"/>
        <v>0.13566666666666677</v>
      </c>
    </row>
    <row r="379" spans="1:8" x14ac:dyDescent="0.2">
      <c r="A379" s="26">
        <f t="shared" si="35"/>
        <v>49.5</v>
      </c>
      <c r="B379" s="6">
        <v>2970</v>
      </c>
      <c r="C379" s="29">
        <f t="shared" si="36"/>
        <v>3.9642210676656469E-12</v>
      </c>
      <c r="D379" s="29">
        <f t="shared" si="33"/>
        <v>1.3133390570922996E-2</v>
      </c>
      <c r="E379" s="29">
        <f t="shared" si="39"/>
        <v>6.9033906807424633E-2</v>
      </c>
      <c r="F379" s="29">
        <f t="shared" si="38"/>
        <v>6.7219027205018128E-2</v>
      </c>
      <c r="G379" s="29">
        <f t="shared" si="34"/>
        <v>0.33000000000000096</v>
      </c>
      <c r="H379" s="29">
        <f t="shared" si="38"/>
        <v>0.13658333333333345</v>
      </c>
    </row>
    <row r="380" spans="1:8" x14ac:dyDescent="0.2">
      <c r="A380" s="26">
        <f t="shared" si="35"/>
        <v>49.666666666666664</v>
      </c>
      <c r="B380" s="6">
        <v>2980</v>
      </c>
      <c r="C380" s="29">
        <f t="shared" si="36"/>
        <v>3.6288400361863889E-12</v>
      </c>
      <c r="D380" s="29">
        <f t="shared" si="33"/>
        <v>1.313339057059202E-2</v>
      </c>
      <c r="E380" s="29">
        <f t="shared" si="39"/>
        <v>7.0145017918535738E-2</v>
      </c>
      <c r="F380" s="29">
        <f t="shared" si="38"/>
        <v>6.7413874477014066E-2</v>
      </c>
      <c r="G380" s="29">
        <f t="shared" si="34"/>
        <v>0.33111111111111208</v>
      </c>
      <c r="H380" s="29">
        <f t="shared" si="38"/>
        <v>0.1375030864197532</v>
      </c>
    </row>
    <row r="381" spans="1:8" x14ac:dyDescent="0.2">
      <c r="A381" s="26">
        <f t="shared" si="35"/>
        <v>49.833333333333336</v>
      </c>
      <c r="B381" s="6">
        <v>2990</v>
      </c>
      <c r="C381" s="29">
        <f t="shared" si="36"/>
        <v>3.3218329107926272E-12</v>
      </c>
      <c r="D381" s="29">
        <f t="shared" si="33"/>
        <v>1.3133390570289045E-2</v>
      </c>
      <c r="E381" s="29">
        <f t="shared" si="39"/>
        <v>7.1256129029646842E-2</v>
      </c>
      <c r="F381" s="29">
        <f t="shared" si="38"/>
        <v>6.7611808168763082E-2</v>
      </c>
      <c r="G381" s="29">
        <f t="shared" si="34"/>
        <v>0.3322222222222232</v>
      </c>
      <c r="H381" s="29">
        <f t="shared" si="38"/>
        <v>0.13842592592592604</v>
      </c>
    </row>
    <row r="382" spans="1:8" x14ac:dyDescent="0.2">
      <c r="A382" s="26">
        <f t="shared" si="35"/>
        <v>50</v>
      </c>
      <c r="B382" s="6">
        <v>3000</v>
      </c>
      <c r="C382" s="29">
        <f t="shared" si="36"/>
        <v>3.040799202276616E-12</v>
      </c>
      <c r="D382" s="29">
        <f t="shared" si="33"/>
        <v>1.3133390570011703E-2</v>
      </c>
      <c r="E382" s="29">
        <f t="shared" si="39"/>
        <v>7.2367240140757946E-2</v>
      </c>
      <c r="F382" s="29">
        <f t="shared" si="38"/>
        <v>6.7812828280265192E-2</v>
      </c>
      <c r="G382" s="29">
        <f t="shared" si="34"/>
        <v>0.33333333333333431</v>
      </c>
      <c r="H382" s="29">
        <f t="shared" si="38"/>
        <v>0.13935185185185198</v>
      </c>
    </row>
    <row r="383" spans="1:8" x14ac:dyDescent="0.2">
      <c r="A383" s="26">
        <f t="shared" si="35"/>
        <v>50.166666666666664</v>
      </c>
      <c r="B383" s="6">
        <v>3010</v>
      </c>
      <c r="C383" s="29">
        <f t="shared" si="36"/>
        <v>2.7835415076189952E-12</v>
      </c>
      <c r="D383" s="29">
        <f t="shared" si="33"/>
        <v>1.3133390569757824E-2</v>
      </c>
      <c r="E383" s="29">
        <f t="shared" si="39"/>
        <v>7.3478351251869051E-2</v>
      </c>
      <c r="F383" s="29">
        <f t="shared" si="38"/>
        <v>6.801693481152038E-2</v>
      </c>
      <c r="G383" s="29">
        <f t="shared" si="34"/>
        <v>0.33444444444444543</v>
      </c>
      <c r="H383" s="29">
        <f t="shared" si="38"/>
        <v>0.140280864197531</v>
      </c>
    </row>
    <row r="384" spans="1:8" x14ac:dyDescent="0.2">
      <c r="A384" s="26">
        <f t="shared" si="35"/>
        <v>50.333333333333336</v>
      </c>
      <c r="B384" s="6">
        <v>3020</v>
      </c>
      <c r="C384" s="29">
        <f t="shared" si="36"/>
        <v>2.5480483284910431E-12</v>
      </c>
      <c r="D384" s="29">
        <f t="shared" si="33"/>
        <v>1.3133390569525423E-2</v>
      </c>
      <c r="E384" s="29">
        <f t="shared" si="39"/>
        <v>7.4589462362980155E-2</v>
      </c>
      <c r="F384" s="29">
        <f t="shared" si="38"/>
        <v>6.8224127762528661E-2</v>
      </c>
      <c r="G384" s="29">
        <f t="shared" si="34"/>
        <v>0.33555555555555655</v>
      </c>
      <c r="H384" s="29">
        <f t="shared" si="38"/>
        <v>0.1412129629629631</v>
      </c>
    </row>
    <row r="385" spans="1:8" x14ac:dyDescent="0.2">
      <c r="A385" s="26">
        <f t="shared" si="35"/>
        <v>50.5</v>
      </c>
      <c r="B385" s="6">
        <v>3030</v>
      </c>
      <c r="C385" s="29">
        <f t="shared" si="36"/>
        <v>2.3324783433460065E-12</v>
      </c>
      <c r="D385" s="29">
        <f t="shared" si="33"/>
        <v>1.3133390569312684E-2</v>
      </c>
      <c r="E385" s="29">
        <f t="shared" si="39"/>
        <v>7.5700573474091259E-2</v>
      </c>
      <c r="F385" s="29">
        <f t="shared" si="38"/>
        <v>6.8434407133290021E-2</v>
      </c>
      <c r="G385" s="29">
        <f t="shared" si="34"/>
        <v>0.33666666666666767</v>
      </c>
      <c r="H385" s="29">
        <f t="shared" si="38"/>
        <v>0.14214814814814827</v>
      </c>
    </row>
    <row r="386" spans="1:8" x14ac:dyDescent="0.2">
      <c r="A386" s="26">
        <f t="shared" si="35"/>
        <v>50.666666666666664</v>
      </c>
      <c r="B386" s="6">
        <v>3040</v>
      </c>
      <c r="C386" s="29">
        <f t="shared" si="36"/>
        <v>2.1351460101229612E-12</v>
      </c>
      <c r="D386" s="29">
        <f t="shared" si="33"/>
        <v>1.3133390569117944E-2</v>
      </c>
      <c r="E386" s="29">
        <f t="shared" si="39"/>
        <v>7.6811684585202364E-2</v>
      </c>
      <c r="F386" s="29">
        <f t="shared" si="38"/>
        <v>6.8647772923804473E-2</v>
      </c>
      <c r="G386" s="29">
        <f t="shared" si="34"/>
        <v>0.33777777777777879</v>
      </c>
      <c r="H386" s="29">
        <f t="shared" si="38"/>
        <v>0.14308641975308656</v>
      </c>
    </row>
    <row r="387" spans="1:8" x14ac:dyDescent="0.2">
      <c r="A387" s="26">
        <f t="shared" si="35"/>
        <v>50.833333333333336</v>
      </c>
      <c r="B387" s="6">
        <v>3050</v>
      </c>
      <c r="C387" s="29">
        <f t="shared" si="36"/>
        <v>1.9545083869907243E-12</v>
      </c>
      <c r="D387" s="29">
        <f t="shared" si="33"/>
        <v>1.3133390568939678E-2</v>
      </c>
      <c r="E387" s="29">
        <f t="shared" si="39"/>
        <v>7.7922795696313468E-2</v>
      </c>
      <c r="F387" s="29">
        <f t="shared" si="38"/>
        <v>6.8864225134072005E-2</v>
      </c>
      <c r="G387" s="29">
        <f t="shared" si="34"/>
        <v>0.33888888888888991</v>
      </c>
      <c r="H387" s="29">
        <f t="shared" si="38"/>
        <v>0.14402777777777792</v>
      </c>
    </row>
    <row r="388" spans="1:8" x14ac:dyDescent="0.2">
      <c r="A388" s="26">
        <f t="shared" si="35"/>
        <v>51</v>
      </c>
      <c r="B388" s="6">
        <v>3060</v>
      </c>
      <c r="C388" s="29">
        <f t="shared" si="36"/>
        <v>1.7891530680831923E-12</v>
      </c>
      <c r="D388" s="29">
        <f t="shared" si="33"/>
        <v>1.3133390568776495E-2</v>
      </c>
      <c r="E388" s="29">
        <f t="shared" si="39"/>
        <v>7.9033906807424573E-2</v>
      </c>
      <c r="F388" s="29">
        <f t="shared" si="38"/>
        <v>6.9083763764092629E-2</v>
      </c>
      <c r="G388" s="29">
        <f t="shared" si="34"/>
        <v>0.34000000000000102</v>
      </c>
      <c r="H388" s="29">
        <f t="shared" si="38"/>
        <v>0.14497222222222236</v>
      </c>
    </row>
    <row r="389" spans="1:8" x14ac:dyDescent="0.2">
      <c r="A389" s="26">
        <f t="shared" si="35"/>
        <v>51.166666666666664</v>
      </c>
      <c r="B389" s="6">
        <v>3070</v>
      </c>
      <c r="C389" s="29">
        <f t="shared" si="36"/>
        <v>1.6377871398955997E-12</v>
      </c>
      <c r="D389" s="29">
        <f t="shared" si="33"/>
        <v>1.3133390568627116E-2</v>
      </c>
      <c r="E389" s="29">
        <f t="shared" si="39"/>
        <v>8.0145017918535677E-2</v>
      </c>
      <c r="F389" s="29">
        <f t="shared" si="38"/>
        <v>6.9306388813866346E-2</v>
      </c>
      <c r="G389" s="29">
        <f t="shared" si="34"/>
        <v>0.34111111111111214</v>
      </c>
      <c r="H389" s="29">
        <f t="shared" si="38"/>
        <v>0.14591975308641988</v>
      </c>
    </row>
    <row r="390" spans="1:8" x14ac:dyDescent="0.2">
      <c r="A390" s="26">
        <f t="shared" si="35"/>
        <v>51.333333333333336</v>
      </c>
      <c r="B390" s="6">
        <v>3080</v>
      </c>
      <c r="C390" s="29">
        <f t="shared" si="36"/>
        <v>1.4992270719917432E-12</v>
      </c>
      <c r="D390" s="29">
        <f t="shared" si="33"/>
        <v>1.3133390568490376E-2</v>
      </c>
      <c r="E390" s="29">
        <f t="shared" ref="E390:E421" si="40">E389+$B$79</f>
        <v>8.1256129029646781E-2</v>
      </c>
      <c r="F390" s="29">
        <f t="shared" si="38"/>
        <v>6.9532100283393142E-2</v>
      </c>
      <c r="G390" s="29">
        <f t="shared" si="34"/>
        <v>0.34222222222222326</v>
      </c>
      <c r="H390" s="29">
        <f t="shared" si="38"/>
        <v>0.14687037037037051</v>
      </c>
    </row>
    <row r="391" spans="1:8" x14ac:dyDescent="0.2">
      <c r="A391" s="26">
        <f t="shared" si="35"/>
        <v>51.5</v>
      </c>
      <c r="B391" s="6">
        <v>3090</v>
      </c>
      <c r="C391" s="29">
        <f t="shared" si="36"/>
        <v>1.3723894629775965E-12</v>
      </c>
      <c r="D391" s="29">
        <f t="shared" si="33"/>
        <v>1.3133390568365204E-2</v>
      </c>
      <c r="E391" s="29">
        <f t="shared" si="40"/>
        <v>8.2367240140757886E-2</v>
      </c>
      <c r="F391" s="29">
        <f t="shared" si="38"/>
        <v>6.976089817267303E-2</v>
      </c>
      <c r="G391" s="29">
        <f t="shared" si="34"/>
        <v>0.34333333333333438</v>
      </c>
      <c r="H391" s="29">
        <f t="shared" si="38"/>
        <v>0.14782407407407422</v>
      </c>
    </row>
    <row r="392" spans="1:8" x14ac:dyDescent="0.2">
      <c r="A392" s="26">
        <f t="shared" si="35"/>
        <v>51.666666666666664</v>
      </c>
      <c r="B392" s="6">
        <v>3100</v>
      </c>
      <c r="C392" s="29">
        <f t="shared" si="36"/>
        <v>1.2562825693840649E-12</v>
      </c>
      <c r="D392" s="29">
        <f t="shared" si="33"/>
        <v>1.3133390568250622E-2</v>
      </c>
      <c r="E392" s="29">
        <f t="shared" si="40"/>
        <v>8.347835125186899E-2</v>
      </c>
      <c r="F392" s="29">
        <f t="shared" si="38"/>
        <v>6.9992782481705998E-2</v>
      </c>
      <c r="G392" s="29">
        <f t="shared" si="34"/>
        <v>0.3444444444444455</v>
      </c>
      <c r="H392" s="29">
        <f t="shared" si="38"/>
        <v>0.148780864197531</v>
      </c>
    </row>
    <row r="393" spans="1:8" x14ac:dyDescent="0.2">
      <c r="A393" s="26">
        <f t="shared" si="35"/>
        <v>51.833333333333336</v>
      </c>
      <c r="B393" s="6">
        <v>3110</v>
      </c>
      <c r="C393" s="29">
        <f t="shared" si="36"/>
        <v>1.1499985512232048E-12</v>
      </c>
      <c r="D393" s="29">
        <f t="shared" si="33"/>
        <v>1.3133390568145734E-2</v>
      </c>
      <c r="E393" s="29">
        <f t="shared" si="40"/>
        <v>8.4589462362980095E-2</v>
      </c>
      <c r="F393" s="29">
        <f t="shared" si="38"/>
        <v>7.0227753210492058E-2</v>
      </c>
      <c r="G393" s="29">
        <f t="shared" si="34"/>
        <v>0.34555555555555661</v>
      </c>
      <c r="H393" s="29">
        <f t="shared" si="38"/>
        <v>0.1497407407407409</v>
      </c>
    </row>
    <row r="394" spans="1:8" x14ac:dyDescent="0.2">
      <c r="A394" s="26">
        <f t="shared" si="35"/>
        <v>52</v>
      </c>
      <c r="B394" s="6">
        <v>3120</v>
      </c>
      <c r="C394" s="29">
        <f t="shared" si="36"/>
        <v>1.0527063735858954E-12</v>
      </c>
      <c r="D394" s="29">
        <f t="shared" si="33"/>
        <v>1.3133390568049718E-2</v>
      </c>
      <c r="E394" s="29">
        <f t="shared" si="40"/>
        <v>8.5700573474091199E-2</v>
      </c>
      <c r="F394" s="29">
        <f t="shared" si="38"/>
        <v>7.0465810359031197E-2</v>
      </c>
      <c r="G394" s="29">
        <f t="shared" si="34"/>
        <v>0.34666666666666773</v>
      </c>
      <c r="H394" s="29">
        <f t="shared" si="38"/>
        <v>0.15070370370370387</v>
      </c>
    </row>
    <row r="395" spans="1:8" x14ac:dyDescent="0.2">
      <c r="A395" s="26">
        <f t="shared" si="35"/>
        <v>52.166666666666664</v>
      </c>
      <c r="B395" s="6">
        <v>3130</v>
      </c>
      <c r="C395" s="29">
        <f t="shared" si="36"/>
        <v>9.6364530877854669E-13</v>
      </c>
      <c r="D395" s="29">
        <f t="shared" si="33"/>
        <v>1.3133390567961827E-2</v>
      </c>
      <c r="E395" s="29">
        <f t="shared" si="40"/>
        <v>8.6811684585202303E-2</v>
      </c>
      <c r="F395" s="29">
        <f t="shared" si="38"/>
        <v>7.0706953927323429E-2</v>
      </c>
      <c r="G395" s="29">
        <f t="shared" si="34"/>
        <v>0.34777777777777885</v>
      </c>
      <c r="H395" s="29">
        <f t="shared" si="38"/>
        <v>0.15166975308641992</v>
      </c>
    </row>
    <row r="396" spans="1:8" x14ac:dyDescent="0.2">
      <c r="A396" s="26">
        <f t="shared" si="35"/>
        <v>52.333333333333336</v>
      </c>
      <c r="B396" s="6">
        <v>3140</v>
      </c>
      <c r="C396" s="29">
        <f t="shared" si="36"/>
        <v>8.8211898819203907E-13</v>
      </c>
      <c r="D396" s="29">
        <f t="shared" si="33"/>
        <v>1.3133390567881372E-2</v>
      </c>
      <c r="E396" s="29">
        <f t="shared" si="40"/>
        <v>8.7922795696313408E-2</v>
      </c>
      <c r="F396" s="29">
        <f t="shared" si="38"/>
        <v>7.095118391536874E-2</v>
      </c>
      <c r="G396" s="29">
        <f t="shared" si="34"/>
        <v>0.34888888888888997</v>
      </c>
      <c r="H396" s="29">
        <f t="shared" si="38"/>
        <v>0.15263888888888905</v>
      </c>
    </row>
    <row r="397" spans="1:8" x14ac:dyDescent="0.2">
      <c r="A397" s="26">
        <f t="shared" si="35"/>
        <v>52.5</v>
      </c>
      <c r="B397" s="6">
        <v>3150</v>
      </c>
      <c r="C397" s="29">
        <f t="shared" si="36"/>
        <v>8.0748995739444628E-13</v>
      </c>
      <c r="D397" s="29">
        <f t="shared" si="33"/>
        <v>1.3133390567807723E-2</v>
      </c>
      <c r="E397" s="29">
        <f t="shared" si="40"/>
        <v>8.9033906807424512E-2</v>
      </c>
      <c r="F397" s="29">
        <f t="shared" si="38"/>
        <v>7.1198500323167144E-2</v>
      </c>
      <c r="G397" s="29">
        <f t="shared" si="34"/>
        <v>0.35000000000000109</v>
      </c>
      <c r="H397" s="29">
        <f t="shared" si="38"/>
        <v>0.15361111111111128</v>
      </c>
    </row>
    <row r="398" spans="1:8" x14ac:dyDescent="0.2">
      <c r="A398" s="26">
        <f t="shared" si="35"/>
        <v>52.666666666666664</v>
      </c>
      <c r="B398" s="6">
        <v>3160</v>
      </c>
      <c r="C398" s="29">
        <f t="shared" si="36"/>
        <v>7.391746918738068E-13</v>
      </c>
      <c r="D398" s="29">
        <f t="shared" si="33"/>
        <v>1.3133390567740304E-2</v>
      </c>
      <c r="E398" s="29">
        <f t="shared" si="40"/>
        <v>9.0145017918535617E-2</v>
      </c>
      <c r="F398" s="29">
        <f t="shared" si="38"/>
        <v>7.1448903150718626E-2</v>
      </c>
      <c r="G398" s="29">
        <f t="shared" si="34"/>
        <v>0.35111111111111221</v>
      </c>
      <c r="H398" s="29">
        <f t="shared" si="38"/>
        <v>0.1545864197530866</v>
      </c>
    </row>
    <row r="399" spans="1:8" x14ac:dyDescent="0.2">
      <c r="A399" s="26">
        <f t="shared" si="35"/>
        <v>52.833333333333336</v>
      </c>
      <c r="B399" s="6">
        <v>3170</v>
      </c>
      <c r="C399" s="29">
        <f t="shared" si="36"/>
        <v>6.7663903445902485E-13</v>
      </c>
      <c r="D399" s="29">
        <f t="shared" si="33"/>
        <v>1.313339056767859E-2</v>
      </c>
      <c r="E399" s="29">
        <f t="shared" si="40"/>
        <v>9.1256129029646721E-2</v>
      </c>
      <c r="F399" s="29">
        <f t="shared" si="38"/>
        <v>7.1702392398023201E-2</v>
      </c>
      <c r="G399" s="29">
        <f t="shared" si="34"/>
        <v>0.35222222222222332</v>
      </c>
      <c r="H399" s="29">
        <f t="shared" si="38"/>
        <v>0.15556481481481499</v>
      </c>
    </row>
    <row r="400" spans="1:8" x14ac:dyDescent="0.2">
      <c r="A400" s="26">
        <f t="shared" si="35"/>
        <v>53</v>
      </c>
      <c r="B400" s="6">
        <v>3180</v>
      </c>
      <c r="C400" s="29">
        <f t="shared" si="36"/>
        <v>6.1939401874408972E-13</v>
      </c>
      <c r="D400" s="29">
        <f t="shared" si="33"/>
        <v>1.3133390567622097E-2</v>
      </c>
      <c r="E400" s="29">
        <f t="shared" si="40"/>
        <v>9.2367240140757825E-2</v>
      </c>
      <c r="F400" s="29">
        <f t="shared" si="38"/>
        <v>7.1958968065080856E-2</v>
      </c>
      <c r="G400" s="29">
        <f t="shared" si="34"/>
        <v>0.35333333333333444</v>
      </c>
      <c r="H400" s="29">
        <f t="shared" si="38"/>
        <v>0.15654629629629646</v>
      </c>
    </row>
    <row r="401" spans="1:8" x14ac:dyDescent="0.2">
      <c r="A401" s="26">
        <f t="shared" si="35"/>
        <v>53.166666666666664</v>
      </c>
      <c r="B401" s="6">
        <v>3190</v>
      </c>
      <c r="C401" s="29">
        <f t="shared" si="36"/>
        <v>5.6699204585895984E-13</v>
      </c>
      <c r="D401" s="29">
        <f t="shared" si="33"/>
        <v>1.3133390567570383E-2</v>
      </c>
      <c r="E401" s="29">
        <f t="shared" si="40"/>
        <v>9.347835125186893E-2</v>
      </c>
      <c r="F401" s="29">
        <f t="shared" si="38"/>
        <v>7.2218630151891602E-2</v>
      </c>
      <c r="G401" s="29">
        <f t="shared" si="34"/>
        <v>0.35444444444444556</v>
      </c>
      <c r="H401" s="29">
        <f t="shared" si="38"/>
        <v>0.15753086419753104</v>
      </c>
    </row>
    <row r="402" spans="1:8" x14ac:dyDescent="0.2">
      <c r="A402" s="26">
        <f t="shared" si="35"/>
        <v>53.333333333333336</v>
      </c>
      <c r="B402" s="6">
        <v>3200</v>
      </c>
      <c r="C402" s="29">
        <f t="shared" si="36"/>
        <v>5.1902338469327751E-13</v>
      </c>
      <c r="D402" s="29">
        <f t="shared" si="33"/>
        <v>1.3133390567523044E-2</v>
      </c>
      <c r="E402" s="29">
        <f t="shared" si="40"/>
        <v>9.4589462362980034E-2</v>
      </c>
      <c r="F402" s="29">
        <f t="shared" si="38"/>
        <v>7.2481378658455442E-2</v>
      </c>
      <c r="G402" s="29">
        <f t="shared" si="34"/>
        <v>0.35555555555555668</v>
      </c>
      <c r="H402" s="29">
        <f t="shared" si="38"/>
        <v>0.1585185185185187</v>
      </c>
    </row>
    <row r="403" spans="1:8" x14ac:dyDescent="0.2">
      <c r="A403" s="26">
        <f t="shared" si="35"/>
        <v>53.5</v>
      </c>
      <c r="B403" s="6">
        <v>3210</v>
      </c>
      <c r="C403" s="29">
        <f t="shared" si="36"/>
        <v>4.751129682081571E-13</v>
      </c>
      <c r="D403" s="29">
        <f t="shared" ref="D403:D466" si="41">D402*EXP(-$C$21*10/3600)+$B$79</f>
        <v>1.3133390567479711E-2</v>
      </c>
      <c r="E403" s="29">
        <f t="shared" si="40"/>
        <v>9.5700573474091138E-2</v>
      </c>
      <c r="F403" s="29">
        <f t="shared" si="38"/>
        <v>7.2747213584772361E-2</v>
      </c>
      <c r="G403" s="29">
        <f t="shared" ref="G403:G441" si="42">G402+$B$79</f>
        <v>0.3566666666666678</v>
      </c>
      <c r="H403" s="29">
        <f t="shared" si="38"/>
        <v>0.15950925925925943</v>
      </c>
    </row>
    <row r="404" spans="1:8" x14ac:dyDescent="0.2">
      <c r="A404" s="26">
        <f t="shared" ref="A404:A467" si="43">B404/60</f>
        <v>53.666666666666664</v>
      </c>
      <c r="B404" s="6">
        <v>3220</v>
      </c>
      <c r="C404" s="29">
        <f t="shared" ref="C404:C467" si="44">C403*EXP(-$C$21*10/3600)</f>
        <v>4.3491746078640421E-13</v>
      </c>
      <c r="D404" s="29">
        <f t="shared" si="41"/>
        <v>1.3133390567440043E-2</v>
      </c>
      <c r="E404" s="29">
        <f t="shared" si="40"/>
        <v>9.6811684585202243E-2</v>
      </c>
      <c r="F404" s="29">
        <f t="shared" ref="F404:H467" si="45">(F403+E404*10/3600)</f>
        <v>7.3016134930842372E-2</v>
      </c>
      <c r="G404" s="29">
        <f t="shared" si="42"/>
        <v>0.35777777777777892</v>
      </c>
      <c r="H404" s="29">
        <f t="shared" si="45"/>
        <v>0.16050308641975328</v>
      </c>
    </row>
    <row r="405" spans="1:8" x14ac:dyDescent="0.2">
      <c r="A405" s="26">
        <f t="shared" si="43"/>
        <v>53.833333333333336</v>
      </c>
      <c r="B405" s="6">
        <v>3230</v>
      </c>
      <c r="C405" s="29">
        <f t="shared" si="44"/>
        <v>3.9812257369077201E-13</v>
      </c>
      <c r="D405" s="29">
        <f t="shared" si="41"/>
        <v>1.3133390567403732E-2</v>
      </c>
      <c r="E405" s="29">
        <f t="shared" si="40"/>
        <v>9.7922795696313347E-2</v>
      </c>
      <c r="F405" s="29">
        <f t="shared" si="45"/>
        <v>7.3288142696665462E-2</v>
      </c>
      <c r="G405" s="29">
        <f t="shared" si="42"/>
        <v>0.35888888888889003</v>
      </c>
      <c r="H405" s="29">
        <f t="shared" si="45"/>
        <v>0.1615000000000002</v>
      </c>
    </row>
    <row r="406" spans="1:8" x14ac:dyDescent="0.2">
      <c r="A406" s="26">
        <f t="shared" si="43"/>
        <v>54</v>
      </c>
      <c r="B406" s="6">
        <v>3240</v>
      </c>
      <c r="C406" s="29">
        <f t="shared" si="44"/>
        <v>3.6444060763981873E-13</v>
      </c>
      <c r="D406" s="29">
        <f t="shared" si="41"/>
        <v>1.3133390567370493E-2</v>
      </c>
      <c r="E406" s="29">
        <f t="shared" si="40"/>
        <v>9.9033906807424452E-2</v>
      </c>
      <c r="F406" s="29">
        <f t="shared" si="45"/>
        <v>7.3563236882241645E-2</v>
      </c>
      <c r="G406" s="29">
        <f t="shared" si="42"/>
        <v>0.36000000000000115</v>
      </c>
      <c r="H406" s="29">
        <f t="shared" si="45"/>
        <v>0.1625000000000002</v>
      </c>
    </row>
    <row r="407" spans="1:8" x14ac:dyDescent="0.2">
      <c r="A407" s="26">
        <f t="shared" si="43"/>
        <v>54.166666666666664</v>
      </c>
      <c r="B407" s="6">
        <v>3250</v>
      </c>
      <c r="C407" s="29">
        <f t="shared" si="44"/>
        <v>3.3360820328676289E-13</v>
      </c>
      <c r="D407" s="29">
        <f t="shared" si="41"/>
        <v>1.3133390567340066E-2</v>
      </c>
      <c r="E407" s="29">
        <f t="shared" si="40"/>
        <v>0.10014501791853556</v>
      </c>
      <c r="F407" s="29">
        <f t="shared" si="45"/>
        <v>7.3841417487570907E-2</v>
      </c>
      <c r="G407" s="29">
        <f t="shared" si="42"/>
        <v>0.36111111111111227</v>
      </c>
      <c r="H407" s="29">
        <f t="shared" si="45"/>
        <v>0.16350308641975328</v>
      </c>
    </row>
    <row r="408" spans="1:8" x14ac:dyDescent="0.2">
      <c r="A408" s="26">
        <f t="shared" si="43"/>
        <v>54.333333333333336</v>
      </c>
      <c r="B408" s="6">
        <v>3260</v>
      </c>
      <c r="C408" s="29">
        <f t="shared" si="44"/>
        <v>3.0538428201232671E-13</v>
      </c>
      <c r="D408" s="29">
        <f t="shared" si="41"/>
        <v>1.3133390567312213E-2</v>
      </c>
      <c r="E408" s="29">
        <f t="shared" si="40"/>
        <v>0.10125612902964666</v>
      </c>
      <c r="F408" s="29">
        <f t="shared" si="45"/>
        <v>7.4122684512653261E-2</v>
      </c>
      <c r="G408" s="29">
        <f t="shared" si="42"/>
        <v>0.36222222222222339</v>
      </c>
      <c r="H408" s="29">
        <f t="shared" si="45"/>
        <v>0.16450925925925947</v>
      </c>
    </row>
    <row r="409" spans="1:8" x14ac:dyDescent="0.2">
      <c r="A409" s="26">
        <f t="shared" si="43"/>
        <v>54.5</v>
      </c>
      <c r="B409" s="6">
        <v>3270</v>
      </c>
      <c r="C409" s="29">
        <f t="shared" si="44"/>
        <v>2.7954816093062391E-13</v>
      </c>
      <c r="D409" s="29">
        <f t="shared" si="41"/>
        <v>1.3133390567286716E-2</v>
      </c>
      <c r="E409" s="29">
        <f t="shared" si="40"/>
        <v>0.10236724014075776</v>
      </c>
      <c r="F409" s="29">
        <f t="shared" si="45"/>
        <v>7.4407037957488695E-2</v>
      </c>
      <c r="G409" s="29">
        <f t="shared" si="42"/>
        <v>0.36333333333333451</v>
      </c>
      <c r="H409" s="29">
        <f t="shared" si="45"/>
        <v>0.16551851851851873</v>
      </c>
    </row>
    <row r="410" spans="1:8" x14ac:dyDescent="0.2">
      <c r="A410" s="26">
        <f t="shared" si="43"/>
        <v>54.666666666666664</v>
      </c>
      <c r="B410" s="6">
        <v>3280</v>
      </c>
      <c r="C410" s="29">
        <f t="shared" si="44"/>
        <v>2.5589782736931963E-13</v>
      </c>
      <c r="D410" s="29">
        <f t="shared" si="41"/>
        <v>1.3133390567263377E-2</v>
      </c>
      <c r="E410" s="29">
        <f t="shared" si="40"/>
        <v>0.10347835125186887</v>
      </c>
      <c r="F410" s="29">
        <f t="shared" si="45"/>
        <v>7.4694477822077221E-2</v>
      </c>
      <c r="G410" s="29">
        <f t="shared" si="42"/>
        <v>0.36444444444444563</v>
      </c>
      <c r="H410" s="29">
        <f t="shared" si="45"/>
        <v>0.16653086419753108</v>
      </c>
    </row>
    <row r="411" spans="1:8" x14ac:dyDescent="0.2">
      <c r="A411" s="26">
        <f t="shared" si="43"/>
        <v>54.833333333333336</v>
      </c>
      <c r="B411" s="6">
        <v>3290</v>
      </c>
      <c r="C411" s="29">
        <f t="shared" si="44"/>
        <v>2.3424835933222021E-13</v>
      </c>
      <c r="D411" s="29">
        <f t="shared" si="41"/>
        <v>1.3133390567242012E-2</v>
      </c>
      <c r="E411" s="29">
        <f t="shared" si="40"/>
        <v>0.10458946236297997</v>
      </c>
      <c r="F411" s="29">
        <f t="shared" si="45"/>
        <v>7.4985004106418826E-2</v>
      </c>
      <c r="G411" s="29">
        <f t="shared" si="42"/>
        <v>0.36555555555555674</v>
      </c>
      <c r="H411" s="29">
        <f t="shared" si="45"/>
        <v>0.1675462962962965</v>
      </c>
    </row>
    <row r="412" spans="1:8" x14ac:dyDescent="0.2">
      <c r="A412" s="26">
        <f t="shared" si="43"/>
        <v>55</v>
      </c>
      <c r="B412" s="6">
        <v>3300</v>
      </c>
      <c r="C412" s="29">
        <f t="shared" si="44"/>
        <v>2.144304795938872E-13</v>
      </c>
      <c r="D412" s="29">
        <f t="shared" si="41"/>
        <v>1.3133390567222455E-2</v>
      </c>
      <c r="E412" s="29">
        <f t="shared" si="40"/>
        <v>0.10570057347409108</v>
      </c>
      <c r="F412" s="29">
        <f t="shared" si="45"/>
        <v>7.5278616810513524E-2</v>
      </c>
      <c r="G412" s="29">
        <f t="shared" si="42"/>
        <v>0.36666666666666786</v>
      </c>
      <c r="H412" s="29">
        <f t="shared" si="45"/>
        <v>0.16856481481481503</v>
      </c>
    </row>
    <row r="413" spans="1:8" x14ac:dyDescent="0.2">
      <c r="A413" s="26">
        <f t="shared" si="43"/>
        <v>55.166666666666664</v>
      </c>
      <c r="B413" s="6">
        <v>3310</v>
      </c>
      <c r="C413" s="29">
        <f t="shared" si="44"/>
        <v>1.9628923212073909E-13</v>
      </c>
      <c r="D413" s="29">
        <f t="shared" si="41"/>
        <v>1.3133390567204552E-2</v>
      </c>
      <c r="E413" s="29">
        <f t="shared" si="40"/>
        <v>0.10681168458520218</v>
      </c>
      <c r="F413" s="29">
        <f t="shared" si="45"/>
        <v>7.5575315934361315E-2</v>
      </c>
      <c r="G413" s="29">
        <f t="shared" si="42"/>
        <v>0.36777777777777898</v>
      </c>
      <c r="H413" s="29">
        <f t="shared" si="45"/>
        <v>0.16958641975308664</v>
      </c>
    </row>
    <row r="414" spans="1:8" x14ac:dyDescent="0.2">
      <c r="A414" s="26">
        <f t="shared" si="43"/>
        <v>55.333333333333336</v>
      </c>
      <c r="B414" s="6">
        <v>3320</v>
      </c>
      <c r="C414" s="29">
        <f t="shared" si="44"/>
        <v>1.7968277046957534E-13</v>
      </c>
      <c r="D414" s="29">
        <f t="shared" si="41"/>
        <v>1.3133390567188164E-2</v>
      </c>
      <c r="E414" s="29">
        <f t="shared" si="40"/>
        <v>0.10792279569631329</v>
      </c>
      <c r="F414" s="29">
        <f t="shared" si="45"/>
        <v>7.5875101477962184E-2</v>
      </c>
      <c r="G414" s="29">
        <f t="shared" si="42"/>
        <v>0.3688888888888901</v>
      </c>
      <c r="H414" s="29">
        <f t="shared" si="45"/>
        <v>0.17061111111111132</v>
      </c>
    </row>
    <row r="415" spans="1:8" x14ac:dyDescent="0.2">
      <c r="A415" s="26">
        <f t="shared" si="43"/>
        <v>55.5</v>
      </c>
      <c r="B415" s="6">
        <v>3330</v>
      </c>
      <c r="C415" s="29">
        <f t="shared" si="44"/>
        <v>1.6448124869000853E-13</v>
      </c>
      <c r="D415" s="29">
        <f t="shared" si="41"/>
        <v>1.3133390567173163E-2</v>
      </c>
      <c r="E415" s="29">
        <f t="shared" si="40"/>
        <v>0.10903390680742439</v>
      </c>
      <c r="F415" s="29">
        <f t="shared" si="45"/>
        <v>7.6177973441316146E-2</v>
      </c>
      <c r="G415" s="29">
        <f t="shared" si="42"/>
        <v>0.37000000000000122</v>
      </c>
      <c r="H415" s="29">
        <f t="shared" si="45"/>
        <v>0.17163888888888912</v>
      </c>
    </row>
    <row r="416" spans="1:8" x14ac:dyDescent="0.2">
      <c r="A416" s="26">
        <f t="shared" si="43"/>
        <v>55.666666666666664</v>
      </c>
      <c r="B416" s="6">
        <v>3340</v>
      </c>
      <c r="C416" s="29">
        <f t="shared" si="44"/>
        <v>1.5056580605876925E-13</v>
      </c>
      <c r="D416" s="29">
        <f t="shared" si="41"/>
        <v>1.3133390567159429E-2</v>
      </c>
      <c r="E416" s="29">
        <f t="shared" si="40"/>
        <v>0.1101450179185355</v>
      </c>
      <c r="F416" s="29">
        <f t="shared" si="45"/>
        <v>7.6483931824423187E-2</v>
      </c>
      <c r="G416" s="29">
        <f t="shared" si="42"/>
        <v>0.37111111111111234</v>
      </c>
      <c r="H416" s="29">
        <f t="shared" si="45"/>
        <v>0.17266975308641999</v>
      </c>
    </row>
    <row r="417" spans="1:8" x14ac:dyDescent="0.2">
      <c r="A417" s="26">
        <f t="shared" si="43"/>
        <v>55.833333333333336</v>
      </c>
      <c r="B417" s="6">
        <v>3350</v>
      </c>
      <c r="C417" s="29">
        <f t="shared" si="44"/>
        <v>1.3782763770751952E-13</v>
      </c>
      <c r="D417" s="29">
        <f t="shared" si="41"/>
        <v>1.3133390567146857E-2</v>
      </c>
      <c r="E417" s="29">
        <f t="shared" si="40"/>
        <v>0.1112561290296466</v>
      </c>
      <c r="F417" s="29">
        <f t="shared" si="45"/>
        <v>7.6792976627283321E-2</v>
      </c>
      <c r="G417" s="29">
        <f t="shared" si="42"/>
        <v>0.37222222222222345</v>
      </c>
      <c r="H417" s="29">
        <f t="shared" si="45"/>
        <v>0.17370370370370394</v>
      </c>
    </row>
    <row r="418" spans="1:8" x14ac:dyDescent="0.2">
      <c r="A418" s="26">
        <f t="shared" si="43"/>
        <v>56</v>
      </c>
      <c r="B418" s="6">
        <v>3360</v>
      </c>
      <c r="C418" s="29">
        <f t="shared" si="44"/>
        <v>1.2616714387741204E-13</v>
      </c>
      <c r="D418" s="29">
        <f t="shared" si="41"/>
        <v>1.3133390567135349E-2</v>
      </c>
      <c r="E418" s="29">
        <f t="shared" si="40"/>
        <v>0.1123672401407577</v>
      </c>
      <c r="F418" s="29">
        <f t="shared" si="45"/>
        <v>7.7105107849896534E-2</v>
      </c>
      <c r="G418" s="29">
        <f t="shared" si="42"/>
        <v>0.37333333333333457</v>
      </c>
      <c r="H418" s="29">
        <f t="shared" si="45"/>
        <v>0.17474074074074097</v>
      </c>
    </row>
    <row r="419" spans="1:8" x14ac:dyDescent="0.2">
      <c r="A419" s="26">
        <f t="shared" si="43"/>
        <v>56.166666666666664</v>
      </c>
      <c r="B419" s="6">
        <v>3370</v>
      </c>
      <c r="C419" s="29">
        <f t="shared" si="44"/>
        <v>1.154931511484154E-13</v>
      </c>
      <c r="D419" s="29">
        <f t="shared" si="41"/>
        <v>1.3133390567124816E-2</v>
      </c>
      <c r="E419" s="29">
        <f t="shared" si="40"/>
        <v>0.11347835125186881</v>
      </c>
      <c r="F419" s="29">
        <f t="shared" si="45"/>
        <v>7.742032549226284E-2</v>
      </c>
      <c r="G419" s="29">
        <f t="shared" si="42"/>
        <v>0.37444444444444569</v>
      </c>
      <c r="H419" s="29">
        <f t="shared" si="45"/>
        <v>0.17578086419753111</v>
      </c>
    </row>
    <row r="420" spans="1:8" x14ac:dyDescent="0.2">
      <c r="A420" s="26">
        <f t="shared" si="43"/>
        <v>56.333333333333336</v>
      </c>
      <c r="B420" s="6">
        <v>3380</v>
      </c>
      <c r="C420" s="29">
        <f t="shared" si="44"/>
        <v>1.057221995541961E-13</v>
      </c>
      <c r="D420" s="29">
        <f t="shared" si="41"/>
        <v>1.3133390567115173E-2</v>
      </c>
      <c r="E420" s="29">
        <f t="shared" si="40"/>
        <v>0.11458946236297991</v>
      </c>
      <c r="F420" s="29">
        <f t="shared" si="45"/>
        <v>7.7738629554382224E-2</v>
      </c>
      <c r="G420" s="29">
        <f t="shared" si="42"/>
        <v>0.37555555555555681</v>
      </c>
      <c r="H420" s="29">
        <f t="shared" si="45"/>
        <v>0.17682407407407433</v>
      </c>
    </row>
    <row r="421" spans="1:8" x14ac:dyDescent="0.2">
      <c r="A421" s="26">
        <f t="shared" si="43"/>
        <v>56.5</v>
      </c>
      <c r="B421" s="6">
        <v>3390</v>
      </c>
      <c r="C421" s="29">
        <f t="shared" si="44"/>
        <v>9.677789000850736E-14</v>
      </c>
      <c r="D421" s="29">
        <f t="shared" si="41"/>
        <v>1.3133390567106346E-2</v>
      </c>
      <c r="E421" s="29">
        <f t="shared" si="40"/>
        <v>0.11570057347409102</v>
      </c>
      <c r="F421" s="29">
        <f t="shared" si="45"/>
        <v>7.8060020036254701E-2</v>
      </c>
      <c r="G421" s="29">
        <f t="shared" si="42"/>
        <v>0.37666666666666793</v>
      </c>
      <c r="H421" s="29">
        <f t="shared" si="45"/>
        <v>0.17787037037037062</v>
      </c>
    </row>
    <row r="422" spans="1:8" x14ac:dyDescent="0.2">
      <c r="A422" s="26">
        <f t="shared" si="43"/>
        <v>56.666666666666664</v>
      </c>
      <c r="B422" s="6">
        <v>3400</v>
      </c>
      <c r="C422" s="29">
        <f t="shared" si="44"/>
        <v>8.8590286940610812E-14</v>
      </c>
      <c r="D422" s="29">
        <f t="shared" si="41"/>
        <v>1.3133390567098266E-2</v>
      </c>
      <c r="E422" s="29">
        <f t="shared" ref="E422:E453" si="46">E421+$B$79</f>
        <v>0.11681168458520212</v>
      </c>
      <c r="F422" s="29">
        <f t="shared" si="45"/>
        <v>7.8384496937880258E-2</v>
      </c>
      <c r="G422" s="29">
        <f t="shared" si="42"/>
        <v>0.37777777777777904</v>
      </c>
      <c r="H422" s="29">
        <f t="shared" si="45"/>
        <v>0.17891975308642</v>
      </c>
    </row>
    <row r="423" spans="1:8" x14ac:dyDescent="0.2">
      <c r="A423" s="26">
        <f t="shared" si="43"/>
        <v>56.833333333333336</v>
      </c>
      <c r="B423" s="6">
        <v>3410</v>
      </c>
      <c r="C423" s="29">
        <f t="shared" si="44"/>
        <v>8.1095371468936254E-14</v>
      </c>
      <c r="D423" s="29">
        <f t="shared" si="41"/>
        <v>1.3133390567090869E-2</v>
      </c>
      <c r="E423" s="29">
        <f t="shared" si="46"/>
        <v>0.11792279569631323</v>
      </c>
      <c r="F423" s="29">
        <f t="shared" si="45"/>
        <v>7.8712060259258906E-2</v>
      </c>
      <c r="G423" s="29">
        <f t="shared" si="42"/>
        <v>0.37888888888889016</v>
      </c>
      <c r="H423" s="29">
        <f t="shared" si="45"/>
        <v>0.17997222222222248</v>
      </c>
    </row>
    <row r="424" spans="1:8" x14ac:dyDescent="0.2">
      <c r="A424" s="26">
        <f t="shared" si="43"/>
        <v>57</v>
      </c>
      <c r="B424" s="6">
        <v>3420</v>
      </c>
      <c r="C424" s="29">
        <f t="shared" si="44"/>
        <v>7.4234540837343595E-14</v>
      </c>
      <c r="D424" s="29">
        <f t="shared" si="41"/>
        <v>1.3133390567084098E-2</v>
      </c>
      <c r="E424" s="29">
        <f t="shared" si="46"/>
        <v>0.11903390680742433</v>
      </c>
      <c r="F424" s="29">
        <f t="shared" si="45"/>
        <v>7.9042710000390634E-2</v>
      </c>
      <c r="G424" s="29">
        <f t="shared" si="42"/>
        <v>0.38000000000000128</v>
      </c>
      <c r="H424" s="29">
        <f t="shared" si="45"/>
        <v>0.18102777777777804</v>
      </c>
    </row>
    <row r="425" spans="1:8" x14ac:dyDescent="0.2">
      <c r="A425" s="26">
        <f t="shared" si="43"/>
        <v>57.166666666666664</v>
      </c>
      <c r="B425" s="6">
        <v>3430</v>
      </c>
      <c r="C425" s="29">
        <f t="shared" si="44"/>
        <v>6.7954150200078237E-14</v>
      </c>
      <c r="D425" s="29">
        <f t="shared" si="41"/>
        <v>1.31333905670779E-2</v>
      </c>
      <c r="E425" s="29">
        <f t="shared" si="46"/>
        <v>0.12014501791853543</v>
      </c>
      <c r="F425" s="29">
        <f t="shared" si="45"/>
        <v>7.9376446161275455E-2</v>
      </c>
      <c r="G425" s="29">
        <f t="shared" si="42"/>
        <v>0.3811111111111124</v>
      </c>
      <c r="H425" s="29">
        <f t="shared" si="45"/>
        <v>0.18208641975308668</v>
      </c>
    </row>
    <row r="426" spans="1:8" x14ac:dyDescent="0.2">
      <c r="A426" s="26">
        <f t="shared" si="43"/>
        <v>57.333333333333336</v>
      </c>
      <c r="B426" s="6">
        <v>3440</v>
      </c>
      <c r="C426" s="29">
        <f t="shared" si="44"/>
        <v>6.2205093172635773E-14</v>
      </c>
      <c r="D426" s="29">
        <f t="shared" si="41"/>
        <v>1.3133390567072226E-2</v>
      </c>
      <c r="E426" s="29">
        <f t="shared" si="46"/>
        <v>0.12125612902964654</v>
      </c>
      <c r="F426" s="29">
        <f t="shared" si="45"/>
        <v>7.9713268741913368E-2</v>
      </c>
      <c r="G426" s="29">
        <f t="shared" si="42"/>
        <v>0.38222222222222352</v>
      </c>
      <c r="H426" s="29">
        <f t="shared" si="45"/>
        <v>0.18314814814814842</v>
      </c>
    </row>
    <row r="427" spans="1:8" x14ac:dyDescent="0.2">
      <c r="A427" s="26">
        <f t="shared" si="43"/>
        <v>57.5</v>
      </c>
      <c r="B427" s="6">
        <v>3450</v>
      </c>
      <c r="C427" s="29">
        <f t="shared" si="44"/>
        <v>5.6942417868862441E-14</v>
      </c>
      <c r="D427" s="29">
        <f t="shared" si="41"/>
        <v>1.3133390567067032E-2</v>
      </c>
      <c r="E427" s="29">
        <f t="shared" si="46"/>
        <v>0.12236724014075764</v>
      </c>
      <c r="F427" s="29">
        <f t="shared" si="45"/>
        <v>8.005317774230436E-2</v>
      </c>
      <c r="G427" s="29">
        <f t="shared" si="42"/>
        <v>0.38333333333333464</v>
      </c>
      <c r="H427" s="29">
        <f t="shared" si="45"/>
        <v>0.18421296296296324</v>
      </c>
    </row>
    <row r="428" spans="1:8" x14ac:dyDescent="0.2">
      <c r="A428" s="26">
        <f t="shared" si="43"/>
        <v>57.666666666666664</v>
      </c>
      <c r="B428" s="6">
        <v>3460</v>
      </c>
      <c r="C428" s="29">
        <f t="shared" si="44"/>
        <v>5.2124975422084959E-14</v>
      </c>
      <c r="D428" s="29">
        <f t="shared" si="41"/>
        <v>1.3133390567062277E-2</v>
      </c>
      <c r="E428" s="29">
        <f t="shared" si="46"/>
        <v>0.12347835125186875</v>
      </c>
      <c r="F428" s="29">
        <f t="shared" si="45"/>
        <v>8.0396173162448445E-2</v>
      </c>
      <c r="G428" s="29">
        <f t="shared" si="42"/>
        <v>0.38444444444444575</v>
      </c>
      <c r="H428" s="29">
        <f t="shared" si="45"/>
        <v>0.18528086419753115</v>
      </c>
    </row>
    <row r="429" spans="1:8" x14ac:dyDescent="0.2">
      <c r="A429" s="26">
        <f t="shared" si="43"/>
        <v>57.833333333333336</v>
      </c>
      <c r="B429" s="6">
        <v>3470</v>
      </c>
      <c r="C429" s="29">
        <f t="shared" si="44"/>
        <v>4.7715098242055737E-14</v>
      </c>
      <c r="D429" s="29">
        <f t="shared" si="41"/>
        <v>1.3133390567057925E-2</v>
      </c>
      <c r="E429" s="29">
        <f t="shared" si="46"/>
        <v>0.12458946236297985</v>
      </c>
      <c r="F429" s="29">
        <f t="shared" si="45"/>
        <v>8.0742255002345609E-2</v>
      </c>
      <c r="G429" s="29">
        <f t="shared" si="42"/>
        <v>0.38555555555555687</v>
      </c>
      <c r="H429" s="29">
        <f t="shared" si="45"/>
        <v>0.18635185185185213</v>
      </c>
    </row>
    <row r="430" spans="1:8" x14ac:dyDescent="0.2">
      <c r="A430" s="26">
        <f t="shared" si="43"/>
        <v>58</v>
      </c>
      <c r="B430" s="6">
        <v>3480</v>
      </c>
      <c r="C430" s="29">
        <f t="shared" si="44"/>
        <v>4.3678305492004064E-14</v>
      </c>
      <c r="D430" s="29">
        <f t="shared" si="41"/>
        <v>1.3133390567053942E-2</v>
      </c>
      <c r="E430" s="29">
        <f t="shared" si="46"/>
        <v>0.12570057347409097</v>
      </c>
      <c r="F430" s="29">
        <f t="shared" si="45"/>
        <v>8.1091423261995865E-2</v>
      </c>
      <c r="G430" s="29">
        <f t="shared" si="42"/>
        <v>0.38666666666666799</v>
      </c>
      <c r="H430" s="29">
        <f t="shared" si="45"/>
        <v>0.18742592592592622</v>
      </c>
    </row>
    <row r="431" spans="1:8" x14ac:dyDescent="0.2">
      <c r="A431" s="26">
        <f t="shared" si="43"/>
        <v>58.166666666666664</v>
      </c>
      <c r="B431" s="6">
        <v>3490</v>
      </c>
      <c r="C431" s="29">
        <f t="shared" si="44"/>
        <v>3.9983033482917915E-14</v>
      </c>
      <c r="D431" s="29">
        <f t="shared" si="41"/>
        <v>1.3133390567050296E-2</v>
      </c>
      <c r="E431" s="29">
        <f t="shared" si="46"/>
        <v>0.12681168458520209</v>
      </c>
      <c r="F431" s="29">
        <f t="shared" si="45"/>
        <v>8.1443677941399201E-2</v>
      </c>
      <c r="G431" s="29">
        <f t="shared" si="42"/>
        <v>0.38777777777777911</v>
      </c>
      <c r="H431" s="29">
        <f t="shared" si="45"/>
        <v>0.18850308641975339</v>
      </c>
    </row>
    <row r="432" spans="1:8" x14ac:dyDescent="0.2">
      <c r="A432" s="26">
        <f t="shared" si="43"/>
        <v>58.333333333333336</v>
      </c>
      <c r="B432" s="6">
        <v>3500</v>
      </c>
      <c r="C432" s="29">
        <f t="shared" si="44"/>
        <v>3.6600388877008737E-14</v>
      </c>
      <c r="D432" s="29">
        <f t="shared" si="41"/>
        <v>1.3133390567046958E-2</v>
      </c>
      <c r="E432" s="29">
        <f t="shared" si="46"/>
        <v>0.12792279569631321</v>
      </c>
      <c r="F432" s="29">
        <f t="shared" si="45"/>
        <v>8.1799019040555629E-2</v>
      </c>
      <c r="G432" s="29">
        <f t="shared" si="42"/>
        <v>0.38888888888889023</v>
      </c>
      <c r="H432" s="29">
        <f t="shared" si="45"/>
        <v>0.18958333333333363</v>
      </c>
    </row>
    <row r="433" spans="1:8" x14ac:dyDescent="0.2">
      <c r="A433" s="26">
        <f t="shared" si="43"/>
        <v>58.5</v>
      </c>
      <c r="B433" s="6">
        <v>3510</v>
      </c>
      <c r="C433" s="29">
        <f t="shared" si="44"/>
        <v>3.350392277065675E-14</v>
      </c>
      <c r="D433" s="29">
        <f t="shared" si="41"/>
        <v>1.3133390567043901E-2</v>
      </c>
      <c r="E433" s="29">
        <f t="shared" si="46"/>
        <v>0.12903390680742433</v>
      </c>
      <c r="F433" s="29">
        <f t="shared" si="45"/>
        <v>8.2157446559465136E-2</v>
      </c>
      <c r="G433" s="29">
        <f t="shared" si="42"/>
        <v>0.39000000000000135</v>
      </c>
      <c r="H433" s="29">
        <f t="shared" si="45"/>
        <v>0.19066666666666696</v>
      </c>
    </row>
    <row r="434" spans="1:8" x14ac:dyDescent="0.2">
      <c r="A434" s="26">
        <f t="shared" si="43"/>
        <v>58.666666666666664</v>
      </c>
      <c r="B434" s="6">
        <v>3520</v>
      </c>
      <c r="C434" s="29">
        <f t="shared" si="44"/>
        <v>3.0669423890390977E-14</v>
      </c>
      <c r="D434" s="29">
        <f t="shared" si="41"/>
        <v>1.3133390567041105E-2</v>
      </c>
      <c r="E434" s="29">
        <f t="shared" si="46"/>
        <v>0.13014501791853544</v>
      </c>
      <c r="F434" s="29">
        <f t="shared" si="45"/>
        <v>8.2518960498127736E-2</v>
      </c>
      <c r="G434" s="29">
        <f t="shared" si="42"/>
        <v>0.39111111111111246</v>
      </c>
      <c r="H434" s="29">
        <f t="shared" si="45"/>
        <v>0.19175308641975339</v>
      </c>
    </row>
    <row r="435" spans="1:8" x14ac:dyDescent="0.2">
      <c r="A435" s="26">
        <f t="shared" si="43"/>
        <v>58.833333333333336</v>
      </c>
      <c r="B435" s="6">
        <v>3530</v>
      </c>
      <c r="C435" s="29">
        <f t="shared" si="44"/>
        <v>2.807472928490298E-14</v>
      </c>
      <c r="D435" s="29">
        <f t="shared" si="41"/>
        <v>1.3133390567038545E-2</v>
      </c>
      <c r="E435" s="29">
        <f t="shared" si="46"/>
        <v>0.13125612902964656</v>
      </c>
      <c r="F435" s="29">
        <f t="shared" si="45"/>
        <v>8.2883560856543415E-2</v>
      </c>
      <c r="G435" s="29">
        <f t="shared" si="42"/>
        <v>0.39222222222222358</v>
      </c>
      <c r="H435" s="29">
        <f t="shared" si="45"/>
        <v>0.1928425925925929</v>
      </c>
    </row>
    <row r="436" spans="1:8" x14ac:dyDescent="0.2">
      <c r="A436" s="26">
        <f t="shared" si="43"/>
        <v>59</v>
      </c>
      <c r="B436" s="6">
        <v>3540</v>
      </c>
      <c r="C436" s="29">
        <f t="shared" si="44"/>
        <v>2.5699551032894899E-14</v>
      </c>
      <c r="D436" s="29">
        <f t="shared" si="41"/>
        <v>1.3133390567036201E-2</v>
      </c>
      <c r="E436" s="29">
        <f t="shared" si="46"/>
        <v>0.13236724014075768</v>
      </c>
      <c r="F436" s="29">
        <f t="shared" si="45"/>
        <v>8.3251247634712186E-2</v>
      </c>
      <c r="G436" s="29">
        <f t="shared" si="42"/>
        <v>0.3933333333333347</v>
      </c>
      <c r="H436" s="29">
        <f t="shared" si="45"/>
        <v>0.19393518518518549</v>
      </c>
    </row>
    <row r="437" spans="1:8" x14ac:dyDescent="0.2">
      <c r="A437" s="26">
        <f t="shared" si="43"/>
        <v>59.166666666666664</v>
      </c>
      <c r="B437" s="6">
        <v>3550</v>
      </c>
      <c r="C437" s="29">
        <f t="shared" si="44"/>
        <v>2.3525317611790169E-14</v>
      </c>
      <c r="D437" s="29">
        <f t="shared" si="41"/>
        <v>1.3133390567034055E-2</v>
      </c>
      <c r="E437" s="29">
        <f t="shared" si="46"/>
        <v>0.1334783512518688</v>
      </c>
      <c r="F437" s="29">
        <f t="shared" si="45"/>
        <v>8.362202083263405E-2</v>
      </c>
      <c r="G437" s="29">
        <f t="shared" si="42"/>
        <v>0.39444444444444582</v>
      </c>
      <c r="H437" s="29">
        <f t="shared" si="45"/>
        <v>0.19503086419753118</v>
      </c>
    </row>
    <row r="438" spans="1:8" x14ac:dyDescent="0.2">
      <c r="A438" s="26">
        <f t="shared" si="43"/>
        <v>59.333333333333336</v>
      </c>
      <c r="B438" s="6">
        <v>3560</v>
      </c>
      <c r="C438" s="29">
        <f t="shared" si="44"/>
        <v>2.1535028686968584E-14</v>
      </c>
      <c r="D438" s="29">
        <f t="shared" si="41"/>
        <v>1.3133390567032091E-2</v>
      </c>
      <c r="E438" s="29">
        <f t="shared" si="46"/>
        <v>0.13458946236297992</v>
      </c>
      <c r="F438" s="29">
        <f t="shared" si="45"/>
        <v>8.3995880450308993E-2</v>
      </c>
      <c r="G438" s="29">
        <f t="shared" si="42"/>
        <v>0.39555555555555694</v>
      </c>
      <c r="H438" s="29">
        <f t="shared" si="45"/>
        <v>0.19612962962962996</v>
      </c>
    </row>
    <row r="439" spans="1:8" x14ac:dyDescent="0.2">
      <c r="A439" s="26">
        <f t="shared" si="43"/>
        <v>59.5</v>
      </c>
      <c r="B439" s="6">
        <v>3570</v>
      </c>
      <c r="C439" s="29">
        <f t="shared" si="44"/>
        <v>1.9713122186122528E-14</v>
      </c>
      <c r="D439" s="29">
        <f t="shared" si="41"/>
        <v>1.3133390567030293E-2</v>
      </c>
      <c r="E439" s="29">
        <f t="shared" si="46"/>
        <v>0.13570057347409104</v>
      </c>
      <c r="F439" s="29">
        <f t="shared" si="45"/>
        <v>8.4372826487737029E-2</v>
      </c>
      <c r="G439" s="29">
        <f t="shared" si="42"/>
        <v>0.39666666666666806</v>
      </c>
      <c r="H439" s="29">
        <f t="shared" si="45"/>
        <v>0.19723148148148181</v>
      </c>
    </row>
    <row r="440" spans="1:8" x14ac:dyDescent="0.2">
      <c r="A440" s="26">
        <f t="shared" si="43"/>
        <v>59.666666666666664</v>
      </c>
      <c r="B440" s="6">
        <v>3580</v>
      </c>
      <c r="C440" s="29">
        <f t="shared" si="44"/>
        <v>1.8045352619388557E-14</v>
      </c>
      <c r="D440" s="29">
        <f t="shared" si="41"/>
        <v>1.3133390567028646E-2</v>
      </c>
      <c r="E440" s="29">
        <f t="shared" si="46"/>
        <v>0.13681168458520215</v>
      </c>
      <c r="F440" s="29">
        <f t="shared" si="45"/>
        <v>8.4752858944918144E-2</v>
      </c>
      <c r="G440" s="29">
        <f t="shared" si="42"/>
        <v>0.39777777777777917</v>
      </c>
      <c r="H440" s="29">
        <f t="shared" si="45"/>
        <v>0.19833641975308675</v>
      </c>
    </row>
    <row r="441" spans="1:8" x14ac:dyDescent="0.2">
      <c r="A441" s="26">
        <f t="shared" si="43"/>
        <v>59.833333333333336</v>
      </c>
      <c r="B441" s="6">
        <v>3590</v>
      </c>
      <c r="C441" s="29">
        <f t="shared" si="44"/>
        <v>1.6518679693839211E-14</v>
      </c>
      <c r="D441" s="29">
        <f t="shared" si="41"/>
        <v>1.3133390567027139E-2</v>
      </c>
      <c r="E441" s="29">
        <f t="shared" si="46"/>
        <v>0.13792279569631327</v>
      </c>
      <c r="F441" s="29">
        <f t="shared" si="45"/>
        <v>8.5135977821852352E-2</v>
      </c>
      <c r="G441" s="29">
        <f t="shared" si="42"/>
        <v>0.39888888888889029</v>
      </c>
      <c r="H441" s="29">
        <f t="shared" si="45"/>
        <v>0.19944444444444479</v>
      </c>
    </row>
    <row r="442" spans="1:8" x14ac:dyDescent="0.2">
      <c r="A442" s="26">
        <f t="shared" si="43"/>
        <v>60</v>
      </c>
      <c r="B442" s="6">
        <v>3600</v>
      </c>
      <c r="C442" s="29">
        <f t="shared" si="44"/>
        <v>1.5121166351411625E-14</v>
      </c>
      <c r="D442" s="29">
        <f t="shared" si="41"/>
        <v>1.313339056702576E-2</v>
      </c>
      <c r="E442" s="29">
        <f t="shared" si="46"/>
        <v>0.13903390680742439</v>
      </c>
      <c r="F442" s="29">
        <f t="shared" si="45"/>
        <v>8.5522183118539638E-2</v>
      </c>
      <c r="G442" s="27">
        <f t="shared" ref="G442:G460" si="47">G441*EXP(-$C$21*10/3600)+$B$79</f>
        <v>0.36625320215051921</v>
      </c>
      <c r="H442" s="29">
        <f t="shared" si="45"/>
        <v>0.20046181445041844</v>
      </c>
    </row>
    <row r="443" spans="1:8" x14ac:dyDescent="0.2">
      <c r="A443" s="26">
        <f t="shared" si="43"/>
        <v>60.166666666666664</v>
      </c>
      <c r="B443" s="6">
        <v>3610</v>
      </c>
      <c r="C443" s="29">
        <f t="shared" si="44"/>
        <v>1.3841885433031315E-14</v>
      </c>
      <c r="D443" s="29">
        <f t="shared" si="41"/>
        <v>1.3133390567024497E-2</v>
      </c>
      <c r="E443" s="29">
        <f t="shared" si="46"/>
        <v>0.14014501791853551</v>
      </c>
      <c r="F443" s="29">
        <f t="shared" si="45"/>
        <v>8.5911474834980017E-2</v>
      </c>
      <c r="G443" s="27">
        <f t="shared" si="47"/>
        <v>0.33637855978745435</v>
      </c>
      <c r="H443" s="29">
        <f t="shared" si="45"/>
        <v>0.20139619933871691</v>
      </c>
    </row>
    <row r="444" spans="1:8" x14ac:dyDescent="0.2">
      <c r="A444" s="26">
        <f t="shared" si="43"/>
        <v>60.333333333333336</v>
      </c>
      <c r="B444" s="6">
        <v>3620</v>
      </c>
      <c r="C444" s="29">
        <f t="shared" si="44"/>
        <v>1.2670834239137781E-14</v>
      </c>
      <c r="D444" s="29">
        <f t="shared" si="41"/>
        <v>1.3133390567023341E-2</v>
      </c>
      <c r="E444" s="29">
        <f t="shared" si="46"/>
        <v>0.14125612902964663</v>
      </c>
      <c r="F444" s="29">
        <f t="shared" si="45"/>
        <v>8.6303852971173475E-2</v>
      </c>
      <c r="G444" s="27">
        <f t="shared" si="47"/>
        <v>0.30903137192295976</v>
      </c>
      <c r="H444" s="29">
        <f t="shared" si="45"/>
        <v>0.20225461981628068</v>
      </c>
    </row>
    <row r="445" spans="1:8" x14ac:dyDescent="0.2">
      <c r="A445" s="26">
        <f t="shared" si="43"/>
        <v>60.5</v>
      </c>
      <c r="B445" s="6">
        <v>3630</v>
      </c>
      <c r="C445" s="29">
        <f t="shared" si="44"/>
        <v>1.1598856318560536E-14</v>
      </c>
      <c r="D445" s="29">
        <f t="shared" si="41"/>
        <v>1.3133390567022283E-2</v>
      </c>
      <c r="E445" s="29">
        <f t="shared" si="46"/>
        <v>0.14236724014075774</v>
      </c>
      <c r="F445" s="29">
        <f t="shared" si="45"/>
        <v>8.6699317527120026E-2</v>
      </c>
      <c r="G445" s="27">
        <f t="shared" si="47"/>
        <v>0.2839978108510931</v>
      </c>
      <c r="H445" s="29">
        <f t="shared" si="45"/>
        <v>0.20304350262420037</v>
      </c>
    </row>
    <row r="446" spans="1:8" x14ac:dyDescent="0.2">
      <c r="A446" s="26">
        <f t="shared" si="43"/>
        <v>60.666666666666664</v>
      </c>
      <c r="B446" s="6">
        <v>3640</v>
      </c>
      <c r="C446" s="29">
        <f t="shared" si="44"/>
        <v>1.0617569874212664E-14</v>
      </c>
      <c r="D446" s="29">
        <f t="shared" si="41"/>
        <v>1.3133390567021315E-2</v>
      </c>
      <c r="E446" s="29">
        <f t="shared" si="46"/>
        <v>0.14347835125186886</v>
      </c>
      <c r="F446" s="29">
        <f t="shared" si="45"/>
        <v>8.7097868502819656E-2</v>
      </c>
      <c r="G446" s="27">
        <f t="shared" si="47"/>
        <v>0.26108213911752853</v>
      </c>
      <c r="H446" s="29">
        <f t="shared" si="45"/>
        <v>0.20376873078841573</v>
      </c>
    </row>
    <row r="447" spans="1:8" x14ac:dyDescent="0.2">
      <c r="A447" s="26">
        <f t="shared" si="43"/>
        <v>60.833333333333336</v>
      </c>
      <c r="B447" s="6">
        <v>3650</v>
      </c>
      <c r="C447" s="29">
        <f t="shared" si="44"/>
        <v>9.7193022258059086E-15</v>
      </c>
      <c r="D447" s="29">
        <f t="shared" si="41"/>
        <v>1.3133390567020429E-2</v>
      </c>
      <c r="E447" s="29">
        <f t="shared" si="46"/>
        <v>0.14458946236297998</v>
      </c>
      <c r="F447" s="29">
        <f t="shared" si="45"/>
        <v>8.7499505898272378E-2</v>
      </c>
      <c r="G447" s="27">
        <f t="shared" si="47"/>
        <v>0.24010517904808634</v>
      </c>
      <c r="H447" s="29">
        <f t="shared" si="45"/>
        <v>0.20443568961910485</v>
      </c>
    </row>
    <row r="448" spans="1:8" x14ac:dyDescent="0.2">
      <c r="A448" s="26">
        <f t="shared" si="43"/>
        <v>61</v>
      </c>
      <c r="B448" s="6">
        <v>3660</v>
      </c>
      <c r="C448" s="29">
        <f t="shared" si="44"/>
        <v>8.8970298171511331E-15</v>
      </c>
      <c r="D448" s="29">
        <f t="shared" si="41"/>
        <v>1.3133390567019617E-2</v>
      </c>
      <c r="E448" s="29">
        <f t="shared" si="46"/>
        <v>0.1457005734740911</v>
      </c>
      <c r="F448" s="29">
        <f t="shared" si="45"/>
        <v>8.7904229713478194E-2</v>
      </c>
      <c r="G448" s="27">
        <f t="shared" si="47"/>
        <v>0.22090291175820992</v>
      </c>
      <c r="H448" s="29">
        <f t="shared" si="45"/>
        <v>0.20504930881843322</v>
      </c>
    </row>
    <row r="449" spans="1:8" x14ac:dyDescent="0.2">
      <c r="A449" s="26">
        <f t="shared" si="43"/>
        <v>61.166666666666664</v>
      </c>
      <c r="B449" s="6">
        <v>3670</v>
      </c>
      <c r="C449" s="29">
        <f t="shared" si="44"/>
        <v>8.1443232989611822E-15</v>
      </c>
      <c r="D449" s="29">
        <f t="shared" si="41"/>
        <v>1.3133390567018875E-2</v>
      </c>
      <c r="E449" s="29">
        <f t="shared" si="46"/>
        <v>0.14681168458520222</v>
      </c>
      <c r="F449" s="29">
        <f t="shared" si="45"/>
        <v>8.8312039948437088E-2</v>
      </c>
      <c r="G449" s="27">
        <f t="shared" si="47"/>
        <v>0.20332519468904342</v>
      </c>
      <c r="H449" s="29">
        <f t="shared" si="45"/>
        <v>0.2056141010259028</v>
      </c>
    </row>
    <row r="450" spans="1:8" x14ac:dyDescent="0.2">
      <c r="A450" s="26">
        <f t="shared" si="43"/>
        <v>61.333333333333336</v>
      </c>
      <c r="B450" s="6">
        <v>3680</v>
      </c>
      <c r="C450" s="29">
        <f t="shared" si="44"/>
        <v>7.4552972577584438E-15</v>
      </c>
      <c r="D450" s="29">
        <f t="shared" si="41"/>
        <v>1.3133390567018195E-2</v>
      </c>
      <c r="E450" s="29">
        <f t="shared" si="46"/>
        <v>0.14792279569631334</v>
      </c>
      <c r="F450" s="29">
        <f t="shared" si="45"/>
        <v>8.8722936603149075E-2</v>
      </c>
      <c r="G450" s="27">
        <f t="shared" si="47"/>
        <v>0.18723458764252232</v>
      </c>
      <c r="H450" s="29">
        <f t="shared" si="45"/>
        <v>0.20613419710268757</v>
      </c>
    </row>
    <row r="451" spans="1:8" x14ac:dyDescent="0.2">
      <c r="A451" s="26">
        <f t="shared" si="43"/>
        <v>61.5</v>
      </c>
      <c r="B451" s="6">
        <v>3690</v>
      </c>
      <c r="C451" s="29">
        <f t="shared" si="44"/>
        <v>6.8245641978173984E-15</v>
      </c>
      <c r="D451" s="29">
        <f t="shared" si="41"/>
        <v>1.3133390567017572E-2</v>
      </c>
      <c r="E451" s="29">
        <f t="shared" si="46"/>
        <v>0.14903390680742445</v>
      </c>
      <c r="F451" s="29">
        <f t="shared" si="45"/>
        <v>8.913691967761414E-2</v>
      </c>
      <c r="G451" s="27">
        <f t="shared" si="47"/>
        <v>0.17250527813624345</v>
      </c>
      <c r="H451" s="29">
        <f t="shared" si="45"/>
        <v>0.20661337843084379</v>
      </c>
    </row>
    <row r="452" spans="1:8" x14ac:dyDescent="0.2">
      <c r="A452" s="26">
        <f t="shared" si="43"/>
        <v>61.666666666666664</v>
      </c>
      <c r="B452" s="6">
        <v>3700</v>
      </c>
      <c r="C452" s="29">
        <f t="shared" si="44"/>
        <v>6.2471924163268664E-15</v>
      </c>
      <c r="D452" s="29">
        <f t="shared" si="41"/>
        <v>1.3133390567017003E-2</v>
      </c>
      <c r="E452" s="29">
        <f t="shared" si="46"/>
        <v>0.15014501791853557</v>
      </c>
      <c r="F452" s="29">
        <f t="shared" si="45"/>
        <v>8.9553989171832299E-2</v>
      </c>
      <c r="G452" s="27">
        <f t="shared" si="47"/>
        <v>0.15902209767546252</v>
      </c>
      <c r="H452" s="29">
        <f t="shared" si="45"/>
        <v>0.2070551064799423</v>
      </c>
    </row>
    <row r="453" spans="1:8" x14ac:dyDescent="0.2">
      <c r="A453" s="26">
        <f t="shared" si="43"/>
        <v>61.833333333333336</v>
      </c>
      <c r="B453" s="6">
        <v>3710</v>
      </c>
      <c r="C453" s="29">
        <f t="shared" si="44"/>
        <v>5.7186674423977845E-15</v>
      </c>
      <c r="D453" s="29">
        <f t="shared" si="41"/>
        <v>1.3133390567016481E-2</v>
      </c>
      <c r="E453" s="29">
        <f t="shared" si="46"/>
        <v>0.15125612902964669</v>
      </c>
      <c r="F453" s="29">
        <f t="shared" si="45"/>
        <v>8.9974145085803536E-2</v>
      </c>
      <c r="G453" s="27">
        <f t="shared" si="47"/>
        <v>0.14667962125044831</v>
      </c>
      <c r="H453" s="29">
        <f t="shared" si="45"/>
        <v>0.20746254987230464</v>
      </c>
    </row>
    <row r="454" spans="1:8" x14ac:dyDescent="0.2">
      <c r="A454" s="26">
        <f t="shared" si="43"/>
        <v>62</v>
      </c>
      <c r="B454" s="6">
        <v>3720</v>
      </c>
      <c r="C454" s="29">
        <f t="shared" si="44"/>
        <v>5.2348567384080588E-15</v>
      </c>
      <c r="D454" s="29">
        <f t="shared" si="41"/>
        <v>1.3133390567016004E-2</v>
      </c>
      <c r="E454" s="29">
        <f t="shared" ref="E454:E477" si="48">E453+$B$79</f>
        <v>0.15236724014075781</v>
      </c>
      <c r="F454" s="29">
        <f t="shared" si="45"/>
        <v>9.0397387419527866E-2</v>
      </c>
      <c r="G454" s="27">
        <f t="shared" si="47"/>
        <v>0.13538134301816185</v>
      </c>
      <c r="H454" s="29">
        <f t="shared" si="45"/>
        <v>0.20783860915846619</v>
      </c>
    </row>
    <row r="455" spans="1:8" x14ac:dyDescent="0.2">
      <c r="A455" s="26">
        <f t="shared" si="43"/>
        <v>62.166666666666664</v>
      </c>
      <c r="B455" s="6">
        <v>3730</v>
      </c>
      <c r="C455" s="29">
        <f t="shared" si="44"/>
        <v>4.7919773876842411E-15</v>
      </c>
      <c r="D455" s="29">
        <f t="shared" si="41"/>
        <v>1.3133390567015566E-2</v>
      </c>
      <c r="E455" s="29">
        <f t="shared" si="48"/>
        <v>0.15347835125186893</v>
      </c>
      <c r="F455" s="29">
        <f t="shared" si="45"/>
        <v>9.0823716173005276E-2</v>
      </c>
      <c r="G455" s="27">
        <f t="shared" si="47"/>
        <v>0.12503892172291425</v>
      </c>
      <c r="H455" s="29">
        <f t="shared" si="45"/>
        <v>0.2081859394965854</v>
      </c>
    </row>
    <row r="456" spans="1:8" x14ac:dyDescent="0.2">
      <c r="A456" s="26">
        <f t="shared" si="43"/>
        <v>62.333333333333336</v>
      </c>
      <c r="B456" s="6">
        <v>3740</v>
      </c>
      <c r="C456" s="29">
        <f t="shared" si="44"/>
        <v>4.386566515869972E-15</v>
      </c>
      <c r="D456" s="29">
        <f t="shared" si="41"/>
        <v>1.3133390567015166E-2</v>
      </c>
      <c r="E456" s="29">
        <f t="shared" si="48"/>
        <v>0.15458946236298005</v>
      </c>
      <c r="F456" s="29">
        <f t="shared" si="45"/>
        <v>9.1253131346235777E-2</v>
      </c>
      <c r="G456" s="27">
        <f t="shared" si="47"/>
        <v>0.11557148995594635</v>
      </c>
      <c r="H456" s="29">
        <f t="shared" si="45"/>
        <v>0.20850697141312968</v>
      </c>
    </row>
    <row r="457" spans="1:8" x14ac:dyDescent="0.2">
      <c r="A457" s="26">
        <f t="shared" si="43"/>
        <v>62.5</v>
      </c>
      <c r="B457" s="6">
        <v>3750</v>
      </c>
      <c r="C457" s="29">
        <f t="shared" si="44"/>
        <v>4.0154542147058111E-15</v>
      </c>
      <c r="D457" s="29">
        <f t="shared" si="41"/>
        <v>1.31333905670148E-2</v>
      </c>
      <c r="E457" s="29">
        <f t="shared" si="48"/>
        <v>0.15570057347409116</v>
      </c>
      <c r="F457" s="29">
        <f t="shared" si="45"/>
        <v>9.1685632939219358E-2</v>
      </c>
      <c r="G457" s="27">
        <f t="shared" si="47"/>
        <v>0.10690502185302933</v>
      </c>
      <c r="H457" s="29">
        <f t="shared" si="45"/>
        <v>0.20880392980716589</v>
      </c>
    </row>
    <row r="458" spans="1:8" x14ac:dyDescent="0.2">
      <c r="A458" s="26">
        <f t="shared" si="43"/>
        <v>62.666666666666664</v>
      </c>
      <c r="B458" s="6">
        <v>3760</v>
      </c>
      <c r="C458" s="29">
        <f t="shared" si="44"/>
        <v>3.6757387565114515E-15</v>
      </c>
      <c r="D458" s="29">
        <f t="shared" si="41"/>
        <v>1.3133390567014465E-2</v>
      </c>
      <c r="E458" s="29">
        <f t="shared" si="48"/>
        <v>0.15681168458520228</v>
      </c>
      <c r="F458" s="29">
        <f t="shared" si="45"/>
        <v>9.2121220951956032E-2</v>
      </c>
      <c r="G458" s="27">
        <f t="shared" si="47"/>
        <v>9.8971754286113184E-2</v>
      </c>
      <c r="H458" s="29">
        <f t="shared" si="45"/>
        <v>0.20907885134684953</v>
      </c>
    </row>
    <row r="459" spans="1:8" x14ac:dyDescent="0.2">
      <c r="A459" s="26">
        <f t="shared" si="43"/>
        <v>62.833333333333336</v>
      </c>
      <c r="B459" s="6">
        <v>3770</v>
      </c>
      <c r="C459" s="29">
        <f t="shared" si="44"/>
        <v>3.3647639055723182E-15</v>
      </c>
      <c r="D459" s="29">
        <f t="shared" si="41"/>
        <v>1.3133390567014158E-2</v>
      </c>
      <c r="E459" s="29">
        <f t="shared" si="48"/>
        <v>0.1579227956963134</v>
      </c>
      <c r="F459" s="29">
        <f t="shared" si="45"/>
        <v>9.2559895384445798E-2</v>
      </c>
      <c r="G459" s="27">
        <f t="shared" si="47"/>
        <v>9.170965702331936E-2</v>
      </c>
      <c r="H459" s="29">
        <f t="shared" si="45"/>
        <v>0.20933360039413654</v>
      </c>
    </row>
    <row r="460" spans="1:8" x14ac:dyDescent="0.2">
      <c r="A460" s="26">
        <f t="shared" si="43"/>
        <v>63</v>
      </c>
      <c r="B460" s="6">
        <v>3780</v>
      </c>
      <c r="C460" s="29">
        <f t="shared" si="44"/>
        <v>3.0800981490282386E-15</v>
      </c>
      <c r="D460" s="29">
        <f t="shared" si="41"/>
        <v>1.3133390567013877E-2</v>
      </c>
      <c r="E460" s="29">
        <f t="shared" si="48"/>
        <v>0.15903390680742452</v>
      </c>
      <c r="F460" s="29">
        <f t="shared" si="45"/>
        <v>9.3001656236688643E-2</v>
      </c>
      <c r="G460" s="27">
        <f t="shared" si="47"/>
        <v>8.5061947714457853E-2</v>
      </c>
      <c r="H460" s="29">
        <f t="shared" si="45"/>
        <v>0.20956988358223225</v>
      </c>
    </row>
    <row r="461" spans="1:8" x14ac:dyDescent="0.2">
      <c r="A461" s="26">
        <f t="shared" si="43"/>
        <v>63.166666666666664</v>
      </c>
      <c r="B461" s="6">
        <v>3790</v>
      </c>
      <c r="C461" s="29">
        <f t="shared" si="44"/>
        <v>2.8195156848704727E-15</v>
      </c>
      <c r="D461" s="29">
        <f t="shared" si="41"/>
        <v>1.313339056701362E-2</v>
      </c>
      <c r="E461" s="29">
        <f t="shared" si="48"/>
        <v>0.16014501791853564</v>
      </c>
      <c r="F461" s="29">
        <f t="shared" si="45"/>
        <v>9.3446503508684581E-2</v>
      </c>
      <c r="G461" s="29">
        <f t="shared" ref="G461:G524" si="49">G460+$B$79</f>
        <v>8.6173058825568957E-2</v>
      </c>
      <c r="H461" s="29">
        <f t="shared" si="45"/>
        <v>0.20980925319008106</v>
      </c>
    </row>
    <row r="462" spans="1:8" x14ac:dyDescent="0.2">
      <c r="A462" s="26">
        <f t="shared" si="43"/>
        <v>63.333333333333336</v>
      </c>
      <c r="B462" s="6">
        <v>3800</v>
      </c>
      <c r="C462" s="29">
        <f t="shared" si="44"/>
        <v>2.5809790183922243E-15</v>
      </c>
      <c r="D462" s="29">
        <f t="shared" si="41"/>
        <v>1.3133390567013384E-2</v>
      </c>
      <c r="E462" s="29">
        <f t="shared" si="48"/>
        <v>0.16125612902964676</v>
      </c>
      <c r="F462" s="29">
        <f t="shared" si="45"/>
        <v>9.3894437200433598E-2</v>
      </c>
      <c r="G462" s="29">
        <f t="shared" si="49"/>
        <v>8.7284169936680062E-2</v>
      </c>
      <c r="H462" s="29">
        <f t="shared" si="45"/>
        <v>0.21005170921768296</v>
      </c>
    </row>
    <row r="463" spans="1:8" x14ac:dyDescent="0.2">
      <c r="A463" s="26">
        <f t="shared" si="43"/>
        <v>63.5</v>
      </c>
      <c r="B463" s="6">
        <v>3810</v>
      </c>
      <c r="C463" s="29">
        <f t="shared" si="44"/>
        <v>2.3626230310142483E-15</v>
      </c>
      <c r="D463" s="29">
        <f t="shared" si="41"/>
        <v>1.3133390567013169E-2</v>
      </c>
      <c r="E463" s="29">
        <f t="shared" si="48"/>
        <v>0.16236724014075787</v>
      </c>
      <c r="F463" s="29">
        <f t="shared" si="45"/>
        <v>9.4345457311935707E-2</v>
      </c>
      <c r="G463" s="29">
        <f t="shared" si="49"/>
        <v>8.8395281047791166E-2</v>
      </c>
      <c r="H463" s="29">
        <f t="shared" si="45"/>
        <v>0.21029725166503793</v>
      </c>
    </row>
    <row r="464" spans="1:8" x14ac:dyDescent="0.2">
      <c r="A464" s="26">
        <f t="shared" si="43"/>
        <v>63.666666666666664</v>
      </c>
      <c r="B464" s="6">
        <v>3820</v>
      </c>
      <c r="C464" s="29">
        <f t="shared" si="44"/>
        <v>2.1627403969196753E-15</v>
      </c>
      <c r="D464" s="29">
        <f t="shared" si="41"/>
        <v>1.3133390567012971E-2</v>
      </c>
      <c r="E464" s="29">
        <f t="shared" si="48"/>
        <v>0.16347835125186899</v>
      </c>
      <c r="F464" s="29">
        <f t="shared" si="45"/>
        <v>9.4799563843190895E-2</v>
      </c>
      <c r="G464" s="29">
        <f t="shared" si="49"/>
        <v>8.950639215890227E-2</v>
      </c>
      <c r="H464" s="29">
        <f t="shared" si="45"/>
        <v>0.21054588053214598</v>
      </c>
    </row>
    <row r="465" spans="1:8" x14ac:dyDescent="0.2">
      <c r="A465" s="26">
        <f t="shared" si="43"/>
        <v>63.833333333333336</v>
      </c>
      <c r="B465" s="6">
        <v>3830</v>
      </c>
      <c r="C465" s="29">
        <f t="shared" si="44"/>
        <v>1.9797682334707026E-15</v>
      </c>
      <c r="D465" s="29">
        <f t="shared" si="41"/>
        <v>1.3133390567012791E-2</v>
      </c>
      <c r="E465" s="29">
        <f t="shared" si="48"/>
        <v>0.16458946236298011</v>
      </c>
      <c r="F465" s="29">
        <f t="shared" si="45"/>
        <v>9.5256756794199177E-2</v>
      </c>
      <c r="G465" s="29">
        <f t="shared" si="49"/>
        <v>9.0617503270013375E-2</v>
      </c>
      <c r="H465" s="29">
        <f t="shared" si="45"/>
        <v>0.21079759581900714</v>
      </c>
    </row>
    <row r="466" spans="1:8" x14ac:dyDescent="0.2">
      <c r="A466" s="26">
        <f t="shared" si="43"/>
        <v>64</v>
      </c>
      <c r="B466" s="6">
        <v>3840</v>
      </c>
      <c r="C466" s="29">
        <f t="shared" si="44"/>
        <v>1.8122758810267308E-15</v>
      </c>
      <c r="D466" s="29">
        <f t="shared" si="41"/>
        <v>1.3133390567012626E-2</v>
      </c>
      <c r="E466" s="29">
        <f t="shared" si="48"/>
        <v>0.16570057347409123</v>
      </c>
      <c r="F466" s="29">
        <f t="shared" si="45"/>
        <v>9.5717036164960537E-2</v>
      </c>
      <c r="G466" s="29">
        <f t="shared" si="49"/>
        <v>9.1728614381124479E-2</v>
      </c>
      <c r="H466" s="29">
        <f t="shared" si="45"/>
        <v>0.21105239752562138</v>
      </c>
    </row>
    <row r="467" spans="1:8" x14ac:dyDescent="0.2">
      <c r="A467" s="26">
        <f t="shared" si="43"/>
        <v>64.166666666666671</v>
      </c>
      <c r="B467" s="6">
        <v>3850</v>
      </c>
      <c r="C467" s="29">
        <f t="shared" si="44"/>
        <v>1.6589537166143322E-15</v>
      </c>
      <c r="D467" s="29">
        <f t="shared" ref="D467:D530" si="50">D466*EXP(-$C$21*10/3600)+$B$79</f>
        <v>1.3133390567012475E-2</v>
      </c>
      <c r="E467" s="29">
        <f t="shared" si="48"/>
        <v>0.16681168458520235</v>
      </c>
      <c r="F467" s="29">
        <f t="shared" si="45"/>
        <v>9.6180401955474989E-2</v>
      </c>
      <c r="G467" s="29">
        <f t="shared" si="49"/>
        <v>9.2839725492235584E-2</v>
      </c>
      <c r="H467" s="29">
        <f t="shared" si="45"/>
        <v>0.2113102856519887</v>
      </c>
    </row>
    <row r="468" spans="1:8" x14ac:dyDescent="0.2">
      <c r="A468" s="26">
        <f t="shared" ref="A468:A531" si="51">B468/60</f>
        <v>64.333333333333329</v>
      </c>
      <c r="B468" s="6">
        <v>3860</v>
      </c>
      <c r="C468" s="29">
        <f t="shared" ref="C468:C531" si="52">C467*EXP(-$C$21*10/3600)</f>
        <v>1.5186029139831127E-15</v>
      </c>
      <c r="D468" s="29">
        <f t="shared" si="50"/>
        <v>1.3133390567012336E-2</v>
      </c>
      <c r="E468" s="29">
        <f t="shared" si="48"/>
        <v>0.16792279569631346</v>
      </c>
      <c r="F468" s="29">
        <f t="shared" ref="F468:H531" si="53">(F467+E468*10/3600)</f>
        <v>9.6646854165742521E-2</v>
      </c>
      <c r="G468" s="29">
        <f t="shared" si="49"/>
        <v>9.3950836603346688E-2</v>
      </c>
      <c r="H468" s="29">
        <f t="shared" si="53"/>
        <v>0.2115712601981091</v>
      </c>
    </row>
    <row r="469" spans="1:8" x14ac:dyDescent="0.2">
      <c r="A469" s="26">
        <f t="shared" si="51"/>
        <v>64.5</v>
      </c>
      <c r="B469" s="6">
        <v>3870</v>
      </c>
      <c r="C469" s="29">
        <f t="shared" si="52"/>
        <v>1.3901260699813291E-15</v>
      </c>
      <c r="D469" s="29">
        <f t="shared" si="50"/>
        <v>1.313339056701221E-2</v>
      </c>
      <c r="E469" s="29">
        <f t="shared" si="48"/>
        <v>0.16903390680742458</v>
      </c>
      <c r="F469" s="29">
        <f t="shared" si="53"/>
        <v>9.7116392795763146E-2</v>
      </c>
      <c r="G469" s="29">
        <f t="shared" si="49"/>
        <v>9.5061947714457792E-2</v>
      </c>
      <c r="H469" s="29">
        <f t="shared" si="53"/>
        <v>0.2118353211639826</v>
      </c>
    </row>
    <row r="470" spans="1:8" x14ac:dyDescent="0.2">
      <c r="A470" s="26">
        <f t="shared" si="51"/>
        <v>64.666666666666671</v>
      </c>
      <c r="B470" s="6">
        <v>3880</v>
      </c>
      <c r="C470" s="29">
        <f t="shared" si="52"/>
        <v>1.2725186239588794E-15</v>
      </c>
      <c r="D470" s="29">
        <f t="shared" si="50"/>
        <v>1.3133390567012094E-2</v>
      </c>
      <c r="E470" s="29">
        <f t="shared" si="48"/>
        <v>0.1701450179185357</v>
      </c>
      <c r="F470" s="29">
        <f t="shared" si="53"/>
        <v>9.7589017845536863E-2</v>
      </c>
      <c r="G470" s="29">
        <f t="shared" si="49"/>
        <v>9.6173058825568897E-2</v>
      </c>
      <c r="H470" s="29">
        <f t="shared" si="53"/>
        <v>0.21210246854960918</v>
      </c>
    </row>
    <row r="471" spans="1:8" x14ac:dyDescent="0.2">
      <c r="A471" s="26">
        <f t="shared" si="51"/>
        <v>64.833333333333329</v>
      </c>
      <c r="B471" s="6">
        <v>3890</v>
      </c>
      <c r="C471" s="29">
        <f t="shared" si="52"/>
        <v>1.1648610031059621E-15</v>
      </c>
      <c r="D471" s="29">
        <f t="shared" si="50"/>
        <v>1.3133390567011988E-2</v>
      </c>
      <c r="E471" s="29">
        <f t="shared" si="48"/>
        <v>0.17125612902964682</v>
      </c>
      <c r="F471" s="29">
        <f t="shared" si="53"/>
        <v>9.8064729315063659E-2</v>
      </c>
      <c r="G471" s="29">
        <f t="shared" si="49"/>
        <v>9.7284169936680001E-2</v>
      </c>
      <c r="H471" s="29">
        <f t="shared" si="53"/>
        <v>0.21237270235498884</v>
      </c>
    </row>
    <row r="472" spans="1:8" x14ac:dyDescent="0.2">
      <c r="A472" s="26">
        <f t="shared" si="51"/>
        <v>65</v>
      </c>
      <c r="B472" s="6">
        <v>3900</v>
      </c>
      <c r="C472" s="29">
        <f t="shared" si="52"/>
        <v>1.0663114323117958E-15</v>
      </c>
      <c r="D472" s="29">
        <f t="shared" si="50"/>
        <v>1.3133390567011891E-2</v>
      </c>
      <c r="E472" s="29">
        <f t="shared" si="48"/>
        <v>0.17236724014075794</v>
      </c>
      <c r="F472" s="29">
        <f t="shared" si="53"/>
        <v>9.8543527204343548E-2</v>
      </c>
      <c r="G472" s="29">
        <f t="shared" si="49"/>
        <v>9.8395281047791106E-2</v>
      </c>
      <c r="H472" s="29">
        <f t="shared" si="53"/>
        <v>0.21264602258012158</v>
      </c>
    </row>
    <row r="473" spans="1:8" x14ac:dyDescent="0.2">
      <c r="A473" s="26">
        <f t="shared" si="51"/>
        <v>65.166666666666671</v>
      </c>
      <c r="B473" s="6">
        <v>3910</v>
      </c>
      <c r="C473" s="29">
        <f t="shared" si="52"/>
        <v>9.7609935232367297E-16</v>
      </c>
      <c r="D473" s="29">
        <f t="shared" si="50"/>
        <v>1.3133390567011802E-2</v>
      </c>
      <c r="E473" s="29">
        <f t="shared" si="48"/>
        <v>0.17347835125186906</v>
      </c>
      <c r="F473" s="29">
        <f t="shared" si="53"/>
        <v>9.9025411513376516E-2</v>
      </c>
      <c r="G473" s="29">
        <f t="shared" si="49"/>
        <v>9.950639215890221E-2</v>
      </c>
      <c r="H473" s="29">
        <f t="shared" si="53"/>
        <v>0.21292242922500743</v>
      </c>
    </row>
    <row r="474" spans="1:8" x14ac:dyDescent="0.2">
      <c r="A474" s="26">
        <f t="shared" si="51"/>
        <v>65.333333333333329</v>
      </c>
      <c r="B474" s="6">
        <v>3920</v>
      </c>
      <c r="C474" s="29">
        <f t="shared" si="52"/>
        <v>8.9351939474292175E-16</v>
      </c>
      <c r="D474" s="29">
        <f t="shared" si="50"/>
        <v>1.3133390567011721E-2</v>
      </c>
      <c r="E474" s="29">
        <f t="shared" si="48"/>
        <v>0.17458946236298017</v>
      </c>
      <c r="F474" s="29">
        <f t="shared" si="53"/>
        <v>9.9510382242162576E-2</v>
      </c>
      <c r="G474" s="29">
        <f t="shared" si="49"/>
        <v>0.10061750327001331</v>
      </c>
      <c r="H474" s="29">
        <f t="shared" si="53"/>
        <v>0.21320192228964635</v>
      </c>
    </row>
    <row r="475" spans="1:8" x14ac:dyDescent="0.2">
      <c r="A475" s="26">
        <f t="shared" si="51"/>
        <v>65.5</v>
      </c>
      <c r="B475" s="6">
        <v>3930</v>
      </c>
      <c r="C475" s="29">
        <f t="shared" si="52"/>
        <v>8.1792586674826192E-16</v>
      </c>
      <c r="D475" s="29">
        <f t="shared" si="50"/>
        <v>1.3133390567011646E-2</v>
      </c>
      <c r="E475" s="29">
        <f t="shared" si="48"/>
        <v>0.17570057347409129</v>
      </c>
      <c r="F475" s="29">
        <f t="shared" si="53"/>
        <v>9.9998439390701716E-2</v>
      </c>
      <c r="G475" s="29">
        <f t="shared" si="49"/>
        <v>0.10172861438112442</v>
      </c>
      <c r="H475" s="29">
        <f t="shared" si="53"/>
        <v>0.21348450177403835</v>
      </c>
    </row>
    <row r="476" spans="1:8" x14ac:dyDescent="0.2">
      <c r="A476" s="26">
        <f t="shared" si="51"/>
        <v>65.666666666666671</v>
      </c>
      <c r="B476" s="6">
        <v>3940</v>
      </c>
      <c r="C476" s="29">
        <f t="shared" si="52"/>
        <v>7.4872770242259496E-16</v>
      </c>
      <c r="D476" s="29">
        <f t="shared" si="50"/>
        <v>1.3133390567011578E-2</v>
      </c>
      <c r="E476" s="29">
        <f t="shared" si="48"/>
        <v>0.17681168458520241</v>
      </c>
      <c r="F476" s="29">
        <f t="shared" si="53"/>
        <v>0.10048958295899395</v>
      </c>
      <c r="G476" s="29">
        <f t="shared" si="49"/>
        <v>0.10283972549223552</v>
      </c>
      <c r="H476" s="29">
        <f t="shared" si="53"/>
        <v>0.21377016767818346</v>
      </c>
    </row>
    <row r="477" spans="1:8" x14ac:dyDescent="0.2">
      <c r="A477" s="26">
        <f t="shared" si="51"/>
        <v>65.833333333333329</v>
      </c>
      <c r="B477" s="6">
        <v>3950</v>
      </c>
      <c r="C477" s="29">
        <f t="shared" si="52"/>
        <v>6.8538384120764715E-16</v>
      </c>
      <c r="D477" s="29">
        <f t="shared" si="50"/>
        <v>1.3133390567011516E-2</v>
      </c>
      <c r="E477" s="29">
        <f t="shared" si="48"/>
        <v>0.17792279569631353</v>
      </c>
      <c r="F477" s="29">
        <f t="shared" si="53"/>
        <v>0.10098381294703926</v>
      </c>
      <c r="G477" s="29">
        <f t="shared" si="49"/>
        <v>0.10395083660334663</v>
      </c>
      <c r="H477" s="29">
        <f t="shared" si="53"/>
        <v>0.21405892000208165</v>
      </c>
    </row>
    <row r="478" spans="1:8" x14ac:dyDescent="0.2">
      <c r="A478" s="26">
        <f t="shared" si="51"/>
        <v>66</v>
      </c>
      <c r="B478" s="6">
        <v>3960</v>
      </c>
      <c r="C478" s="29">
        <f t="shared" si="52"/>
        <v>6.2739899735059308E-16</v>
      </c>
      <c r="D478" s="29">
        <f t="shared" si="50"/>
        <v>1.3133390567011459E-2</v>
      </c>
      <c r="E478" s="27">
        <f t="shared" ref="E478:E495" si="54">E477*EXP(-$C$21*10/3600)+$B$79</f>
        <v>0.16398128241394169</v>
      </c>
      <c r="F478" s="29">
        <f t="shared" si="53"/>
        <v>0.10143931650930021</v>
      </c>
      <c r="G478" s="29">
        <f t="shared" si="49"/>
        <v>0.10506194771445773</v>
      </c>
      <c r="H478" s="29">
        <f t="shared" si="53"/>
        <v>0.21435075874573292</v>
      </c>
    </row>
    <row r="479" spans="1:8" x14ac:dyDescent="0.2">
      <c r="A479" s="26">
        <f t="shared" si="51"/>
        <v>66.166666666666671</v>
      </c>
      <c r="B479" s="6">
        <v>3970</v>
      </c>
      <c r="C479" s="29">
        <f t="shared" si="52"/>
        <v>5.7431978726395681E-16</v>
      </c>
      <c r="D479" s="29">
        <f t="shared" si="50"/>
        <v>1.3133390567011407E-2</v>
      </c>
      <c r="E479" s="27">
        <f t="shared" si="54"/>
        <v>0.1512192490407912</v>
      </c>
      <c r="F479" s="29">
        <f t="shared" si="53"/>
        <v>0.10185936997885797</v>
      </c>
      <c r="G479" s="29">
        <f t="shared" si="49"/>
        <v>0.10617305882556884</v>
      </c>
      <c r="H479" s="29">
        <f t="shared" si="53"/>
        <v>0.21464568390913727</v>
      </c>
    </row>
    <row r="480" spans="1:8" x14ac:dyDescent="0.2">
      <c r="A480" s="26">
        <f t="shared" si="51"/>
        <v>66.333333333333329</v>
      </c>
      <c r="B480" s="6">
        <v>3980</v>
      </c>
      <c r="C480" s="29">
        <f t="shared" si="52"/>
        <v>5.2573118451861168E-16</v>
      </c>
      <c r="D480" s="29">
        <f t="shared" si="50"/>
        <v>1.3133390567011358E-2</v>
      </c>
      <c r="E480" s="27">
        <f t="shared" si="54"/>
        <v>0.13953690921737011</v>
      </c>
      <c r="F480" s="29">
        <f t="shared" si="53"/>
        <v>0.10224697250446178</v>
      </c>
      <c r="G480" s="29">
        <f t="shared" si="49"/>
        <v>0.10728416993667994</v>
      </c>
      <c r="H480" s="29">
        <f t="shared" si="53"/>
        <v>0.21494369549229472</v>
      </c>
    </row>
    <row r="481" spans="1:8" x14ac:dyDescent="0.2">
      <c r="A481" s="26">
        <f t="shared" si="51"/>
        <v>66.5</v>
      </c>
      <c r="B481" s="6">
        <v>3990</v>
      </c>
      <c r="C481" s="29">
        <f t="shared" si="52"/>
        <v>4.8125327475146255E-16</v>
      </c>
      <c r="D481" s="29">
        <f t="shared" si="50"/>
        <v>1.3133390567011315E-2</v>
      </c>
      <c r="E481" s="27">
        <f t="shared" si="54"/>
        <v>0.12884291870979012</v>
      </c>
      <c r="F481" s="29">
        <f t="shared" si="53"/>
        <v>0.10260486950087787</v>
      </c>
      <c r="G481" s="29">
        <f t="shared" si="49"/>
        <v>0.10839528104779105</v>
      </c>
      <c r="H481" s="29">
        <f t="shared" si="53"/>
        <v>0.21524479349520526</v>
      </c>
    </row>
    <row r="482" spans="1:8" x14ac:dyDescent="0.2">
      <c r="A482" s="26">
        <f t="shared" si="51"/>
        <v>66.666666666666671</v>
      </c>
      <c r="B482" s="6">
        <v>4000</v>
      </c>
      <c r="C482" s="29">
        <f t="shared" si="52"/>
        <v>4.4053828511442917E-16</v>
      </c>
      <c r="D482" s="29">
        <f t="shared" si="50"/>
        <v>1.3133390567011275E-2</v>
      </c>
      <c r="E482" s="27">
        <f t="shared" si="54"/>
        <v>0.11905366118905474</v>
      </c>
      <c r="F482" s="29">
        <f t="shared" si="53"/>
        <v>0.1029355741152919</v>
      </c>
      <c r="G482" s="29">
        <f t="shared" si="49"/>
        <v>0.10950639215890215</v>
      </c>
      <c r="H482" s="29">
        <f t="shared" si="53"/>
        <v>0.21554897791786887</v>
      </c>
    </row>
    <row r="483" spans="1:8" x14ac:dyDescent="0.2">
      <c r="A483" s="26">
        <f t="shared" si="51"/>
        <v>66.833333333333329</v>
      </c>
      <c r="B483" s="6">
        <v>4010</v>
      </c>
      <c r="C483" s="29">
        <f t="shared" si="52"/>
        <v>4.0326786503798699E-16</v>
      </c>
      <c r="D483" s="29">
        <f t="shared" si="50"/>
        <v>1.3133390567011238E-2</v>
      </c>
      <c r="E483" s="27">
        <f t="shared" si="54"/>
        <v>0.11009259443484833</v>
      </c>
      <c r="F483" s="29">
        <f t="shared" si="53"/>
        <v>0.10324138687761093</v>
      </c>
      <c r="G483" s="29">
        <f t="shared" si="49"/>
        <v>0.11061750327001325</v>
      </c>
      <c r="H483" s="29">
        <f t="shared" si="53"/>
        <v>0.21585624876028556</v>
      </c>
    </row>
    <row r="484" spans="1:8" x14ac:dyDescent="0.2">
      <c r="A484" s="26">
        <f t="shared" si="51"/>
        <v>67</v>
      </c>
      <c r="B484" s="6">
        <v>4020</v>
      </c>
      <c r="C484" s="29">
        <f t="shared" si="52"/>
        <v>3.6915059704755172E-16</v>
      </c>
      <c r="D484" s="29">
        <f t="shared" si="50"/>
        <v>1.3133390567011204E-2</v>
      </c>
      <c r="E484" s="27">
        <f t="shared" si="54"/>
        <v>0.10188965185179213</v>
      </c>
      <c r="F484" s="29">
        <f t="shared" si="53"/>
        <v>0.10352441368831035</v>
      </c>
      <c r="G484" s="29">
        <f t="shared" si="49"/>
        <v>0.11172861438112436</v>
      </c>
      <c r="H484" s="29">
        <f t="shared" si="53"/>
        <v>0.21616660602245535</v>
      </c>
    </row>
    <row r="485" spans="1:8" x14ac:dyDescent="0.2">
      <c r="A485" s="26">
        <f t="shared" si="51"/>
        <v>67.166666666666671</v>
      </c>
      <c r="B485" s="6">
        <v>4030</v>
      </c>
      <c r="C485" s="29">
        <f t="shared" si="52"/>
        <v>3.3791971816977617E-16</v>
      </c>
      <c r="D485" s="29">
        <f t="shared" si="50"/>
        <v>1.3133390567011172E-2</v>
      </c>
      <c r="E485" s="27">
        <f t="shared" si="54"/>
        <v>9.4380694618622224E-2</v>
      </c>
      <c r="F485" s="29">
        <f t="shared" si="53"/>
        <v>0.10378658228447318</v>
      </c>
      <c r="G485" s="29">
        <f t="shared" si="49"/>
        <v>0.11283972549223546</v>
      </c>
      <c r="H485" s="29">
        <f t="shared" si="53"/>
        <v>0.21648004970437823</v>
      </c>
    </row>
    <row r="486" spans="1:8" x14ac:dyDescent="0.2">
      <c r="A486" s="26">
        <f t="shared" si="51"/>
        <v>67.333333333333329</v>
      </c>
      <c r="B486" s="6">
        <v>4040</v>
      </c>
      <c r="C486" s="29">
        <f t="shared" si="52"/>
        <v>3.0933103411243228E-16</v>
      </c>
      <c r="D486" s="29">
        <f t="shared" si="50"/>
        <v>1.3133390567011145E-2</v>
      </c>
      <c r="E486" s="27">
        <f t="shared" si="54"/>
        <v>8.7507010186642767E-2</v>
      </c>
      <c r="F486" s="29">
        <f t="shared" si="53"/>
        <v>0.10402965731276942</v>
      </c>
      <c r="G486" s="29">
        <f t="shared" si="49"/>
        <v>0.11395083660334657</v>
      </c>
      <c r="H486" s="29">
        <f t="shared" si="53"/>
        <v>0.21679657980605418</v>
      </c>
    </row>
    <row r="487" spans="1:8" x14ac:dyDescent="0.2">
      <c r="A487" s="26">
        <f t="shared" si="51"/>
        <v>67.5</v>
      </c>
      <c r="B487" s="6">
        <v>4050</v>
      </c>
      <c r="C487" s="29">
        <f t="shared" si="52"/>
        <v>2.8316100990884689E-16</v>
      </c>
      <c r="D487" s="29">
        <f t="shared" si="50"/>
        <v>1.3133390567011119E-2</v>
      </c>
      <c r="E487" s="27">
        <f t="shared" si="54"/>
        <v>8.1214853206213244E-2</v>
      </c>
      <c r="F487" s="29">
        <f t="shared" si="53"/>
        <v>0.10425525412723112</v>
      </c>
      <c r="G487" s="29">
        <f t="shared" si="49"/>
        <v>0.11506194771445767</v>
      </c>
      <c r="H487" s="29">
        <f t="shared" si="53"/>
        <v>0.21711619632748325</v>
      </c>
    </row>
    <row r="488" spans="1:8" x14ac:dyDescent="0.2">
      <c r="A488" s="26">
        <f t="shared" si="51"/>
        <v>67.666666666666671</v>
      </c>
      <c r="B488" s="6">
        <v>4060</v>
      </c>
      <c r="C488" s="29">
        <f t="shared" si="52"/>
        <v>2.5920502209763754E-16</v>
      </c>
      <c r="D488" s="29">
        <f t="shared" si="50"/>
        <v>1.3133390567011094E-2</v>
      </c>
      <c r="E488" s="27">
        <f t="shared" si="54"/>
        <v>7.5455025291773101E-2</v>
      </c>
      <c r="F488" s="29">
        <f t="shared" si="53"/>
        <v>0.10446485141970827</v>
      </c>
      <c r="G488" s="29">
        <f t="shared" si="49"/>
        <v>0.11617305882556878</v>
      </c>
      <c r="H488" s="29">
        <f t="shared" si="53"/>
        <v>0.21743889926866539</v>
      </c>
    </row>
    <row r="489" spans="1:8" x14ac:dyDescent="0.2">
      <c r="A489" s="26">
        <f t="shared" si="51"/>
        <v>67.833333333333329</v>
      </c>
      <c r="B489" s="6">
        <v>4070</v>
      </c>
      <c r="C489" s="29">
        <f t="shared" si="52"/>
        <v>2.3727575877153847E-16</v>
      </c>
      <c r="D489" s="29">
        <f t="shared" si="50"/>
        <v>1.3133390567011072E-2</v>
      </c>
      <c r="E489" s="27">
        <f t="shared" si="54"/>
        <v>7.0182490339585804E-2</v>
      </c>
      <c r="F489" s="29">
        <f t="shared" si="53"/>
        <v>0.10465980278176266</v>
      </c>
      <c r="G489" s="29">
        <f t="shared" si="49"/>
        <v>0.11728416993667988</v>
      </c>
      <c r="H489" s="29">
        <f t="shared" si="53"/>
        <v>0.21776468862960061</v>
      </c>
    </row>
    <row r="490" spans="1:8" x14ac:dyDescent="0.2">
      <c r="A490" s="26">
        <f t="shared" si="51"/>
        <v>68</v>
      </c>
      <c r="B490" s="6">
        <v>4080</v>
      </c>
      <c r="C490" s="29">
        <f t="shared" si="52"/>
        <v>2.1720175498529604E-16</v>
      </c>
      <c r="D490" s="29">
        <f t="shared" si="50"/>
        <v>1.3133390567011053E-2</v>
      </c>
      <c r="E490" s="27">
        <f t="shared" si="54"/>
        <v>6.5356022390371249E-2</v>
      </c>
      <c r="F490" s="29">
        <f t="shared" si="53"/>
        <v>0.10484134728840258</v>
      </c>
      <c r="G490" s="29">
        <f t="shared" si="49"/>
        <v>0.11839528104779098</v>
      </c>
      <c r="H490" s="29">
        <f t="shared" si="53"/>
        <v>0.2180935644102889</v>
      </c>
    </row>
    <row r="491" spans="1:8" x14ac:dyDescent="0.2">
      <c r="A491" s="26">
        <f t="shared" si="51"/>
        <v>68.166666666666671</v>
      </c>
      <c r="B491" s="6">
        <v>4090</v>
      </c>
      <c r="C491" s="29">
        <f t="shared" si="52"/>
        <v>1.988260520709858E-16</v>
      </c>
      <c r="D491" s="29">
        <f t="shared" si="50"/>
        <v>1.3133390567011035E-2</v>
      </c>
      <c r="E491" s="27">
        <f t="shared" si="54"/>
        <v>6.0937883283463765E-2</v>
      </c>
      <c r="F491" s="29">
        <f t="shared" si="53"/>
        <v>0.1050106191864122</v>
      </c>
      <c r="G491" s="29">
        <f t="shared" si="49"/>
        <v>0.11950639215890209</v>
      </c>
      <c r="H491" s="29">
        <f t="shared" si="53"/>
        <v>0.21842552661073031</v>
      </c>
    </row>
    <row r="492" spans="1:8" x14ac:dyDescent="0.2">
      <c r="A492" s="26">
        <f t="shared" si="51"/>
        <v>68.333333333333329</v>
      </c>
      <c r="B492" s="6">
        <v>4100</v>
      </c>
      <c r="C492" s="29">
        <f t="shared" si="52"/>
        <v>1.8200497037793526E-16</v>
      </c>
      <c r="D492" s="29">
        <f t="shared" si="50"/>
        <v>1.3133390567011018E-2</v>
      </c>
      <c r="E492" s="27">
        <f t="shared" si="54"/>
        <v>5.689352758207307E-2</v>
      </c>
      <c r="F492" s="29">
        <f t="shared" si="53"/>
        <v>0.10516865676302907</v>
      </c>
      <c r="G492" s="29">
        <f t="shared" si="49"/>
        <v>0.12061750327001319</v>
      </c>
      <c r="H492" s="29">
        <f t="shared" si="53"/>
        <v>0.21876057523092479</v>
      </c>
    </row>
    <row r="493" spans="1:8" x14ac:dyDescent="0.2">
      <c r="A493" s="26">
        <f t="shared" si="51"/>
        <v>68.5</v>
      </c>
      <c r="B493" s="6">
        <v>4110</v>
      </c>
      <c r="C493" s="29">
        <f t="shared" si="52"/>
        <v>1.6660698584130394E-16</v>
      </c>
      <c r="D493" s="29">
        <f t="shared" si="50"/>
        <v>1.3133390567011002E-2</v>
      </c>
      <c r="E493" s="27">
        <f t="shared" si="54"/>
        <v>5.3191332462458447E-2</v>
      </c>
      <c r="F493" s="29">
        <f t="shared" si="53"/>
        <v>0.10531641046431367</v>
      </c>
      <c r="G493" s="29">
        <f t="shared" si="49"/>
        <v>0.1217286143811243</v>
      </c>
      <c r="H493" s="29">
        <f t="shared" si="53"/>
        <v>0.21909871027087235</v>
      </c>
    </row>
    <row r="494" spans="1:8" x14ac:dyDescent="0.2">
      <c r="A494" s="26">
        <f t="shared" si="51"/>
        <v>68.666666666666671</v>
      </c>
      <c r="B494" s="6">
        <v>4120</v>
      </c>
      <c r="C494" s="29">
        <f t="shared" si="52"/>
        <v>1.5251170159520864E-16</v>
      </c>
      <c r="D494" s="29">
        <f t="shared" si="50"/>
        <v>1.3133390567010989E-2</v>
      </c>
      <c r="E494" s="27">
        <f t="shared" si="54"/>
        <v>4.9802350455018969E-2</v>
      </c>
      <c r="F494" s="29">
        <f t="shared" si="53"/>
        <v>0.10545475032668872</v>
      </c>
      <c r="G494" s="29">
        <f t="shared" si="49"/>
        <v>0.1228397254922354</v>
      </c>
      <c r="H494" s="29">
        <f t="shared" si="53"/>
        <v>0.219439931730573</v>
      </c>
    </row>
    <row r="495" spans="1:8" x14ac:dyDescent="0.2">
      <c r="A495" s="26">
        <f t="shared" si="51"/>
        <v>68.833333333333329</v>
      </c>
      <c r="B495" s="6">
        <v>4130</v>
      </c>
      <c r="C495" s="29">
        <f t="shared" si="52"/>
        <v>1.3960890658943528E-16</v>
      </c>
      <c r="D495" s="29">
        <f t="shared" si="50"/>
        <v>1.3133390567010976E-2</v>
      </c>
      <c r="E495" s="27">
        <f t="shared" si="54"/>
        <v>4.670008310398209E-2</v>
      </c>
      <c r="F495" s="29">
        <f t="shared" si="53"/>
        <v>0.10558447277975533</v>
      </c>
      <c r="G495" s="29">
        <f t="shared" si="49"/>
        <v>0.12395083660334651</v>
      </c>
      <c r="H495" s="29">
        <f t="shared" si="53"/>
        <v>0.21978423961002674</v>
      </c>
    </row>
    <row r="496" spans="1:8" x14ac:dyDescent="0.2">
      <c r="A496" s="26">
        <f t="shared" si="51"/>
        <v>69</v>
      </c>
      <c r="B496" s="6">
        <v>4140</v>
      </c>
      <c r="C496" s="29">
        <f t="shared" si="52"/>
        <v>1.2779771384905975E-16</v>
      </c>
      <c r="D496" s="29">
        <f t="shared" si="50"/>
        <v>1.3133390567010964E-2</v>
      </c>
      <c r="E496" s="29">
        <f t="shared" ref="E496:E527" si="55">E495+$B$79</f>
        <v>4.7811194215093201E-2</v>
      </c>
      <c r="F496" s="29">
        <f t="shared" si="53"/>
        <v>0.10571728165257503</v>
      </c>
      <c r="G496" s="29">
        <f t="shared" si="49"/>
        <v>0.12506194771445761</v>
      </c>
      <c r="H496" s="29">
        <f t="shared" si="53"/>
        <v>0.22013163390923357</v>
      </c>
    </row>
    <row r="497" spans="1:8" x14ac:dyDescent="0.2">
      <c r="A497" s="26">
        <f t="shared" si="51"/>
        <v>69.166666666666671</v>
      </c>
      <c r="B497" s="6">
        <v>4150</v>
      </c>
      <c r="C497" s="29">
        <f t="shared" si="52"/>
        <v>1.1698577163902865E-16</v>
      </c>
      <c r="D497" s="29">
        <f t="shared" si="50"/>
        <v>1.3133390567010954E-2</v>
      </c>
      <c r="E497" s="29">
        <f t="shared" si="55"/>
        <v>4.8922305326204313E-2</v>
      </c>
      <c r="F497" s="29">
        <f t="shared" si="53"/>
        <v>0.10585317694514783</v>
      </c>
      <c r="G497" s="29">
        <f t="shared" si="49"/>
        <v>0.12617305882556873</v>
      </c>
      <c r="H497" s="29">
        <f t="shared" si="53"/>
        <v>0.22048211462819348</v>
      </c>
    </row>
    <row r="498" spans="1:8" x14ac:dyDescent="0.2">
      <c r="A498" s="26">
        <f t="shared" si="51"/>
        <v>69.333333333333329</v>
      </c>
      <c r="B498" s="6">
        <v>4160</v>
      </c>
      <c r="C498" s="29">
        <f t="shared" si="52"/>
        <v>1.0708854136579417E-16</v>
      </c>
      <c r="D498" s="29">
        <f t="shared" si="50"/>
        <v>1.3133390567010943E-2</v>
      </c>
      <c r="E498" s="29">
        <f t="shared" si="55"/>
        <v>5.0033416437315424E-2</v>
      </c>
      <c r="F498" s="29">
        <f t="shared" si="53"/>
        <v>0.1059921586574737</v>
      </c>
      <c r="G498" s="29">
        <f t="shared" si="49"/>
        <v>0.12728416993667985</v>
      </c>
      <c r="H498" s="29">
        <f t="shared" si="53"/>
        <v>0.22083568176690649</v>
      </c>
    </row>
    <row r="499" spans="1:8" x14ac:dyDescent="0.2">
      <c r="A499" s="26">
        <f t="shared" si="51"/>
        <v>69.5</v>
      </c>
      <c r="B499" s="6">
        <v>4170</v>
      </c>
      <c r="C499" s="29">
        <f t="shared" si="52"/>
        <v>9.8028636569914996E-17</v>
      </c>
      <c r="D499" s="29">
        <f t="shared" si="50"/>
        <v>1.3133390567010935E-2</v>
      </c>
      <c r="E499" s="29">
        <f t="shared" si="55"/>
        <v>5.1144527548426535E-2</v>
      </c>
      <c r="F499" s="29">
        <f t="shared" si="53"/>
        <v>0.10613422678955267</v>
      </c>
      <c r="G499" s="29">
        <f t="shared" si="49"/>
        <v>0.12839528104779097</v>
      </c>
      <c r="H499" s="29">
        <f t="shared" si="53"/>
        <v>0.22119233532537258</v>
      </c>
    </row>
    <row r="500" spans="1:8" x14ac:dyDescent="0.2">
      <c r="A500" s="26">
        <f t="shared" si="51"/>
        <v>69.666666666666671</v>
      </c>
      <c r="B500" s="6">
        <v>4180</v>
      </c>
      <c r="C500" s="29">
        <f t="shared" si="52"/>
        <v>8.9735217841205406E-17</v>
      </c>
      <c r="D500" s="29">
        <f t="shared" si="50"/>
        <v>1.3133390567010926E-2</v>
      </c>
      <c r="E500" s="29">
        <f t="shared" si="55"/>
        <v>5.2255638659537647E-2</v>
      </c>
      <c r="F500" s="29">
        <f t="shared" si="53"/>
        <v>0.10627938134138472</v>
      </c>
      <c r="G500" s="29">
        <f t="shared" si="49"/>
        <v>0.12950639215890208</v>
      </c>
      <c r="H500" s="29">
        <f t="shared" si="53"/>
        <v>0.22155207530359175</v>
      </c>
    </row>
    <row r="501" spans="1:8" x14ac:dyDescent="0.2">
      <c r="A501" s="26">
        <f t="shared" si="51"/>
        <v>69.833333333333329</v>
      </c>
      <c r="B501" s="6">
        <v>4190</v>
      </c>
      <c r="C501" s="29">
        <f t="shared" si="52"/>
        <v>8.2143438925272924E-17</v>
      </c>
      <c r="D501" s="29">
        <f t="shared" si="50"/>
        <v>1.3133390567010919E-2</v>
      </c>
      <c r="E501" s="29">
        <f t="shared" si="55"/>
        <v>5.3366749770648758E-2</v>
      </c>
      <c r="F501" s="29">
        <f t="shared" si="53"/>
        <v>0.10642762231296986</v>
      </c>
      <c r="G501" s="29">
        <f t="shared" si="49"/>
        <v>0.1306175032700132</v>
      </c>
      <c r="H501" s="29">
        <f t="shared" si="53"/>
        <v>0.221914901701564</v>
      </c>
    </row>
    <row r="502" spans="1:8" x14ac:dyDescent="0.2">
      <c r="A502" s="26">
        <f t="shared" si="51"/>
        <v>70</v>
      </c>
      <c r="B502" s="6">
        <v>4200</v>
      </c>
      <c r="C502" s="29">
        <f t="shared" si="52"/>
        <v>7.5193939690550871E-17</v>
      </c>
      <c r="D502" s="29">
        <f t="shared" si="50"/>
        <v>1.3133390567010912E-2</v>
      </c>
      <c r="E502" s="29">
        <f t="shared" si="55"/>
        <v>5.4477860881759869E-2</v>
      </c>
      <c r="F502" s="29">
        <f t="shared" si="53"/>
        <v>0.10657894970430808</v>
      </c>
      <c r="G502" s="29">
        <f t="shared" si="49"/>
        <v>0.13172861438112432</v>
      </c>
      <c r="H502" s="29">
        <f t="shared" si="53"/>
        <v>0.22228081451928935</v>
      </c>
    </row>
    <row r="503" spans="1:8" x14ac:dyDescent="0.2">
      <c r="A503" s="26">
        <f t="shared" si="51"/>
        <v>70.166666666666671</v>
      </c>
      <c r="B503" s="6">
        <v>4210</v>
      </c>
      <c r="C503" s="29">
        <f t="shared" si="52"/>
        <v>6.8832381991334012E-17</v>
      </c>
      <c r="D503" s="29">
        <f t="shared" si="50"/>
        <v>1.3133390567010905E-2</v>
      </c>
      <c r="E503" s="29">
        <f t="shared" si="55"/>
        <v>5.5588971992870981E-2</v>
      </c>
      <c r="F503" s="29">
        <f t="shared" si="53"/>
        <v>0.10673336351539939</v>
      </c>
      <c r="G503" s="29">
        <f t="shared" si="49"/>
        <v>0.13283972549223544</v>
      </c>
      <c r="H503" s="29">
        <f t="shared" si="53"/>
        <v>0.22264981375676779</v>
      </c>
    </row>
    <row r="504" spans="1:8" x14ac:dyDescent="0.2">
      <c r="A504" s="26">
        <f t="shared" si="51"/>
        <v>70.333333333333329</v>
      </c>
      <c r="B504" s="6">
        <v>4220</v>
      </c>
      <c r="C504" s="29">
        <f t="shared" si="52"/>
        <v>6.3009024797729854E-17</v>
      </c>
      <c r="D504" s="29">
        <f t="shared" si="50"/>
        <v>1.31333905670109E-2</v>
      </c>
      <c r="E504" s="29">
        <f t="shared" si="55"/>
        <v>5.6700083103982092E-2</v>
      </c>
      <c r="F504" s="29">
        <f t="shared" si="53"/>
        <v>0.10689086374624378</v>
      </c>
      <c r="G504" s="29">
        <f t="shared" si="49"/>
        <v>0.13395083660334656</v>
      </c>
      <c r="H504" s="29">
        <f t="shared" si="53"/>
        <v>0.2230218994139993</v>
      </c>
    </row>
    <row r="505" spans="1:8" x14ac:dyDescent="0.2">
      <c r="A505" s="26">
        <f t="shared" si="51"/>
        <v>70.5</v>
      </c>
      <c r="B505" s="6">
        <v>4230</v>
      </c>
      <c r="C505" s="29">
        <f t="shared" si="52"/>
        <v>5.7678335270465804E-17</v>
      </c>
      <c r="D505" s="29">
        <f t="shared" si="50"/>
        <v>1.3133390567010895E-2</v>
      </c>
      <c r="E505" s="29">
        <f t="shared" si="55"/>
        <v>5.7811194215093203E-2</v>
      </c>
      <c r="F505" s="29">
        <f t="shared" si="53"/>
        <v>0.10705145039684126</v>
      </c>
      <c r="G505" s="29">
        <f t="shared" si="49"/>
        <v>0.13506194771445768</v>
      </c>
      <c r="H505" s="29">
        <f t="shared" si="53"/>
        <v>0.2233970714909839</v>
      </c>
    </row>
    <row r="506" spans="1:8" x14ac:dyDescent="0.2">
      <c r="A506" s="26">
        <f t="shared" si="51"/>
        <v>70.666666666666671</v>
      </c>
      <c r="B506" s="6">
        <v>4240</v>
      </c>
      <c r="C506" s="29">
        <f t="shared" si="52"/>
        <v>5.2798632739545591E-17</v>
      </c>
      <c r="D506" s="29">
        <f t="shared" si="50"/>
        <v>1.313339056701089E-2</v>
      </c>
      <c r="E506" s="29">
        <f t="shared" si="55"/>
        <v>5.8922305326204315E-2</v>
      </c>
      <c r="F506" s="29">
        <f t="shared" si="53"/>
        <v>0.10721512346719182</v>
      </c>
      <c r="G506" s="29">
        <f t="shared" si="49"/>
        <v>0.13617305882556879</v>
      </c>
      <c r="H506" s="29">
        <f t="shared" si="53"/>
        <v>0.22377532998772159</v>
      </c>
    </row>
    <row r="507" spans="1:8" x14ac:dyDescent="0.2">
      <c r="A507" s="26">
        <f t="shared" si="51"/>
        <v>70.833333333333329</v>
      </c>
      <c r="B507" s="6">
        <v>4250</v>
      </c>
      <c r="C507" s="29">
        <f t="shared" si="52"/>
        <v>4.8331762803023461E-17</v>
      </c>
      <c r="D507" s="29">
        <f t="shared" si="50"/>
        <v>1.3133390567010884E-2</v>
      </c>
      <c r="E507" s="29">
        <f t="shared" si="55"/>
        <v>6.0033416437315426E-2</v>
      </c>
      <c r="F507" s="29">
        <f t="shared" si="53"/>
        <v>0.10738188295729548</v>
      </c>
      <c r="G507" s="29">
        <f t="shared" si="49"/>
        <v>0.13728416993667991</v>
      </c>
      <c r="H507" s="29">
        <f t="shared" si="53"/>
        <v>0.22415667490421237</v>
      </c>
    </row>
    <row r="508" spans="1:8" x14ac:dyDescent="0.2">
      <c r="A508" s="26">
        <f t="shared" si="51"/>
        <v>71</v>
      </c>
      <c r="B508" s="6">
        <v>4260</v>
      </c>
      <c r="C508" s="29">
        <f t="shared" si="52"/>
        <v>4.4242798997673944E-17</v>
      </c>
      <c r="D508" s="29">
        <f t="shared" si="50"/>
        <v>1.3133390567010881E-2</v>
      </c>
      <c r="E508" s="29">
        <f t="shared" si="55"/>
        <v>6.1144527548426537E-2</v>
      </c>
      <c r="F508" s="29">
        <f t="shared" si="53"/>
        <v>0.10755172886715222</v>
      </c>
      <c r="G508" s="29">
        <f t="shared" si="49"/>
        <v>0.13839528104779103</v>
      </c>
      <c r="H508" s="29">
        <f t="shared" si="53"/>
        <v>0.22454110624045623</v>
      </c>
    </row>
    <row r="509" spans="1:8" x14ac:dyDescent="0.2">
      <c r="A509" s="26">
        <f t="shared" si="51"/>
        <v>71.166666666666671</v>
      </c>
      <c r="B509" s="6">
        <v>4270</v>
      </c>
      <c r="C509" s="29">
        <f t="shared" si="52"/>
        <v>4.0499769708919641E-17</v>
      </c>
      <c r="D509" s="29">
        <f t="shared" si="50"/>
        <v>1.3133390567010877E-2</v>
      </c>
      <c r="E509" s="29">
        <f t="shared" si="55"/>
        <v>6.2255638659537649E-2</v>
      </c>
      <c r="F509" s="29">
        <f t="shared" si="53"/>
        <v>0.10772466119676205</v>
      </c>
      <c r="G509" s="29">
        <f t="shared" si="49"/>
        <v>0.13950639215890215</v>
      </c>
      <c r="H509" s="29">
        <f t="shared" si="53"/>
        <v>0.22492862399645319</v>
      </c>
    </row>
    <row r="510" spans="1:8" x14ac:dyDescent="0.2">
      <c r="A510" s="26">
        <f t="shared" si="51"/>
        <v>71.333333333333329</v>
      </c>
      <c r="B510" s="6">
        <v>4280</v>
      </c>
      <c r="C510" s="29">
        <f t="shared" si="52"/>
        <v>3.7073408184725374E-17</v>
      </c>
      <c r="D510" s="29">
        <f t="shared" si="50"/>
        <v>1.3133390567010874E-2</v>
      </c>
      <c r="E510" s="29">
        <f t="shared" si="55"/>
        <v>6.3366749770648753E-2</v>
      </c>
      <c r="F510" s="29">
        <f t="shared" si="53"/>
        <v>0.10790067994612497</v>
      </c>
      <c r="G510" s="29">
        <f t="shared" si="49"/>
        <v>0.14061750327001327</v>
      </c>
      <c r="H510" s="29">
        <f t="shared" si="53"/>
        <v>0.22531922817220323</v>
      </c>
    </row>
    <row r="511" spans="1:8" x14ac:dyDescent="0.2">
      <c r="A511" s="26">
        <f t="shared" si="51"/>
        <v>71.5</v>
      </c>
      <c r="B511" s="6">
        <v>4290</v>
      </c>
      <c r="C511" s="29">
        <f t="shared" si="52"/>
        <v>3.3936923698816919E-17</v>
      </c>
      <c r="D511" s="29">
        <f t="shared" si="50"/>
        <v>1.3133390567010871E-2</v>
      </c>
      <c r="E511" s="29">
        <f t="shared" si="55"/>
        <v>6.4477860881759858E-2</v>
      </c>
      <c r="F511" s="29">
        <f t="shared" si="53"/>
        <v>0.10807978511524097</v>
      </c>
      <c r="G511" s="29">
        <f t="shared" si="49"/>
        <v>0.14172861438112438</v>
      </c>
      <c r="H511" s="29">
        <f t="shared" si="53"/>
        <v>0.22571291876770636</v>
      </c>
    </row>
    <row r="512" spans="1:8" x14ac:dyDescent="0.2">
      <c r="A512" s="26">
        <f t="shared" si="51"/>
        <v>71.666666666666671</v>
      </c>
      <c r="B512" s="6">
        <v>4300</v>
      </c>
      <c r="C512" s="29">
        <f t="shared" si="52"/>
        <v>3.1065792073949104E-17</v>
      </c>
      <c r="D512" s="29">
        <f t="shared" si="50"/>
        <v>1.3133390567010867E-2</v>
      </c>
      <c r="E512" s="29">
        <f t="shared" si="55"/>
        <v>6.5588971992870962E-2</v>
      </c>
      <c r="F512" s="29">
        <f t="shared" si="53"/>
        <v>0.10826197670411006</v>
      </c>
      <c r="G512" s="29">
        <f t="shared" si="49"/>
        <v>0.1428397254922355</v>
      </c>
      <c r="H512" s="29">
        <f t="shared" si="53"/>
        <v>0.22610969578296256</v>
      </c>
    </row>
    <row r="513" spans="1:8" x14ac:dyDescent="0.2">
      <c r="A513" s="26">
        <f t="shared" si="51"/>
        <v>71.833333333333329</v>
      </c>
      <c r="B513" s="6">
        <v>4310</v>
      </c>
      <c r="C513" s="29">
        <f t="shared" si="52"/>
        <v>2.8437563927324469E-17</v>
      </c>
      <c r="D513" s="29">
        <f t="shared" si="50"/>
        <v>1.3133390567010865E-2</v>
      </c>
      <c r="E513" s="29">
        <f t="shared" si="55"/>
        <v>6.6700083103982066E-2</v>
      </c>
      <c r="F513" s="29">
        <f t="shared" si="53"/>
        <v>0.10844725471273223</v>
      </c>
      <c r="G513" s="29">
        <f t="shared" si="49"/>
        <v>0.14395083660334662</v>
      </c>
      <c r="H513" s="29">
        <f t="shared" si="53"/>
        <v>0.22650955921797186</v>
      </c>
    </row>
    <row r="514" spans="1:8" x14ac:dyDescent="0.2">
      <c r="A514" s="26">
        <f t="shared" si="51"/>
        <v>72</v>
      </c>
      <c r="B514" s="6">
        <v>4320</v>
      </c>
      <c r="C514" s="29">
        <f t="shared" si="52"/>
        <v>2.6031689138833024E-17</v>
      </c>
      <c r="D514" s="29">
        <f t="shared" si="50"/>
        <v>1.3133390567010864E-2</v>
      </c>
      <c r="E514" s="29">
        <f t="shared" si="55"/>
        <v>6.7811194215093171E-2</v>
      </c>
      <c r="F514" s="29">
        <f t="shared" si="53"/>
        <v>0.10863561914110749</v>
      </c>
      <c r="G514" s="29">
        <f t="shared" si="49"/>
        <v>0.14506194771445774</v>
      </c>
      <c r="H514" s="29">
        <f t="shared" si="53"/>
        <v>0.22691250907273425</v>
      </c>
    </row>
    <row r="515" spans="1:8" x14ac:dyDescent="0.2">
      <c r="A515" s="26">
        <f t="shared" si="51"/>
        <v>72.166666666666671</v>
      </c>
      <c r="B515" s="6">
        <v>4330</v>
      </c>
      <c r="C515" s="29">
        <f t="shared" si="52"/>
        <v>2.3829356169630012E-17</v>
      </c>
      <c r="D515" s="29">
        <f t="shared" si="50"/>
        <v>1.3133390567010862E-2</v>
      </c>
      <c r="E515" s="29">
        <f t="shared" si="55"/>
        <v>6.8922305326204275E-2</v>
      </c>
      <c r="F515" s="29">
        <f t="shared" si="53"/>
        <v>0.10882706998923583</v>
      </c>
      <c r="G515" s="29">
        <f t="shared" si="49"/>
        <v>0.14617305882556886</v>
      </c>
      <c r="H515" s="29">
        <f t="shared" si="53"/>
        <v>0.22731854534724971</v>
      </c>
    </row>
    <row r="516" spans="1:8" x14ac:dyDescent="0.2">
      <c r="A516" s="26">
        <f t="shared" si="51"/>
        <v>72.333333333333329</v>
      </c>
      <c r="B516" s="6">
        <v>4340</v>
      </c>
      <c r="C516" s="29">
        <f t="shared" si="52"/>
        <v>2.1813344974683403E-17</v>
      </c>
      <c r="D516" s="29">
        <f t="shared" si="50"/>
        <v>1.313339056701086E-2</v>
      </c>
      <c r="E516" s="29">
        <f t="shared" si="55"/>
        <v>7.0033416437315379E-2</v>
      </c>
      <c r="F516" s="29">
        <f t="shared" si="53"/>
        <v>0.10902160725711726</v>
      </c>
      <c r="G516" s="29">
        <f t="shared" si="49"/>
        <v>0.14728416993667998</v>
      </c>
      <c r="H516" s="29">
        <f t="shared" si="53"/>
        <v>0.22772766804151826</v>
      </c>
    </row>
    <row r="517" spans="1:8" x14ac:dyDescent="0.2">
      <c r="A517" s="26">
        <f t="shared" si="51"/>
        <v>72.5</v>
      </c>
      <c r="B517" s="6">
        <v>4350</v>
      </c>
      <c r="C517" s="29">
        <f t="shared" si="52"/>
        <v>1.9967892359214066E-17</v>
      </c>
      <c r="D517" s="29">
        <f t="shared" si="50"/>
        <v>1.3133390567010858E-2</v>
      </c>
      <c r="E517" s="29">
        <f t="shared" si="55"/>
        <v>7.1144527548426484E-2</v>
      </c>
      <c r="F517" s="29">
        <f t="shared" si="53"/>
        <v>0.10921923094475178</v>
      </c>
      <c r="G517" s="29">
        <f t="shared" si="49"/>
        <v>0.14839528104779109</v>
      </c>
      <c r="H517" s="29">
        <f t="shared" si="53"/>
        <v>0.22813987715553991</v>
      </c>
    </row>
    <row r="518" spans="1:8" x14ac:dyDescent="0.2">
      <c r="A518" s="26">
        <f t="shared" si="51"/>
        <v>72.666666666666671</v>
      </c>
      <c r="B518" s="6">
        <v>4360</v>
      </c>
      <c r="C518" s="29">
        <f t="shared" si="52"/>
        <v>1.8278568726250406E-17</v>
      </c>
      <c r="D518" s="29">
        <f t="shared" si="50"/>
        <v>1.3133390567010857E-2</v>
      </c>
      <c r="E518" s="29">
        <f t="shared" si="55"/>
        <v>7.2255638659537588E-2</v>
      </c>
      <c r="F518" s="29">
        <f t="shared" si="53"/>
        <v>0.10941994105213938</v>
      </c>
      <c r="G518" s="29">
        <f t="shared" si="49"/>
        <v>0.14950639215890221</v>
      </c>
      <c r="H518" s="29">
        <f t="shared" si="53"/>
        <v>0.22855517268931463</v>
      </c>
    </row>
    <row r="519" spans="1:8" x14ac:dyDescent="0.2">
      <c r="A519" s="26">
        <f t="shared" si="51"/>
        <v>72.833333333333329</v>
      </c>
      <c r="B519" s="6">
        <v>4370</v>
      </c>
      <c r="C519" s="29">
        <f t="shared" si="52"/>
        <v>1.6732165251586411E-17</v>
      </c>
      <c r="D519" s="29">
        <f t="shared" si="50"/>
        <v>1.3133390567010855E-2</v>
      </c>
      <c r="E519" s="29">
        <f t="shared" si="55"/>
        <v>7.3366749770648693E-2</v>
      </c>
      <c r="F519" s="29">
        <f t="shared" si="53"/>
        <v>0.10962373757928007</v>
      </c>
      <c r="G519" s="29">
        <f t="shared" si="49"/>
        <v>0.15061750327001333</v>
      </c>
      <c r="H519" s="29">
        <f t="shared" si="53"/>
        <v>0.22897355464284244</v>
      </c>
    </row>
    <row r="520" spans="1:8" x14ac:dyDescent="0.2">
      <c r="A520" s="26">
        <f t="shared" si="51"/>
        <v>73</v>
      </c>
      <c r="B520" s="6">
        <v>4380</v>
      </c>
      <c r="C520" s="29">
        <f t="shared" si="52"/>
        <v>1.531659060396392E-17</v>
      </c>
      <c r="D520" s="29">
        <f t="shared" si="50"/>
        <v>1.3133390567010853E-2</v>
      </c>
      <c r="E520" s="29">
        <f t="shared" si="55"/>
        <v>7.4477860881759797E-2</v>
      </c>
      <c r="F520" s="29">
        <f t="shared" si="53"/>
        <v>0.10983062052617384</v>
      </c>
      <c r="G520" s="29">
        <f t="shared" si="49"/>
        <v>0.15172861438112445</v>
      </c>
      <c r="H520" s="29">
        <f t="shared" si="53"/>
        <v>0.22939502301612336</v>
      </c>
    </row>
    <row r="521" spans="1:8" x14ac:dyDescent="0.2">
      <c r="A521" s="26">
        <f t="shared" si="51"/>
        <v>73.166666666666671</v>
      </c>
      <c r="B521" s="6">
        <v>4390</v>
      </c>
      <c r="C521" s="29">
        <f t="shared" si="52"/>
        <v>1.4020776402934051E-17</v>
      </c>
      <c r="D521" s="29">
        <f t="shared" si="50"/>
        <v>1.3133390567010851E-2</v>
      </c>
      <c r="E521" s="29">
        <f t="shared" si="55"/>
        <v>7.5588971992870901E-2</v>
      </c>
      <c r="F521" s="29">
        <f t="shared" si="53"/>
        <v>0.11004058989282071</v>
      </c>
      <c r="G521" s="29">
        <f t="shared" si="49"/>
        <v>0.15283972549223557</v>
      </c>
      <c r="H521" s="29">
        <f t="shared" si="53"/>
        <v>0.22981957780915735</v>
      </c>
    </row>
    <row r="522" spans="1:8" x14ac:dyDescent="0.2">
      <c r="A522" s="26">
        <f t="shared" si="51"/>
        <v>73.333333333333329</v>
      </c>
      <c r="B522" s="6">
        <v>4400</v>
      </c>
      <c r="C522" s="29">
        <f t="shared" si="52"/>
        <v>1.2834590675172647E-17</v>
      </c>
      <c r="D522" s="29">
        <f t="shared" si="50"/>
        <v>1.313339056701085E-2</v>
      </c>
      <c r="E522" s="29">
        <f t="shared" si="55"/>
        <v>7.6700083103982006E-2</v>
      </c>
      <c r="F522" s="29">
        <f t="shared" si="53"/>
        <v>0.11025364567922066</v>
      </c>
      <c r="G522" s="29">
        <f t="shared" si="49"/>
        <v>0.15395083660334669</v>
      </c>
      <c r="H522" s="29">
        <f t="shared" si="53"/>
        <v>0.23024721902194442</v>
      </c>
    </row>
    <row r="523" spans="1:8" x14ac:dyDescent="0.2">
      <c r="A523" s="26">
        <f t="shared" si="51"/>
        <v>73.5</v>
      </c>
      <c r="B523" s="6">
        <v>4410</v>
      </c>
      <c r="C523" s="29">
        <f t="shared" si="52"/>
        <v>1.1748758632564543E-17</v>
      </c>
      <c r="D523" s="29">
        <f t="shared" si="50"/>
        <v>1.3133390567010848E-2</v>
      </c>
      <c r="E523" s="29">
        <f t="shared" si="55"/>
        <v>7.781119421509311E-2</v>
      </c>
      <c r="F523" s="29">
        <f t="shared" si="53"/>
        <v>0.1104697878853737</v>
      </c>
      <c r="G523" s="29">
        <f t="shared" si="49"/>
        <v>0.1550619477144578</v>
      </c>
      <c r="H523" s="29">
        <f t="shared" si="53"/>
        <v>0.23067794665448457</v>
      </c>
    </row>
    <row r="524" spans="1:8" x14ac:dyDescent="0.2">
      <c r="A524" s="26">
        <f t="shared" si="51"/>
        <v>73.666666666666671</v>
      </c>
      <c r="B524" s="6">
        <v>4420</v>
      </c>
      <c r="C524" s="29">
        <f t="shared" si="52"/>
        <v>1.0754790152620359E-17</v>
      </c>
      <c r="D524" s="29">
        <f t="shared" si="50"/>
        <v>1.3133390567010848E-2</v>
      </c>
      <c r="E524" s="29">
        <f t="shared" si="55"/>
        <v>7.8922305326204215E-2</v>
      </c>
      <c r="F524" s="29">
        <f t="shared" si="53"/>
        <v>0.11068901651127983</v>
      </c>
      <c r="G524" s="29">
        <f t="shared" si="49"/>
        <v>0.15617305882556892</v>
      </c>
      <c r="H524" s="29">
        <f t="shared" si="53"/>
        <v>0.23111176070677783</v>
      </c>
    </row>
    <row r="525" spans="1:8" x14ac:dyDescent="0.2">
      <c r="A525" s="26">
        <f t="shared" si="51"/>
        <v>73.833333333333329</v>
      </c>
      <c r="B525" s="6">
        <v>4430</v>
      </c>
      <c r="C525" s="29">
        <f t="shared" si="52"/>
        <v>9.8449133941950891E-18</v>
      </c>
      <c r="D525" s="29">
        <f t="shared" si="50"/>
        <v>1.3133390567010848E-2</v>
      </c>
      <c r="E525" s="29">
        <f t="shared" si="55"/>
        <v>8.0033416437315319E-2</v>
      </c>
      <c r="F525" s="29">
        <f t="shared" si="53"/>
        <v>0.11091133155693904</v>
      </c>
      <c r="G525" s="29">
        <f t="shared" ref="G525:G588" si="56">G524+$B$79</f>
        <v>0.15728416993668004</v>
      </c>
      <c r="H525" s="29">
        <f t="shared" si="53"/>
        <v>0.23154866117882417</v>
      </c>
    </row>
    <row r="526" spans="1:8" x14ac:dyDescent="0.2">
      <c r="A526" s="26">
        <f t="shared" si="51"/>
        <v>74</v>
      </c>
      <c r="B526" s="6">
        <v>4440</v>
      </c>
      <c r="C526" s="29">
        <f t="shared" si="52"/>
        <v>9.0120140294496725E-18</v>
      </c>
      <c r="D526" s="29">
        <f t="shared" si="50"/>
        <v>1.3133390567010848E-2</v>
      </c>
      <c r="E526" s="29">
        <f t="shared" si="55"/>
        <v>8.1144527548426423E-2</v>
      </c>
      <c r="F526" s="29">
        <f t="shared" si="53"/>
        <v>0.11113673302235133</v>
      </c>
      <c r="G526" s="29">
        <f t="shared" si="56"/>
        <v>0.15839528104779116</v>
      </c>
      <c r="H526" s="29">
        <f t="shared" si="53"/>
        <v>0.23198864807062358</v>
      </c>
    </row>
    <row r="527" spans="1:8" x14ac:dyDescent="0.2">
      <c r="A527" s="26">
        <f t="shared" si="51"/>
        <v>74.166666666666671</v>
      </c>
      <c r="B527" s="6">
        <v>4450</v>
      </c>
      <c r="C527" s="29">
        <f t="shared" si="52"/>
        <v>8.2495796169101703E-18</v>
      </c>
      <c r="D527" s="29">
        <f t="shared" si="50"/>
        <v>1.3133390567010848E-2</v>
      </c>
      <c r="E527" s="29">
        <f t="shared" si="55"/>
        <v>8.2255638659537528E-2</v>
      </c>
      <c r="F527" s="29">
        <f t="shared" si="53"/>
        <v>0.11136522090751672</v>
      </c>
      <c r="G527" s="29">
        <f t="shared" si="56"/>
        <v>0.15950639215890228</v>
      </c>
      <c r="H527" s="29">
        <f t="shared" si="53"/>
        <v>0.23243172138217608</v>
      </c>
    </row>
    <row r="528" spans="1:8" x14ac:dyDescent="0.2">
      <c r="A528" s="26">
        <f t="shared" si="51"/>
        <v>74.333333333333329</v>
      </c>
      <c r="B528" s="6">
        <v>4460</v>
      </c>
      <c r="C528" s="29">
        <f t="shared" si="52"/>
        <v>7.55164868067739E-18</v>
      </c>
      <c r="D528" s="29">
        <f t="shared" si="50"/>
        <v>1.3133390567010848E-2</v>
      </c>
      <c r="E528" s="29">
        <f t="shared" ref="E528:E559" si="57">E527+$B$79</f>
        <v>8.3366749770648632E-2</v>
      </c>
      <c r="F528" s="29">
        <f t="shared" si="53"/>
        <v>0.11159679521243518</v>
      </c>
      <c r="G528" s="29">
        <f t="shared" si="56"/>
        <v>0.1606175032700134</v>
      </c>
      <c r="H528" s="29">
        <f t="shared" si="53"/>
        <v>0.23287788111348168</v>
      </c>
    </row>
    <row r="529" spans="1:8" x14ac:dyDescent="0.2">
      <c r="A529" s="26">
        <f t="shared" si="51"/>
        <v>74.5</v>
      </c>
      <c r="B529" s="6">
        <v>4470</v>
      </c>
      <c r="C529" s="29">
        <f t="shared" si="52"/>
        <v>6.9127640976372362E-18</v>
      </c>
      <c r="D529" s="29">
        <f t="shared" si="50"/>
        <v>1.3133390567010848E-2</v>
      </c>
      <c r="E529" s="29">
        <f t="shared" si="57"/>
        <v>8.4477860881759737E-2</v>
      </c>
      <c r="F529" s="29">
        <f t="shared" si="53"/>
        <v>0.11183145593710674</v>
      </c>
      <c r="G529" s="29">
        <f t="shared" si="56"/>
        <v>0.16172861438112451</v>
      </c>
      <c r="H529" s="29">
        <f t="shared" si="53"/>
        <v>0.23332712726454036</v>
      </c>
    </row>
    <row r="530" spans="1:8" x14ac:dyDescent="0.2">
      <c r="A530" s="26">
        <f t="shared" si="51"/>
        <v>74.666666666666671</v>
      </c>
      <c r="B530" s="6">
        <v>4480</v>
      </c>
      <c r="C530" s="29">
        <f t="shared" si="52"/>
        <v>6.3279304282062911E-18</v>
      </c>
      <c r="D530" s="29">
        <f t="shared" si="50"/>
        <v>1.3133390567010848E-2</v>
      </c>
      <c r="E530" s="29">
        <f t="shared" si="57"/>
        <v>8.5588971992870841E-2</v>
      </c>
      <c r="F530" s="29">
        <f t="shared" si="53"/>
        <v>0.11206920308153137</v>
      </c>
      <c r="G530" s="29">
        <f t="shared" si="56"/>
        <v>0.16283972549223563</v>
      </c>
      <c r="H530" s="29">
        <f t="shared" si="53"/>
        <v>0.23377945983535212</v>
      </c>
    </row>
    <row r="531" spans="1:8" x14ac:dyDescent="0.2">
      <c r="A531" s="26">
        <f t="shared" si="51"/>
        <v>74.833333333333329</v>
      </c>
      <c r="B531" s="6">
        <v>4490</v>
      </c>
      <c r="C531" s="29">
        <f t="shared" si="52"/>
        <v>5.7925748569816728E-18</v>
      </c>
      <c r="D531" s="29">
        <f t="shared" ref="D531:D594" si="58">D530*EXP(-$C$21*10/3600)+$B$79</f>
        <v>1.3133390567010848E-2</v>
      </c>
      <c r="E531" s="29">
        <f t="shared" si="57"/>
        <v>8.6700083103981945E-2</v>
      </c>
      <c r="F531" s="29">
        <f t="shared" si="53"/>
        <v>0.1123100366457091</v>
      </c>
      <c r="G531" s="29">
        <f t="shared" si="56"/>
        <v>0.16395083660334675</v>
      </c>
      <c r="H531" s="29">
        <f t="shared" si="53"/>
        <v>0.23423487882591698</v>
      </c>
    </row>
    <row r="532" spans="1:8" x14ac:dyDescent="0.2">
      <c r="A532" s="26">
        <f t="shared" ref="A532:A595" si="59">B532/60</f>
        <v>75</v>
      </c>
      <c r="B532" s="6">
        <v>4500</v>
      </c>
      <c r="C532" s="29">
        <f t="shared" ref="C532:C595" si="60">C531*EXP(-$C$21*10/3600)</f>
        <v>5.3025114378900349E-18</v>
      </c>
      <c r="D532" s="29">
        <f t="shared" si="58"/>
        <v>1.3133390567010848E-2</v>
      </c>
      <c r="E532" s="29">
        <f t="shared" si="57"/>
        <v>8.781119421509305E-2</v>
      </c>
      <c r="F532" s="29">
        <f t="shared" ref="F532:H595" si="61">(F531+E532*10/3600)</f>
        <v>0.11255395662963992</v>
      </c>
      <c r="G532" s="29">
        <f t="shared" si="56"/>
        <v>0.16506194771445787</v>
      </c>
      <c r="H532" s="29">
        <f t="shared" si="61"/>
        <v>0.23469338423623493</v>
      </c>
    </row>
    <row r="533" spans="1:8" x14ac:dyDescent="0.2">
      <c r="A533" s="26">
        <f t="shared" si="59"/>
        <v>75.166666666666671</v>
      </c>
      <c r="B533" s="6">
        <v>4510</v>
      </c>
      <c r="C533" s="29">
        <f t="shared" si="60"/>
        <v>4.8539083642684822E-18</v>
      </c>
      <c r="D533" s="29">
        <f t="shared" si="58"/>
        <v>1.3133390567010848E-2</v>
      </c>
      <c r="E533" s="29">
        <f t="shared" si="57"/>
        <v>8.8922305326204154E-2</v>
      </c>
      <c r="F533" s="29">
        <f t="shared" si="61"/>
        <v>0.11280096303332382</v>
      </c>
      <c r="G533" s="29">
        <f t="shared" si="56"/>
        <v>0.16617305882556899</v>
      </c>
      <c r="H533" s="29">
        <f t="shared" si="61"/>
        <v>0.23515497606630595</v>
      </c>
    </row>
    <row r="534" spans="1:8" x14ac:dyDescent="0.2">
      <c r="A534" s="26">
        <f t="shared" si="59"/>
        <v>75.333333333333329</v>
      </c>
      <c r="B534" s="6">
        <v>4520</v>
      </c>
      <c r="C534" s="29">
        <f t="shared" si="60"/>
        <v>4.4432580079621008E-18</v>
      </c>
      <c r="D534" s="29">
        <f t="shared" si="58"/>
        <v>1.3133390567010848E-2</v>
      </c>
      <c r="E534" s="29">
        <f t="shared" si="57"/>
        <v>9.0033416437315258E-2</v>
      </c>
      <c r="F534" s="29">
        <f t="shared" si="61"/>
        <v>0.11305105585676081</v>
      </c>
      <c r="G534" s="29">
        <f t="shared" si="56"/>
        <v>0.1672841699366801</v>
      </c>
      <c r="H534" s="29">
        <f t="shared" si="61"/>
        <v>0.23561965431613005</v>
      </c>
    </row>
    <row r="535" spans="1:8" x14ac:dyDescent="0.2">
      <c r="A535" s="26">
        <f t="shared" si="59"/>
        <v>75.5</v>
      </c>
      <c r="B535" s="6">
        <v>4530</v>
      </c>
      <c r="C535" s="29">
        <f t="shared" si="60"/>
        <v>4.0673494931737705E-18</v>
      </c>
      <c r="D535" s="29">
        <f t="shared" si="58"/>
        <v>1.3133390567010848E-2</v>
      </c>
      <c r="E535" s="29">
        <f t="shared" si="57"/>
        <v>9.1144527548426363E-2</v>
      </c>
      <c r="F535" s="29">
        <f t="shared" si="61"/>
        <v>0.11330423509995088</v>
      </c>
      <c r="G535" s="29">
        <f t="shared" si="56"/>
        <v>0.16839528104779122</v>
      </c>
      <c r="H535" s="29">
        <f t="shared" si="61"/>
        <v>0.23608741898570726</v>
      </c>
    </row>
    <row r="536" spans="1:8" x14ac:dyDescent="0.2">
      <c r="A536" s="26">
        <f t="shared" si="59"/>
        <v>75.666666666666671</v>
      </c>
      <c r="B536" s="6">
        <v>4540</v>
      </c>
      <c r="C536" s="29">
        <f t="shared" si="60"/>
        <v>3.7232435906211359E-18</v>
      </c>
      <c r="D536" s="29">
        <f t="shared" si="58"/>
        <v>1.3133390567010848E-2</v>
      </c>
      <c r="E536" s="29">
        <f t="shared" si="57"/>
        <v>9.2255638659537467E-2</v>
      </c>
      <c r="F536" s="29">
        <f t="shared" si="61"/>
        <v>0.11356050076289405</v>
      </c>
      <c r="G536" s="29">
        <f t="shared" si="56"/>
        <v>0.16950639215890234</v>
      </c>
      <c r="H536" s="29">
        <f t="shared" si="61"/>
        <v>0.23655827007503755</v>
      </c>
    </row>
    <row r="537" spans="1:8" x14ac:dyDescent="0.2">
      <c r="A537" s="26">
        <f t="shared" si="59"/>
        <v>75.833333333333329</v>
      </c>
      <c r="B537" s="6">
        <v>4550</v>
      </c>
      <c r="C537" s="29">
        <f t="shared" si="60"/>
        <v>3.4082497356981156E-18</v>
      </c>
      <c r="D537" s="29">
        <f t="shared" si="58"/>
        <v>1.3133390567010848E-2</v>
      </c>
      <c r="E537" s="29">
        <f t="shared" si="57"/>
        <v>9.3366749770648572E-2</v>
      </c>
      <c r="F537" s="29">
        <f t="shared" si="61"/>
        <v>0.11381985284559029</v>
      </c>
      <c r="G537" s="29">
        <f t="shared" si="56"/>
        <v>0.17061750327001346</v>
      </c>
      <c r="H537" s="29">
        <f t="shared" si="61"/>
        <v>0.23703220758412091</v>
      </c>
    </row>
    <row r="538" spans="1:8" x14ac:dyDescent="0.2">
      <c r="A538" s="26">
        <f t="shared" si="59"/>
        <v>76</v>
      </c>
      <c r="B538" s="6">
        <v>4560</v>
      </c>
      <c r="C538" s="29">
        <f t="shared" si="60"/>
        <v>3.1199049909459161E-18</v>
      </c>
      <c r="D538" s="29">
        <f t="shared" si="58"/>
        <v>1.3133390567010848E-2</v>
      </c>
      <c r="E538" s="29">
        <f t="shared" si="57"/>
        <v>9.4477860881759676E-2</v>
      </c>
      <c r="F538" s="29">
        <f t="shared" si="61"/>
        <v>0.11408229134803963</v>
      </c>
      <c r="G538" s="29">
        <f t="shared" si="56"/>
        <v>0.17172861438112458</v>
      </c>
      <c r="H538" s="29">
        <f t="shared" si="61"/>
        <v>0.23750923151295736</v>
      </c>
    </row>
    <row r="539" spans="1:8" x14ac:dyDescent="0.2">
      <c r="A539" s="26">
        <f t="shared" si="59"/>
        <v>76.166666666666671</v>
      </c>
      <c r="B539" s="6">
        <v>4570</v>
      </c>
      <c r="C539" s="29">
        <f t="shared" si="60"/>
        <v>2.8559547883410749E-18</v>
      </c>
      <c r="D539" s="29">
        <f t="shared" si="58"/>
        <v>1.3133390567010848E-2</v>
      </c>
      <c r="E539" s="29">
        <f t="shared" si="57"/>
        <v>9.558897199287078E-2</v>
      </c>
      <c r="F539" s="29">
        <f t="shared" si="61"/>
        <v>0.11434781627024204</v>
      </c>
      <c r="G539" s="29">
        <f t="shared" si="56"/>
        <v>0.1728397254922357</v>
      </c>
      <c r="H539" s="29">
        <f t="shared" si="61"/>
        <v>0.23798934186154691</v>
      </c>
    </row>
    <row r="540" spans="1:8" x14ac:dyDescent="0.2">
      <c r="A540" s="26">
        <f t="shared" si="59"/>
        <v>76.333333333333329</v>
      </c>
      <c r="B540" s="6">
        <v>4580</v>
      </c>
      <c r="C540" s="29">
        <f t="shared" si="60"/>
        <v>2.6143353008244563E-18</v>
      </c>
      <c r="D540" s="29">
        <f t="shared" si="58"/>
        <v>1.3133390567010848E-2</v>
      </c>
      <c r="E540" s="29">
        <f t="shared" si="57"/>
        <v>9.6700083103981885E-2</v>
      </c>
      <c r="F540" s="29">
        <f t="shared" si="61"/>
        <v>0.11461642761219755</v>
      </c>
      <c r="G540" s="29">
        <f t="shared" si="56"/>
        <v>0.17395083660334681</v>
      </c>
      <c r="H540" s="29">
        <f t="shared" si="61"/>
        <v>0.23847253862988954</v>
      </c>
    </row>
    <row r="541" spans="1:8" x14ac:dyDescent="0.2">
      <c r="A541" s="26">
        <f t="shared" si="59"/>
        <v>76.5</v>
      </c>
      <c r="B541" s="6">
        <v>4590</v>
      </c>
      <c r="C541" s="29">
        <f t="shared" si="60"/>
        <v>2.3931573052341522E-18</v>
      </c>
      <c r="D541" s="29">
        <f t="shared" si="58"/>
        <v>1.3133390567010848E-2</v>
      </c>
      <c r="E541" s="29">
        <f t="shared" si="57"/>
        <v>9.7811194215092989E-2</v>
      </c>
      <c r="F541" s="29">
        <f t="shared" si="61"/>
        <v>0.11488812537390614</v>
      </c>
      <c r="G541" s="29">
        <f t="shared" si="56"/>
        <v>0.17506194771445793</v>
      </c>
      <c r="H541" s="29">
        <f t="shared" si="61"/>
        <v>0.23895882181798525</v>
      </c>
    </row>
    <row r="542" spans="1:8" x14ac:dyDescent="0.2">
      <c r="A542" s="26">
        <f t="shared" si="59"/>
        <v>76.666666666666671</v>
      </c>
      <c r="B542" s="6">
        <v>4600</v>
      </c>
      <c r="C542" s="29">
        <f t="shared" si="60"/>
        <v>2.190691410466538E-18</v>
      </c>
      <c r="D542" s="29">
        <f t="shared" si="58"/>
        <v>1.3133390567010848E-2</v>
      </c>
      <c r="E542" s="29">
        <f t="shared" si="57"/>
        <v>9.8922305326204094E-2</v>
      </c>
      <c r="F542" s="29">
        <f t="shared" si="61"/>
        <v>0.11516290955536782</v>
      </c>
      <c r="G542" s="29">
        <f t="shared" si="56"/>
        <v>0.17617305882556905</v>
      </c>
      <c r="H542" s="29">
        <f t="shared" si="61"/>
        <v>0.23944819142583407</v>
      </c>
    </row>
    <row r="543" spans="1:8" x14ac:dyDescent="0.2">
      <c r="A543" s="26">
        <f t="shared" si="59"/>
        <v>76.833333333333329</v>
      </c>
      <c r="B543" s="6">
        <v>4610</v>
      </c>
      <c r="C543" s="29">
        <f t="shared" si="60"/>
        <v>2.0053545353644491E-18</v>
      </c>
      <c r="D543" s="29">
        <f t="shared" si="58"/>
        <v>1.3133390567010848E-2</v>
      </c>
      <c r="E543" s="29">
        <f t="shared" si="57"/>
        <v>0.1000334164373152</v>
      </c>
      <c r="F543" s="29">
        <f t="shared" si="61"/>
        <v>0.11544078015658257</v>
      </c>
      <c r="G543" s="29">
        <f t="shared" si="56"/>
        <v>0.17728416993668017</v>
      </c>
      <c r="H543" s="29">
        <f t="shared" si="61"/>
        <v>0.23994064745343596</v>
      </c>
    </row>
    <row r="544" spans="1:8" x14ac:dyDescent="0.2">
      <c r="A544" s="26">
        <f t="shared" si="59"/>
        <v>77</v>
      </c>
      <c r="B544" s="6">
        <v>4620</v>
      </c>
      <c r="C544" s="29">
        <f t="shared" si="60"/>
        <v>1.8356975306030633E-18</v>
      </c>
      <c r="D544" s="29">
        <f t="shared" si="58"/>
        <v>1.3133390567010848E-2</v>
      </c>
      <c r="E544" s="29">
        <f t="shared" si="57"/>
        <v>0.1011445275484263</v>
      </c>
      <c r="F544" s="29">
        <f t="shared" si="61"/>
        <v>0.11572173717755042</v>
      </c>
      <c r="G544" s="29">
        <f t="shared" si="56"/>
        <v>0.17839528104779129</v>
      </c>
      <c r="H544" s="29">
        <f t="shared" si="61"/>
        <v>0.24043618990079094</v>
      </c>
    </row>
    <row r="545" spans="1:8" x14ac:dyDescent="0.2">
      <c r="A545" s="26">
        <f t="shared" si="59"/>
        <v>77.166666666666671</v>
      </c>
      <c r="B545" s="6">
        <v>4630</v>
      </c>
      <c r="C545" s="29">
        <f t="shared" si="60"/>
        <v>1.6803938477889977E-18</v>
      </c>
      <c r="D545" s="29">
        <f t="shared" si="58"/>
        <v>1.3133390567010848E-2</v>
      </c>
      <c r="E545" s="29">
        <f t="shared" si="57"/>
        <v>0.10225563865953741</v>
      </c>
      <c r="F545" s="29">
        <f t="shared" si="61"/>
        <v>0.11600578061827137</v>
      </c>
      <c r="G545" s="29">
        <f t="shared" si="56"/>
        <v>0.17950639215890241</v>
      </c>
      <c r="H545" s="29">
        <f t="shared" si="61"/>
        <v>0.24093481876789899</v>
      </c>
    </row>
    <row r="546" spans="1:8" x14ac:dyDescent="0.2">
      <c r="A546" s="26">
        <f t="shared" si="59"/>
        <v>77.333333333333329</v>
      </c>
      <c r="B546" s="6">
        <v>4640</v>
      </c>
      <c r="C546" s="29">
        <f t="shared" si="60"/>
        <v>1.538229167176285E-18</v>
      </c>
      <c r="D546" s="29">
        <f t="shared" si="58"/>
        <v>1.3133390567010848E-2</v>
      </c>
      <c r="E546" s="29">
        <f t="shared" si="57"/>
        <v>0.10336674977064851</v>
      </c>
      <c r="F546" s="29">
        <f t="shared" si="61"/>
        <v>0.11629291047874539</v>
      </c>
      <c r="G546" s="29">
        <f t="shared" si="56"/>
        <v>0.18061750327001352</v>
      </c>
      <c r="H546" s="29">
        <f t="shared" si="61"/>
        <v>0.24143653405476015</v>
      </c>
    </row>
    <row r="547" spans="1:8" x14ac:dyDescent="0.2">
      <c r="A547" s="26">
        <f t="shared" si="59"/>
        <v>77.5</v>
      </c>
      <c r="B547" s="6">
        <v>4650</v>
      </c>
      <c r="C547" s="29">
        <f t="shared" si="60"/>
        <v>1.4080919028983247E-18</v>
      </c>
      <c r="D547" s="29">
        <f t="shared" si="58"/>
        <v>1.3133390567010848E-2</v>
      </c>
      <c r="E547" s="29">
        <f t="shared" si="57"/>
        <v>0.10447786088175962</v>
      </c>
      <c r="F547" s="29">
        <f t="shared" si="61"/>
        <v>0.11658312675897251</v>
      </c>
      <c r="G547" s="29">
        <f t="shared" si="56"/>
        <v>0.18172861438112464</v>
      </c>
      <c r="H547" s="29">
        <f t="shared" si="61"/>
        <v>0.24194133576137439</v>
      </c>
    </row>
    <row r="548" spans="1:8" x14ac:dyDescent="0.2">
      <c r="A548" s="26">
        <f t="shared" si="59"/>
        <v>77.666666666666671</v>
      </c>
      <c r="B548" s="6">
        <v>4660</v>
      </c>
      <c r="C548" s="29">
        <f t="shared" si="60"/>
        <v>1.2889645114762019E-18</v>
      </c>
      <c r="D548" s="29">
        <f t="shared" si="58"/>
        <v>1.3133390567010848E-2</v>
      </c>
      <c r="E548" s="29">
        <f t="shared" si="57"/>
        <v>0.10558897199287072</v>
      </c>
      <c r="F548" s="29">
        <f t="shared" si="61"/>
        <v>0.1168764294589527</v>
      </c>
      <c r="G548" s="29">
        <f t="shared" si="56"/>
        <v>0.18283972549223576</v>
      </c>
      <c r="H548" s="29">
        <f t="shared" si="61"/>
        <v>0.2424492238877417</v>
      </c>
    </row>
    <row r="549" spans="1:8" x14ac:dyDescent="0.2">
      <c r="A549" s="26">
        <f t="shared" si="59"/>
        <v>77.833333333333329</v>
      </c>
      <c r="B549" s="6">
        <v>4670</v>
      </c>
      <c r="C549" s="29">
        <f t="shared" si="60"/>
        <v>1.1799155356445879E-18</v>
      </c>
      <c r="D549" s="29">
        <f t="shared" si="58"/>
        <v>1.3133390567010848E-2</v>
      </c>
      <c r="E549" s="29">
        <f t="shared" si="57"/>
        <v>0.10670008310398182</v>
      </c>
      <c r="F549" s="29">
        <f t="shared" si="61"/>
        <v>0.11717281857868599</v>
      </c>
      <c r="G549" s="29">
        <f t="shared" si="56"/>
        <v>0.18395083660334688</v>
      </c>
      <c r="H549" s="29">
        <f t="shared" si="61"/>
        <v>0.2429601984338621</v>
      </c>
    </row>
    <row r="550" spans="1:8" x14ac:dyDescent="0.2">
      <c r="A550" s="26">
        <f t="shared" si="59"/>
        <v>78</v>
      </c>
      <c r="B550" s="6">
        <v>4680</v>
      </c>
      <c r="C550" s="29">
        <f t="shared" si="60"/>
        <v>1.0800923212858826E-18</v>
      </c>
      <c r="D550" s="29">
        <f t="shared" si="58"/>
        <v>1.3133390567010848E-2</v>
      </c>
      <c r="E550" s="29">
        <f t="shared" si="57"/>
        <v>0.10781119421509293</v>
      </c>
      <c r="F550" s="29">
        <f t="shared" si="61"/>
        <v>0.11747229411817235</v>
      </c>
      <c r="G550" s="29">
        <f t="shared" si="56"/>
        <v>0.185061947714458</v>
      </c>
      <c r="H550" s="29">
        <f t="shared" si="61"/>
        <v>0.2434742593997356</v>
      </c>
    </row>
    <row r="551" spans="1:8" x14ac:dyDescent="0.2">
      <c r="A551" s="26">
        <f t="shared" si="59"/>
        <v>78.166666666666671</v>
      </c>
      <c r="B551" s="6">
        <v>4690</v>
      </c>
      <c r="C551" s="29">
        <f t="shared" si="60"/>
        <v>9.8871435052629675E-19</v>
      </c>
      <c r="D551" s="29">
        <f t="shared" si="58"/>
        <v>1.3133390567010848E-2</v>
      </c>
      <c r="E551" s="29">
        <f t="shared" si="57"/>
        <v>0.10892230532620403</v>
      </c>
      <c r="F551" s="29">
        <f t="shared" si="61"/>
        <v>0.11777485607741181</v>
      </c>
      <c r="G551" s="29">
        <f t="shared" si="56"/>
        <v>0.18617305882556912</v>
      </c>
      <c r="H551" s="29">
        <f t="shared" si="61"/>
        <v>0.24399140678536219</v>
      </c>
    </row>
    <row r="552" spans="1:8" x14ac:dyDescent="0.2">
      <c r="A552" s="26">
        <f t="shared" si="59"/>
        <v>78.333333333333329</v>
      </c>
      <c r="B552" s="6">
        <v>4700</v>
      </c>
      <c r="C552" s="29">
        <f t="shared" si="60"/>
        <v>9.0506713886533952E-19</v>
      </c>
      <c r="D552" s="29">
        <f t="shared" si="58"/>
        <v>1.3133390567010848E-2</v>
      </c>
      <c r="E552" s="29">
        <f t="shared" si="57"/>
        <v>0.11003341643731514</v>
      </c>
      <c r="F552" s="29">
        <f t="shared" si="61"/>
        <v>0.11808050445640435</v>
      </c>
      <c r="G552" s="29">
        <f t="shared" si="56"/>
        <v>0.18728416993668023</v>
      </c>
      <c r="H552" s="29">
        <f t="shared" si="61"/>
        <v>0.24451164059074185</v>
      </c>
    </row>
    <row r="553" spans="1:8" x14ac:dyDescent="0.2">
      <c r="A553" s="26">
        <f t="shared" si="59"/>
        <v>78.5</v>
      </c>
      <c r="B553" s="6">
        <v>4710</v>
      </c>
      <c r="C553" s="29">
        <f t="shared" si="60"/>
        <v>8.2849664862035901E-19</v>
      </c>
      <c r="D553" s="29">
        <f t="shared" si="58"/>
        <v>1.3133390567010848E-2</v>
      </c>
      <c r="E553" s="29">
        <f t="shared" si="57"/>
        <v>0.11114452754842624</v>
      </c>
      <c r="F553" s="29">
        <f t="shared" si="61"/>
        <v>0.11838923925514998</v>
      </c>
      <c r="G553" s="29">
        <f t="shared" si="56"/>
        <v>0.18839528104779135</v>
      </c>
      <c r="H553" s="29">
        <f t="shared" si="61"/>
        <v>0.24503496081587461</v>
      </c>
    </row>
    <row r="554" spans="1:8" x14ac:dyDescent="0.2">
      <c r="A554" s="26">
        <f t="shared" si="59"/>
        <v>78.666666666666671</v>
      </c>
      <c r="B554" s="6">
        <v>4720</v>
      </c>
      <c r="C554" s="29">
        <f t="shared" si="60"/>
        <v>7.5840417500484869E-19</v>
      </c>
      <c r="D554" s="29">
        <f t="shared" si="58"/>
        <v>1.3133390567010848E-2</v>
      </c>
      <c r="E554" s="29">
        <f t="shared" si="57"/>
        <v>0.11225563865953735</v>
      </c>
      <c r="F554" s="29">
        <f t="shared" si="61"/>
        <v>0.11870106047364869</v>
      </c>
      <c r="G554" s="29">
        <f t="shared" si="56"/>
        <v>0.18950639215890247</v>
      </c>
      <c r="H554" s="29">
        <f t="shared" si="61"/>
        <v>0.24556136746076046</v>
      </c>
    </row>
    <row r="555" spans="1:8" x14ac:dyDescent="0.2">
      <c r="A555" s="26">
        <f t="shared" si="59"/>
        <v>78.833333333333329</v>
      </c>
      <c r="B555" s="6">
        <v>4730</v>
      </c>
      <c r="C555" s="29">
        <f t="shared" si="60"/>
        <v>6.9424166485475759E-19</v>
      </c>
      <c r="D555" s="29">
        <f t="shared" si="58"/>
        <v>1.3133390567010848E-2</v>
      </c>
      <c r="E555" s="29">
        <f t="shared" si="57"/>
        <v>0.11336674977064845</v>
      </c>
      <c r="F555" s="29">
        <f t="shared" si="61"/>
        <v>0.11901596811190049</v>
      </c>
      <c r="G555" s="29">
        <f t="shared" si="56"/>
        <v>0.19061750327001359</v>
      </c>
      <c r="H555" s="29">
        <f t="shared" si="61"/>
        <v>0.24609086052539939</v>
      </c>
    </row>
    <row r="556" spans="1:8" x14ac:dyDescent="0.2">
      <c r="A556" s="26">
        <f t="shared" si="59"/>
        <v>79</v>
      </c>
      <c r="B556" s="6">
        <v>4740</v>
      </c>
      <c r="C556" s="29">
        <f t="shared" si="60"/>
        <v>6.3550743139991844E-19</v>
      </c>
      <c r="D556" s="29">
        <f t="shared" si="58"/>
        <v>1.3133390567010848E-2</v>
      </c>
      <c r="E556" s="29">
        <f t="shared" si="57"/>
        <v>0.11447786088175955</v>
      </c>
      <c r="F556" s="29">
        <f t="shared" si="61"/>
        <v>0.11933396216990538</v>
      </c>
      <c r="G556" s="29">
        <f t="shared" si="56"/>
        <v>0.19172861438112471</v>
      </c>
      <c r="H556" s="29">
        <f t="shared" si="61"/>
        <v>0.24662344000979139</v>
      </c>
    </row>
    <row r="557" spans="1:8" x14ac:dyDescent="0.2">
      <c r="A557" s="26">
        <f t="shared" si="59"/>
        <v>79.166666666666671</v>
      </c>
      <c r="B557" s="6">
        <v>4750</v>
      </c>
      <c r="C557" s="29">
        <f t="shared" si="60"/>
        <v>5.8174223157438366E-19</v>
      </c>
      <c r="D557" s="29">
        <f t="shared" si="58"/>
        <v>1.3133390567010848E-2</v>
      </c>
      <c r="E557" s="29">
        <f t="shared" si="57"/>
        <v>0.11558897199287066</v>
      </c>
      <c r="F557" s="29">
        <f t="shared" si="61"/>
        <v>0.11965504264766336</v>
      </c>
      <c r="G557" s="29">
        <f t="shared" si="56"/>
        <v>0.19283972549223583</v>
      </c>
      <c r="H557" s="29">
        <f t="shared" si="61"/>
        <v>0.2471591059139365</v>
      </c>
    </row>
    <row r="558" spans="1:8" x14ac:dyDescent="0.2">
      <c r="A558" s="26">
        <f t="shared" si="59"/>
        <v>79.333333333333329</v>
      </c>
      <c r="B558" s="6">
        <v>4760</v>
      </c>
      <c r="C558" s="29">
        <f t="shared" si="60"/>
        <v>5.3252567519415356E-19</v>
      </c>
      <c r="D558" s="29">
        <f t="shared" si="58"/>
        <v>1.3133390567010848E-2</v>
      </c>
      <c r="E558" s="29">
        <f t="shared" si="57"/>
        <v>0.11670008310398176</v>
      </c>
      <c r="F558" s="29">
        <f t="shared" si="61"/>
        <v>0.11997920954517442</v>
      </c>
      <c r="G558" s="29">
        <f t="shared" si="56"/>
        <v>0.19395083660334694</v>
      </c>
      <c r="H558" s="29">
        <f t="shared" si="61"/>
        <v>0.24769785823783469</v>
      </c>
    </row>
    <row r="559" spans="1:8" x14ac:dyDescent="0.2">
      <c r="A559" s="26">
        <f t="shared" si="59"/>
        <v>79.5</v>
      </c>
      <c r="B559" s="6">
        <v>4770</v>
      </c>
      <c r="C559" s="29">
        <f t="shared" si="60"/>
        <v>4.8747293792565086E-19</v>
      </c>
      <c r="D559" s="29">
        <f t="shared" si="58"/>
        <v>1.3133390567010848E-2</v>
      </c>
      <c r="E559" s="29">
        <f t="shared" si="57"/>
        <v>0.11781119421509287</v>
      </c>
      <c r="F559" s="29">
        <f t="shared" si="61"/>
        <v>0.12030646286243857</v>
      </c>
      <c r="G559" s="29">
        <f t="shared" si="56"/>
        <v>0.19506194771445806</v>
      </c>
      <c r="H559" s="29">
        <f t="shared" si="61"/>
        <v>0.24823969698148596</v>
      </c>
    </row>
    <row r="560" spans="1:8" x14ac:dyDescent="0.2">
      <c r="A560" s="26">
        <f t="shared" si="59"/>
        <v>79.666666666666671</v>
      </c>
      <c r="B560" s="6">
        <v>4780</v>
      </c>
      <c r="C560" s="29">
        <f t="shared" si="60"/>
        <v>4.4623175234363669E-19</v>
      </c>
      <c r="D560" s="29">
        <f t="shared" si="58"/>
        <v>1.3133390567010848E-2</v>
      </c>
      <c r="E560" s="29">
        <f t="shared" ref="E560:E591" si="62">E559+$B$79</f>
        <v>0.11892230532620397</v>
      </c>
      <c r="F560" s="29">
        <f t="shared" si="61"/>
        <v>0.12063680259945581</v>
      </c>
      <c r="G560" s="29">
        <f t="shared" si="56"/>
        <v>0.19617305882556918</v>
      </c>
      <c r="H560" s="29">
        <f t="shared" si="61"/>
        <v>0.24878462214489031</v>
      </c>
    </row>
    <row r="561" spans="1:8" x14ac:dyDescent="0.2">
      <c r="A561" s="26">
        <f t="shared" si="59"/>
        <v>79.833333333333329</v>
      </c>
      <c r="B561" s="6">
        <v>4790</v>
      </c>
      <c r="C561" s="29">
        <f t="shared" si="60"/>
        <v>4.0847965355164566E-19</v>
      </c>
      <c r="D561" s="29">
        <f t="shared" si="58"/>
        <v>1.3133390567010848E-2</v>
      </c>
      <c r="E561" s="29">
        <f t="shared" si="62"/>
        <v>0.12003341643731508</v>
      </c>
      <c r="F561" s="29">
        <f t="shared" si="61"/>
        <v>0.12097022875622612</v>
      </c>
      <c r="G561" s="29">
        <f t="shared" si="56"/>
        <v>0.1972841699366803</v>
      </c>
      <c r="H561" s="29">
        <f t="shared" si="61"/>
        <v>0.24933263372804776</v>
      </c>
    </row>
    <row r="562" spans="1:8" x14ac:dyDescent="0.2">
      <c r="A562" s="26">
        <f t="shared" si="59"/>
        <v>80</v>
      </c>
      <c r="B562" s="6">
        <v>4800</v>
      </c>
      <c r="C562" s="29">
        <f t="shared" si="60"/>
        <v>3.7392145782844095E-19</v>
      </c>
      <c r="D562" s="29">
        <f t="shared" si="58"/>
        <v>1.3133390567010848E-2</v>
      </c>
      <c r="E562" s="29">
        <f t="shared" si="62"/>
        <v>0.12114452754842618</v>
      </c>
      <c r="F562" s="29">
        <f t="shared" si="61"/>
        <v>0.12130674133274953</v>
      </c>
      <c r="G562" s="29">
        <f t="shared" si="56"/>
        <v>0.19839528104779142</v>
      </c>
      <c r="H562" s="29">
        <f t="shared" si="61"/>
        <v>0.24988373173095829</v>
      </c>
    </row>
    <row r="563" spans="1:8" x14ac:dyDescent="0.2">
      <c r="A563" s="26">
        <f t="shared" si="59"/>
        <v>80.166666666666671</v>
      </c>
      <c r="B563" s="6">
        <v>4810</v>
      </c>
      <c r="C563" s="29">
        <f t="shared" si="60"/>
        <v>3.4228695458602301E-19</v>
      </c>
      <c r="D563" s="29">
        <f t="shared" si="58"/>
        <v>1.3133390567010848E-2</v>
      </c>
      <c r="E563" s="29">
        <f t="shared" si="62"/>
        <v>0.12225563865953729</v>
      </c>
      <c r="F563" s="29">
        <f t="shared" si="61"/>
        <v>0.12164634032902602</v>
      </c>
      <c r="G563" s="29">
        <f t="shared" si="56"/>
        <v>0.19950639215890253</v>
      </c>
      <c r="H563" s="29">
        <f t="shared" si="61"/>
        <v>0.25043791615362193</v>
      </c>
    </row>
    <row r="564" spans="1:8" x14ac:dyDescent="0.2">
      <c r="A564" s="26">
        <f t="shared" si="59"/>
        <v>80.333333333333329</v>
      </c>
      <c r="B564" s="6">
        <v>4820</v>
      </c>
      <c r="C564" s="29">
        <f t="shared" si="60"/>
        <v>3.1332879359260676E-19</v>
      </c>
      <c r="D564" s="29">
        <f t="shared" si="58"/>
        <v>1.3133390567010848E-2</v>
      </c>
      <c r="E564" s="29">
        <f t="shared" si="62"/>
        <v>0.12336674977064839</v>
      </c>
      <c r="F564" s="29">
        <f t="shared" si="61"/>
        <v>0.1219890257450556</v>
      </c>
      <c r="G564" s="29">
        <f t="shared" si="56"/>
        <v>0.20061750327001365</v>
      </c>
      <c r="H564" s="29">
        <f t="shared" si="61"/>
        <v>0.25099518699603862</v>
      </c>
    </row>
    <row r="565" spans="1:8" x14ac:dyDescent="0.2">
      <c r="A565" s="26">
        <f t="shared" si="59"/>
        <v>80.5</v>
      </c>
      <c r="B565" s="6">
        <v>4830</v>
      </c>
      <c r="C565" s="29">
        <f t="shared" si="60"/>
        <v>2.8682055094076103E-19</v>
      </c>
      <c r="D565" s="29">
        <f t="shared" si="58"/>
        <v>1.3133390567010848E-2</v>
      </c>
      <c r="E565" s="29">
        <f t="shared" si="62"/>
        <v>0.12447786088175949</v>
      </c>
      <c r="F565" s="29">
        <f t="shared" si="61"/>
        <v>0.12233479758083826</v>
      </c>
      <c r="G565" s="29">
        <f t="shared" si="56"/>
        <v>0.20172861438112477</v>
      </c>
      <c r="H565" s="29">
        <f t="shared" si="61"/>
        <v>0.25155554425820842</v>
      </c>
    </row>
    <row r="566" spans="1:8" x14ac:dyDescent="0.2">
      <c r="A566" s="26">
        <f t="shared" si="59"/>
        <v>80.666666666666671</v>
      </c>
      <c r="B566" s="6">
        <v>4840</v>
      </c>
      <c r="C566" s="29">
        <f t="shared" si="60"/>
        <v>2.6255495863851186E-19</v>
      </c>
      <c r="D566" s="29">
        <f t="shared" si="58"/>
        <v>1.3133390567010848E-2</v>
      </c>
      <c r="E566" s="29">
        <f t="shared" si="62"/>
        <v>0.12558897199287061</v>
      </c>
      <c r="F566" s="29">
        <f t="shared" si="61"/>
        <v>0.12268365583637401</v>
      </c>
      <c r="G566" s="29">
        <f t="shared" si="56"/>
        <v>0.20283972549223589</v>
      </c>
      <c r="H566" s="29">
        <f t="shared" si="61"/>
        <v>0.25211898794013132</v>
      </c>
    </row>
    <row r="567" spans="1:8" x14ac:dyDescent="0.2">
      <c r="A567" s="26">
        <f t="shared" si="59"/>
        <v>80.833333333333329</v>
      </c>
      <c r="B567" s="6">
        <v>4850</v>
      </c>
      <c r="C567" s="29">
        <f t="shared" si="60"/>
        <v>2.4034228398057957E-19</v>
      </c>
      <c r="D567" s="29">
        <f t="shared" si="58"/>
        <v>1.3133390567010848E-2</v>
      </c>
      <c r="E567" s="29">
        <f t="shared" si="62"/>
        <v>0.12670008310398173</v>
      </c>
      <c r="F567" s="29">
        <f t="shared" si="61"/>
        <v>0.12303560051166285</v>
      </c>
      <c r="G567" s="29">
        <f t="shared" si="56"/>
        <v>0.20395083660334701</v>
      </c>
      <c r="H567" s="29">
        <f t="shared" si="61"/>
        <v>0.25268551804180728</v>
      </c>
    </row>
    <row r="568" spans="1:8" x14ac:dyDescent="0.2">
      <c r="A568" s="26">
        <f t="shared" si="59"/>
        <v>81</v>
      </c>
      <c r="B568" s="6">
        <v>4860</v>
      </c>
      <c r="C568" s="29">
        <f t="shared" si="60"/>
        <v>2.2000884602805061E-19</v>
      </c>
      <c r="D568" s="29">
        <f t="shared" si="58"/>
        <v>1.3133390567010848E-2</v>
      </c>
      <c r="E568" s="29">
        <f t="shared" si="62"/>
        <v>0.12781119421509285</v>
      </c>
      <c r="F568" s="29">
        <f t="shared" si="61"/>
        <v>0.12339063160670477</v>
      </c>
      <c r="G568" s="29">
        <f t="shared" si="56"/>
        <v>0.20506194771445813</v>
      </c>
      <c r="H568" s="29">
        <f t="shared" si="61"/>
        <v>0.25325513456323634</v>
      </c>
    </row>
    <row r="569" spans="1:8" x14ac:dyDescent="0.2">
      <c r="A569" s="26">
        <f t="shared" si="59"/>
        <v>81.166666666666671</v>
      </c>
      <c r="B569" s="6">
        <v>4870</v>
      </c>
      <c r="C569" s="29">
        <f t="shared" si="60"/>
        <v>2.0139565759683665E-19</v>
      </c>
      <c r="D569" s="29">
        <f t="shared" si="58"/>
        <v>1.3133390567010848E-2</v>
      </c>
      <c r="E569" s="29">
        <f t="shared" si="62"/>
        <v>0.12892230532620397</v>
      </c>
      <c r="F569" s="29">
        <f t="shared" si="61"/>
        <v>0.12374874912149979</v>
      </c>
      <c r="G569" s="29">
        <f t="shared" si="56"/>
        <v>0.20617305882556924</v>
      </c>
      <c r="H569" s="29">
        <f t="shared" si="61"/>
        <v>0.25382783750441845</v>
      </c>
    </row>
    <row r="570" spans="1:8" x14ac:dyDescent="0.2">
      <c r="A570" s="26">
        <f t="shared" si="59"/>
        <v>81.333333333333329</v>
      </c>
      <c r="B570" s="6">
        <v>4880</v>
      </c>
      <c r="C570" s="29">
        <f t="shared" si="60"/>
        <v>1.8435718213662617E-19</v>
      </c>
      <c r="D570" s="29">
        <f t="shared" si="58"/>
        <v>1.3133390567010848E-2</v>
      </c>
      <c r="E570" s="29">
        <f t="shared" si="62"/>
        <v>0.13003341643731509</v>
      </c>
      <c r="F570" s="29">
        <f t="shared" si="61"/>
        <v>0.12410995305604788</v>
      </c>
      <c r="G570" s="29">
        <f t="shared" si="56"/>
        <v>0.20728416993668036</v>
      </c>
      <c r="H570" s="29">
        <f t="shared" si="61"/>
        <v>0.25440362686535367</v>
      </c>
    </row>
    <row r="571" spans="1:8" x14ac:dyDescent="0.2">
      <c r="A571" s="26">
        <f t="shared" si="59"/>
        <v>81.5</v>
      </c>
      <c r="B571" s="6">
        <v>4890</v>
      </c>
      <c r="C571" s="29">
        <f t="shared" si="60"/>
        <v>1.6876019578036326E-19</v>
      </c>
      <c r="D571" s="29">
        <f t="shared" si="58"/>
        <v>1.3133390567010848E-2</v>
      </c>
      <c r="E571" s="29">
        <f t="shared" si="62"/>
        <v>0.1311445275484262</v>
      </c>
      <c r="F571" s="29">
        <f t="shared" si="61"/>
        <v>0.12447424341034907</v>
      </c>
      <c r="G571" s="29">
        <f t="shared" si="56"/>
        <v>0.20839528104779148</v>
      </c>
      <c r="H571" s="29">
        <f t="shared" si="61"/>
        <v>0.254982502646042</v>
      </c>
    </row>
    <row r="572" spans="1:8" x14ac:dyDescent="0.2">
      <c r="A572" s="26">
        <f t="shared" si="59"/>
        <v>81.666666666666671</v>
      </c>
      <c r="B572" s="6">
        <v>4900</v>
      </c>
      <c r="C572" s="29">
        <f t="shared" si="60"/>
        <v>1.544827456666166E-19</v>
      </c>
      <c r="D572" s="29">
        <f t="shared" si="58"/>
        <v>1.3133390567010848E-2</v>
      </c>
      <c r="E572" s="29">
        <f t="shared" si="62"/>
        <v>0.13225563865953732</v>
      </c>
      <c r="F572" s="29">
        <f t="shared" si="61"/>
        <v>0.12484162018440334</v>
      </c>
      <c r="G572" s="29">
        <f t="shared" si="56"/>
        <v>0.2095063921589026</v>
      </c>
      <c r="H572" s="29">
        <f t="shared" si="61"/>
        <v>0.25556446484648337</v>
      </c>
    </row>
    <row r="573" spans="1:8" x14ac:dyDescent="0.2">
      <c r="A573" s="26">
        <f t="shared" si="59"/>
        <v>81.833333333333329</v>
      </c>
      <c r="B573" s="6">
        <v>4910</v>
      </c>
      <c r="C573" s="29">
        <f t="shared" si="60"/>
        <v>1.4141319638995965E-19</v>
      </c>
      <c r="D573" s="29">
        <f t="shared" si="58"/>
        <v>1.3133390567010848E-2</v>
      </c>
      <c r="E573" s="29">
        <f t="shared" si="62"/>
        <v>0.13336674977064844</v>
      </c>
      <c r="F573" s="29">
        <f t="shared" si="61"/>
        <v>0.12521208337821069</v>
      </c>
      <c r="G573" s="29">
        <f t="shared" si="56"/>
        <v>0.21061750327001372</v>
      </c>
      <c r="H573" s="29">
        <f t="shared" si="61"/>
        <v>0.25614951346667786</v>
      </c>
    </row>
    <row r="574" spans="1:8" x14ac:dyDescent="0.2">
      <c r="A574" s="26">
        <f t="shared" si="59"/>
        <v>82</v>
      </c>
      <c r="B574" s="6">
        <v>4920</v>
      </c>
      <c r="C574" s="29">
        <f t="shared" si="60"/>
        <v>1.2944935712355582E-19</v>
      </c>
      <c r="D574" s="29">
        <f t="shared" si="58"/>
        <v>1.3133390567010848E-2</v>
      </c>
      <c r="E574" s="29">
        <f t="shared" si="62"/>
        <v>0.13447786088175956</v>
      </c>
      <c r="F574" s="29">
        <f t="shared" si="61"/>
        <v>0.12558563299177114</v>
      </c>
      <c r="G574" s="29">
        <f t="shared" si="56"/>
        <v>0.21172861438112484</v>
      </c>
      <c r="H574" s="29">
        <f t="shared" si="61"/>
        <v>0.25673764850662545</v>
      </c>
    </row>
    <row r="575" spans="1:8" x14ac:dyDescent="0.2">
      <c r="A575" s="26">
        <f t="shared" si="59"/>
        <v>82.166666666666671</v>
      </c>
      <c r="B575" s="6">
        <v>4930</v>
      </c>
      <c r="C575" s="29">
        <f t="shared" si="60"/>
        <v>1.184976825889189E-19</v>
      </c>
      <c r="D575" s="29">
        <f t="shared" si="58"/>
        <v>1.3133390567010848E-2</v>
      </c>
      <c r="E575" s="29">
        <f t="shared" si="62"/>
        <v>0.13558897199287068</v>
      </c>
      <c r="F575" s="29">
        <f t="shared" si="61"/>
        <v>0.12596226902508467</v>
      </c>
      <c r="G575" s="29">
        <f t="shared" si="56"/>
        <v>0.21283972549223595</v>
      </c>
      <c r="H575" s="29">
        <f t="shared" si="61"/>
        <v>0.25732886996632609</v>
      </c>
    </row>
    <row r="576" spans="1:8" x14ac:dyDescent="0.2">
      <c r="A576" s="26">
        <f t="shared" si="59"/>
        <v>82.333333333333329</v>
      </c>
      <c r="B576" s="6">
        <v>4940</v>
      </c>
      <c r="C576" s="29">
        <f t="shared" si="60"/>
        <v>1.0847254162523001E-19</v>
      </c>
      <c r="D576" s="29">
        <f t="shared" si="58"/>
        <v>1.3133390567010848E-2</v>
      </c>
      <c r="E576" s="29">
        <f t="shared" si="62"/>
        <v>0.1367000831039818</v>
      </c>
      <c r="F576" s="29">
        <f t="shared" si="61"/>
        <v>0.12634199147815128</v>
      </c>
      <c r="G576" s="29">
        <f t="shared" si="56"/>
        <v>0.21395083660334707</v>
      </c>
      <c r="H576" s="29">
        <f t="shared" si="61"/>
        <v>0.25792317784577984</v>
      </c>
    </row>
    <row r="577" spans="1:8" x14ac:dyDescent="0.2">
      <c r="A577" s="26">
        <f t="shared" si="59"/>
        <v>82.5</v>
      </c>
      <c r="B577" s="6">
        <v>4950</v>
      </c>
      <c r="C577" s="29">
        <f t="shared" si="60"/>
        <v>9.9295547639153264E-20</v>
      </c>
      <c r="D577" s="29">
        <f t="shared" si="58"/>
        <v>1.3133390567010848E-2</v>
      </c>
      <c r="E577" s="29">
        <f t="shared" si="62"/>
        <v>0.13781119421509291</v>
      </c>
      <c r="F577" s="29">
        <f t="shared" si="61"/>
        <v>0.12672480035097097</v>
      </c>
      <c r="G577" s="29">
        <f t="shared" si="56"/>
        <v>0.21506194771445819</v>
      </c>
      <c r="H577" s="29">
        <f t="shared" si="61"/>
        <v>0.25852057214498669</v>
      </c>
    </row>
    <row r="578" spans="1:8" x14ac:dyDescent="0.2">
      <c r="A578" s="26">
        <f t="shared" si="59"/>
        <v>82.666666666666671</v>
      </c>
      <c r="B578" s="6">
        <v>4960</v>
      </c>
      <c r="C578" s="29">
        <f t="shared" si="60"/>
        <v>9.0894945699936242E-20</v>
      </c>
      <c r="D578" s="29">
        <f t="shared" si="58"/>
        <v>1.3133390567010848E-2</v>
      </c>
      <c r="E578" s="29">
        <f t="shared" si="62"/>
        <v>0.13892230532620403</v>
      </c>
      <c r="F578" s="29">
        <f t="shared" si="61"/>
        <v>0.12711069564354377</v>
      </c>
      <c r="G578" s="29">
        <f t="shared" si="56"/>
        <v>0.21617305882556931</v>
      </c>
      <c r="H578" s="29">
        <f t="shared" si="61"/>
        <v>0.2591210528639466</v>
      </c>
    </row>
    <row r="579" spans="1:8" x14ac:dyDescent="0.2">
      <c r="A579" s="26">
        <f t="shared" si="59"/>
        <v>82.833333333333329</v>
      </c>
      <c r="B579" s="6">
        <v>4970</v>
      </c>
      <c r="C579" s="29">
        <f t="shared" si="60"/>
        <v>8.3205051487490943E-20</v>
      </c>
      <c r="D579" s="29">
        <f t="shared" si="58"/>
        <v>1.3133390567010848E-2</v>
      </c>
      <c r="E579" s="29">
        <f t="shared" si="62"/>
        <v>0.14003341643731515</v>
      </c>
      <c r="F579" s="29">
        <f t="shared" si="61"/>
        <v>0.12749967735586965</v>
      </c>
      <c r="G579" s="29">
        <f t="shared" si="56"/>
        <v>0.21728416993668043</v>
      </c>
      <c r="H579" s="29">
        <f t="shared" si="61"/>
        <v>0.25972462000265961</v>
      </c>
    </row>
    <row r="580" spans="1:8" x14ac:dyDescent="0.2">
      <c r="A580" s="26">
        <f t="shared" si="59"/>
        <v>83</v>
      </c>
      <c r="B580" s="6">
        <v>4980</v>
      </c>
      <c r="C580" s="29">
        <f t="shared" si="60"/>
        <v>7.616573770658928E-20</v>
      </c>
      <c r="D580" s="29">
        <f t="shared" si="58"/>
        <v>1.3133390567010848E-2</v>
      </c>
      <c r="E580" s="29">
        <f t="shared" si="62"/>
        <v>0.14114452754842627</v>
      </c>
      <c r="F580" s="29">
        <f t="shared" si="61"/>
        <v>0.1278917454879486</v>
      </c>
      <c r="G580" s="29">
        <f t="shared" si="56"/>
        <v>0.21839528104779155</v>
      </c>
      <c r="H580" s="29">
        <f t="shared" si="61"/>
        <v>0.26033127356112568</v>
      </c>
    </row>
    <row r="581" spans="1:8" x14ac:dyDescent="0.2">
      <c r="A581" s="26">
        <f t="shared" si="59"/>
        <v>83.166666666666671</v>
      </c>
      <c r="B581" s="6">
        <v>4990</v>
      </c>
      <c r="C581" s="29">
        <f t="shared" si="60"/>
        <v>6.9721963951444844E-20</v>
      </c>
      <c r="D581" s="29">
        <f t="shared" si="58"/>
        <v>1.3133390567010848E-2</v>
      </c>
      <c r="E581" s="29">
        <f t="shared" si="62"/>
        <v>0.14225563865953739</v>
      </c>
      <c r="F581" s="29">
        <f t="shared" si="61"/>
        <v>0.12828690003978066</v>
      </c>
      <c r="G581" s="29">
        <f t="shared" si="56"/>
        <v>0.21950639215890266</v>
      </c>
      <c r="H581" s="29">
        <f t="shared" si="61"/>
        <v>0.26094101353934485</v>
      </c>
    </row>
    <row r="582" spans="1:8" x14ac:dyDescent="0.2">
      <c r="A582" s="26">
        <f t="shared" si="59"/>
        <v>83.333333333333329</v>
      </c>
      <c r="B582" s="6">
        <v>5000</v>
      </c>
      <c r="C582" s="29">
        <f t="shared" si="60"/>
        <v>6.3823346344691474E-20</v>
      </c>
      <c r="D582" s="29">
        <f t="shared" si="58"/>
        <v>1.3133390567010848E-2</v>
      </c>
      <c r="E582" s="29">
        <f t="shared" si="62"/>
        <v>0.14336674977064851</v>
      </c>
      <c r="F582" s="29">
        <f t="shared" si="61"/>
        <v>0.1286851410113658</v>
      </c>
      <c r="G582" s="29">
        <f t="shared" si="56"/>
        <v>0.22061750327001378</v>
      </c>
      <c r="H582" s="29">
        <f t="shared" si="61"/>
        <v>0.26155383993731712</v>
      </c>
    </row>
    <row r="583" spans="1:8" x14ac:dyDescent="0.2">
      <c r="A583" s="26">
        <f t="shared" si="59"/>
        <v>83.5</v>
      </c>
      <c r="B583" s="6">
        <v>5010</v>
      </c>
      <c r="C583" s="29">
        <f t="shared" si="60"/>
        <v>5.8423763585764987E-20</v>
      </c>
      <c r="D583" s="29">
        <f t="shared" si="58"/>
        <v>1.3133390567010848E-2</v>
      </c>
      <c r="E583" s="29">
        <f t="shared" si="62"/>
        <v>0.14447786088175962</v>
      </c>
      <c r="F583" s="29">
        <f t="shared" si="61"/>
        <v>0.12908646840270402</v>
      </c>
      <c r="G583" s="29">
        <f t="shared" si="56"/>
        <v>0.2217286143811249</v>
      </c>
      <c r="H583" s="29">
        <f t="shared" si="61"/>
        <v>0.26216975275504245</v>
      </c>
    </row>
    <row r="584" spans="1:8" x14ac:dyDescent="0.2">
      <c r="A584" s="26">
        <f t="shared" si="59"/>
        <v>83.666666666666671</v>
      </c>
      <c r="B584" s="6">
        <v>5020</v>
      </c>
      <c r="C584" s="29">
        <f t="shared" si="60"/>
        <v>5.3480996328379832E-20</v>
      </c>
      <c r="D584" s="29">
        <f t="shared" si="58"/>
        <v>1.3133390567010848E-2</v>
      </c>
      <c r="E584" s="29">
        <f t="shared" si="62"/>
        <v>0.14558897199287074</v>
      </c>
      <c r="F584" s="29">
        <f t="shared" si="61"/>
        <v>0.12949088221379532</v>
      </c>
      <c r="G584" s="29">
        <f t="shared" si="56"/>
        <v>0.22283972549223602</v>
      </c>
      <c r="H584" s="29">
        <f t="shared" si="61"/>
        <v>0.26278875199252089</v>
      </c>
    </row>
    <row r="585" spans="1:8" x14ac:dyDescent="0.2">
      <c r="A585" s="26">
        <f t="shared" si="59"/>
        <v>83.833333333333329</v>
      </c>
      <c r="B585" s="6">
        <v>5030</v>
      </c>
      <c r="C585" s="29">
        <f t="shared" si="60"/>
        <v>4.8956397067392487E-20</v>
      </c>
      <c r="D585" s="29">
        <f t="shared" si="58"/>
        <v>1.3133390567010848E-2</v>
      </c>
      <c r="E585" s="29">
        <f t="shared" si="62"/>
        <v>0.14670008310398186</v>
      </c>
      <c r="F585" s="29">
        <f t="shared" si="61"/>
        <v>0.12989838244463972</v>
      </c>
      <c r="G585" s="29">
        <f t="shared" si="56"/>
        <v>0.22395083660334714</v>
      </c>
      <c r="H585" s="29">
        <f t="shared" si="61"/>
        <v>0.26341083764975243</v>
      </c>
    </row>
    <row r="586" spans="1:8" x14ac:dyDescent="0.2">
      <c r="A586" s="26">
        <f t="shared" si="59"/>
        <v>84</v>
      </c>
      <c r="B586" s="6">
        <v>5040</v>
      </c>
      <c r="C586" s="29">
        <f t="shared" si="60"/>
        <v>4.4814587953896537E-20</v>
      </c>
      <c r="D586" s="29">
        <f t="shared" si="58"/>
        <v>1.3133390567010848E-2</v>
      </c>
      <c r="E586" s="29">
        <f t="shared" si="62"/>
        <v>0.14781119421509298</v>
      </c>
      <c r="F586" s="29">
        <f t="shared" si="61"/>
        <v>0.1303089690952372</v>
      </c>
      <c r="G586" s="29">
        <f t="shared" si="56"/>
        <v>0.22506194771445825</v>
      </c>
      <c r="H586" s="29">
        <f t="shared" si="61"/>
        <v>0.26403600972673702</v>
      </c>
    </row>
    <row r="587" spans="1:8" x14ac:dyDescent="0.2">
      <c r="A587" s="26">
        <f t="shared" si="59"/>
        <v>84.166666666666671</v>
      </c>
      <c r="B587" s="6">
        <v>5050</v>
      </c>
      <c r="C587" s="29">
        <f t="shared" si="60"/>
        <v>4.1023184175765106E-20</v>
      </c>
      <c r="D587" s="29">
        <f t="shared" si="58"/>
        <v>1.3133390567010848E-2</v>
      </c>
      <c r="E587" s="29">
        <f t="shared" si="62"/>
        <v>0.1489223053262041</v>
      </c>
      <c r="F587" s="29">
        <f t="shared" si="61"/>
        <v>0.13072264216558777</v>
      </c>
      <c r="G587" s="29">
        <f t="shared" si="56"/>
        <v>0.22617305882556937</v>
      </c>
      <c r="H587" s="29">
        <f t="shared" si="61"/>
        <v>0.26466426822347472</v>
      </c>
    </row>
    <row r="588" spans="1:8" x14ac:dyDescent="0.2">
      <c r="A588" s="26">
        <f t="shared" si="59"/>
        <v>84.333333333333329</v>
      </c>
      <c r="B588" s="6">
        <v>5060</v>
      </c>
      <c r="C588" s="29">
        <f t="shared" si="60"/>
        <v>3.7552540740752694E-20</v>
      </c>
      <c r="D588" s="29">
        <f t="shared" si="58"/>
        <v>1.3133390567010848E-2</v>
      </c>
      <c r="E588" s="29">
        <f t="shared" si="62"/>
        <v>0.15003341643731521</v>
      </c>
      <c r="F588" s="29">
        <f t="shared" si="61"/>
        <v>0.13113940165569141</v>
      </c>
      <c r="G588" s="29">
        <f t="shared" si="56"/>
        <v>0.22728416993668049</v>
      </c>
      <c r="H588" s="29">
        <f t="shared" si="61"/>
        <v>0.26529561313996552</v>
      </c>
    </row>
    <row r="589" spans="1:8" x14ac:dyDescent="0.2">
      <c r="A589" s="26">
        <f t="shared" si="59"/>
        <v>84.5</v>
      </c>
      <c r="B589" s="6">
        <v>5070</v>
      </c>
      <c r="C589" s="29">
        <f t="shared" si="60"/>
        <v>3.4375520682253085E-20</v>
      </c>
      <c r="D589" s="29">
        <f t="shared" si="58"/>
        <v>1.3133390567010848E-2</v>
      </c>
      <c r="E589" s="29">
        <f t="shared" si="62"/>
        <v>0.15114452754842633</v>
      </c>
      <c r="F589" s="29">
        <f t="shared" si="61"/>
        <v>0.13155924756554815</v>
      </c>
      <c r="G589" s="29">
        <f t="shared" ref="G589:G652" si="63">G588+$B$79</f>
        <v>0.22839528104779161</v>
      </c>
      <c r="H589" s="29">
        <f t="shared" si="61"/>
        <v>0.26593004447620938</v>
      </c>
    </row>
    <row r="590" spans="1:8" x14ac:dyDescent="0.2">
      <c r="A590" s="26">
        <f t="shared" si="59"/>
        <v>84.666666666666671</v>
      </c>
      <c r="B590" s="6">
        <v>5080</v>
      </c>
      <c r="C590" s="29">
        <f t="shared" si="60"/>
        <v>3.1467282875313758E-20</v>
      </c>
      <c r="D590" s="29">
        <f t="shared" si="58"/>
        <v>1.3133390567010848E-2</v>
      </c>
      <c r="E590" s="29">
        <f t="shared" si="62"/>
        <v>0.15225563865953745</v>
      </c>
      <c r="F590" s="29">
        <f t="shared" si="61"/>
        <v>0.13198217989515798</v>
      </c>
      <c r="G590" s="29">
        <f t="shared" si="63"/>
        <v>0.22950639215890273</v>
      </c>
      <c r="H590" s="29">
        <f t="shared" si="61"/>
        <v>0.26656756223220635</v>
      </c>
    </row>
    <row r="591" spans="1:8" x14ac:dyDescent="0.2">
      <c r="A591" s="26">
        <f t="shared" si="59"/>
        <v>84.833333333333329</v>
      </c>
      <c r="B591" s="6">
        <v>5090</v>
      </c>
      <c r="C591" s="29">
        <f t="shared" si="60"/>
        <v>2.8805087803839898E-20</v>
      </c>
      <c r="D591" s="29">
        <f t="shared" si="58"/>
        <v>1.3133390567010848E-2</v>
      </c>
      <c r="E591" s="29">
        <f t="shared" si="62"/>
        <v>0.15336674977064857</v>
      </c>
      <c r="F591" s="29">
        <f t="shared" si="61"/>
        <v>0.13240819864452089</v>
      </c>
      <c r="G591" s="29">
        <f t="shared" si="63"/>
        <v>0.23061750327001385</v>
      </c>
      <c r="H591" s="29">
        <f t="shared" si="61"/>
        <v>0.26720816640795636</v>
      </c>
    </row>
    <row r="592" spans="1:8" x14ac:dyDescent="0.2">
      <c r="A592" s="26">
        <f t="shared" si="59"/>
        <v>85</v>
      </c>
      <c r="B592" s="6">
        <v>5100</v>
      </c>
      <c r="C592" s="29">
        <f t="shared" si="60"/>
        <v>2.6368119760281429E-20</v>
      </c>
      <c r="D592" s="29">
        <f t="shared" si="58"/>
        <v>1.3133390567010848E-2</v>
      </c>
      <c r="E592" s="29">
        <f t="shared" ref="E592:E615" si="64">E591+$B$79</f>
        <v>0.15447786088175969</v>
      </c>
      <c r="F592" s="29">
        <f t="shared" si="61"/>
        <v>0.1328373038136369</v>
      </c>
      <c r="G592" s="29">
        <f t="shared" si="63"/>
        <v>0.23172861438112496</v>
      </c>
      <c r="H592" s="29">
        <f t="shared" si="61"/>
        <v>0.26785185700345948</v>
      </c>
    </row>
    <row r="593" spans="1:8" x14ac:dyDescent="0.2">
      <c r="A593" s="26">
        <f t="shared" si="59"/>
        <v>85.166666666666671</v>
      </c>
      <c r="B593" s="6">
        <v>5110</v>
      </c>
      <c r="C593" s="29">
        <f t="shared" si="60"/>
        <v>2.4137324087582163E-20</v>
      </c>
      <c r="D593" s="29">
        <f t="shared" si="58"/>
        <v>1.3133390567010848E-2</v>
      </c>
      <c r="E593" s="29">
        <f t="shared" si="64"/>
        <v>0.15558897199287081</v>
      </c>
      <c r="F593" s="29">
        <f t="shared" si="61"/>
        <v>0.13326949540250599</v>
      </c>
      <c r="G593" s="29">
        <f t="shared" si="63"/>
        <v>0.23283972549223608</v>
      </c>
      <c r="H593" s="29">
        <f t="shared" si="61"/>
        <v>0.26849863401871571</v>
      </c>
    </row>
    <row r="594" spans="1:8" x14ac:dyDescent="0.2">
      <c r="A594" s="26">
        <f t="shared" si="59"/>
        <v>85.333333333333329</v>
      </c>
      <c r="B594" s="6">
        <v>5120</v>
      </c>
      <c r="C594" s="29">
        <f t="shared" si="60"/>
        <v>2.2095258190785608E-20</v>
      </c>
      <c r="D594" s="29">
        <f t="shared" si="58"/>
        <v>1.3133390567010848E-2</v>
      </c>
      <c r="E594" s="29">
        <f t="shared" si="64"/>
        <v>0.15670008310398192</v>
      </c>
      <c r="F594" s="29">
        <f t="shared" si="61"/>
        <v>0.13370477341112816</v>
      </c>
      <c r="G594" s="29">
        <f t="shared" si="63"/>
        <v>0.2339508366033472</v>
      </c>
      <c r="H594" s="29">
        <f t="shared" si="61"/>
        <v>0.26914849745372499</v>
      </c>
    </row>
    <row r="595" spans="1:8" x14ac:dyDescent="0.2">
      <c r="A595" s="26">
        <f t="shared" si="59"/>
        <v>85.5</v>
      </c>
      <c r="B595" s="6">
        <v>5130</v>
      </c>
      <c r="C595" s="29">
        <f t="shared" si="60"/>
        <v>2.0225955153356916E-20</v>
      </c>
      <c r="D595" s="29">
        <f t="shared" ref="D595:D658" si="65">D594*EXP(-$C$21*10/3600)+$B$79</f>
        <v>1.3133390567010848E-2</v>
      </c>
      <c r="E595" s="29">
        <f t="shared" si="64"/>
        <v>0.15781119421509304</v>
      </c>
      <c r="F595" s="29">
        <f t="shared" si="61"/>
        <v>0.13414313783950341</v>
      </c>
      <c r="G595" s="29">
        <f t="shared" si="63"/>
        <v>0.23506194771445832</v>
      </c>
      <c r="H595" s="29">
        <f t="shared" si="61"/>
        <v>0.26980144730848737</v>
      </c>
    </row>
    <row r="596" spans="1:8" x14ac:dyDescent="0.2">
      <c r="A596" s="26">
        <f t="shared" ref="A596:A659" si="66">B596/60</f>
        <v>85.666666666666671</v>
      </c>
      <c r="B596" s="6">
        <v>5140</v>
      </c>
      <c r="C596" s="29">
        <f t="shared" ref="C596:C659" si="67">C595*EXP(-$C$21*10/3600)</f>
        <v>1.8514798891836792E-20</v>
      </c>
      <c r="D596" s="29">
        <f t="shared" si="65"/>
        <v>1.3133390567010848E-2</v>
      </c>
      <c r="E596" s="29">
        <f t="shared" si="64"/>
        <v>0.15892230532620416</v>
      </c>
      <c r="F596" s="29">
        <f t="shared" ref="F596:H659" si="68">(F595+E596*10/3600)</f>
        <v>0.13458458868763176</v>
      </c>
      <c r="G596" s="29">
        <f t="shared" si="63"/>
        <v>0.23617305882556944</v>
      </c>
      <c r="H596" s="29">
        <f t="shared" si="68"/>
        <v>0.27045748358300287</v>
      </c>
    </row>
    <row r="597" spans="1:8" x14ac:dyDescent="0.2">
      <c r="A597" s="26">
        <f t="shared" si="66"/>
        <v>85.833333333333329</v>
      </c>
      <c r="B597" s="6">
        <v>5150</v>
      </c>
      <c r="C597" s="29">
        <f t="shared" si="67"/>
        <v>1.6948409872661393E-20</v>
      </c>
      <c r="D597" s="29">
        <f t="shared" si="65"/>
        <v>1.3133390567010848E-2</v>
      </c>
      <c r="E597" s="29">
        <f t="shared" si="64"/>
        <v>0.16003341643731528</v>
      </c>
      <c r="F597" s="29">
        <f t="shared" si="68"/>
        <v>0.1350291259555132</v>
      </c>
      <c r="G597" s="29">
        <f t="shared" si="63"/>
        <v>0.23728416993668056</v>
      </c>
      <c r="H597" s="29">
        <f t="shared" si="68"/>
        <v>0.27111660627727141</v>
      </c>
    </row>
    <row r="598" spans="1:8" x14ac:dyDescent="0.2">
      <c r="A598" s="26">
        <f t="shared" si="66"/>
        <v>86</v>
      </c>
      <c r="B598" s="6">
        <v>5160</v>
      </c>
      <c r="C598" s="29">
        <f t="shared" si="67"/>
        <v>1.5514540497567843E-20</v>
      </c>
      <c r="D598" s="29">
        <f t="shared" si="65"/>
        <v>1.3133390567010848E-2</v>
      </c>
      <c r="E598" s="29">
        <f t="shared" si="64"/>
        <v>0.1611445275484264</v>
      </c>
      <c r="F598" s="29">
        <f t="shared" si="68"/>
        <v>0.13547674964314771</v>
      </c>
      <c r="G598" s="29">
        <f t="shared" si="63"/>
        <v>0.23839528104779167</v>
      </c>
      <c r="H598" s="29">
        <f t="shared" si="68"/>
        <v>0.27177881539129306</v>
      </c>
    </row>
    <row r="599" spans="1:8" x14ac:dyDescent="0.2">
      <c r="A599" s="26">
        <f t="shared" si="66"/>
        <v>86.166666666666671</v>
      </c>
      <c r="B599" s="6">
        <v>5170</v>
      </c>
      <c r="C599" s="29">
        <f t="shared" si="67"/>
        <v>1.4201979339603711E-20</v>
      </c>
      <c r="D599" s="29">
        <f t="shared" si="65"/>
        <v>1.3133390567010848E-2</v>
      </c>
      <c r="E599" s="29">
        <f t="shared" si="64"/>
        <v>0.16225563865953752</v>
      </c>
      <c r="F599" s="29">
        <f t="shared" si="68"/>
        <v>0.1359274597505353</v>
      </c>
      <c r="G599" s="29">
        <f t="shared" si="63"/>
        <v>0.23950639215890279</v>
      </c>
      <c r="H599" s="29">
        <f t="shared" si="68"/>
        <v>0.27244411092506782</v>
      </c>
    </row>
    <row r="600" spans="1:8" x14ac:dyDescent="0.2">
      <c r="A600" s="26">
        <f t="shared" si="66"/>
        <v>86.333333333333329</v>
      </c>
      <c r="B600" s="6">
        <v>5180</v>
      </c>
      <c r="C600" s="29">
        <f t="shared" si="67"/>
        <v>1.3000463480961607E-20</v>
      </c>
      <c r="D600" s="29">
        <f t="shared" si="65"/>
        <v>1.3133390567010848E-2</v>
      </c>
      <c r="E600" s="29">
        <f t="shared" si="64"/>
        <v>0.16336674977064863</v>
      </c>
      <c r="F600" s="29">
        <f t="shared" si="68"/>
        <v>0.136381256277676</v>
      </c>
      <c r="G600" s="29">
        <f t="shared" si="63"/>
        <v>0.24061750327001391</v>
      </c>
      <c r="H600" s="29">
        <f t="shared" si="68"/>
        <v>0.27311249287859563</v>
      </c>
    </row>
    <row r="601" spans="1:8" x14ac:dyDescent="0.2">
      <c r="A601" s="26">
        <f t="shared" si="66"/>
        <v>86.5</v>
      </c>
      <c r="B601" s="6">
        <v>5190</v>
      </c>
      <c r="C601" s="29">
        <f t="shared" si="67"/>
        <v>1.1900598267208328E-20</v>
      </c>
      <c r="D601" s="29">
        <f t="shared" si="65"/>
        <v>1.3133390567010848E-2</v>
      </c>
      <c r="E601" s="29">
        <f t="shared" si="64"/>
        <v>0.16447786088175975</v>
      </c>
      <c r="F601" s="29">
        <f t="shared" si="68"/>
        <v>0.13683813922456978</v>
      </c>
      <c r="G601" s="29">
        <f t="shared" si="63"/>
        <v>0.24172861438112503</v>
      </c>
      <c r="H601" s="29">
        <f t="shared" si="68"/>
        <v>0.27378396125187654</v>
      </c>
    </row>
    <row r="602" spans="1:8" x14ac:dyDescent="0.2">
      <c r="A602" s="26">
        <f t="shared" si="66"/>
        <v>86.666666666666671</v>
      </c>
      <c r="B602" s="6">
        <v>5200</v>
      </c>
      <c r="C602" s="29">
        <f t="shared" si="67"/>
        <v>1.0893783850466716E-20</v>
      </c>
      <c r="D602" s="29">
        <f t="shared" si="65"/>
        <v>1.3133390567010848E-2</v>
      </c>
      <c r="E602" s="29">
        <f t="shared" si="64"/>
        <v>0.16558897199287087</v>
      </c>
      <c r="F602" s="29">
        <f t="shared" si="68"/>
        <v>0.13729810859121663</v>
      </c>
      <c r="G602" s="29">
        <f t="shared" si="63"/>
        <v>0.24283972549223615</v>
      </c>
      <c r="H602" s="29">
        <f t="shared" si="68"/>
        <v>0.27445851604491051</v>
      </c>
    </row>
    <row r="603" spans="1:8" x14ac:dyDescent="0.2">
      <c r="A603" s="26">
        <f t="shared" si="66"/>
        <v>86.833333333333329</v>
      </c>
      <c r="B603" s="6">
        <v>5210</v>
      </c>
      <c r="C603" s="29">
        <f t="shared" si="67"/>
        <v>9.9721479471912618E-21</v>
      </c>
      <c r="D603" s="29">
        <f t="shared" si="65"/>
        <v>1.3133390567010848E-2</v>
      </c>
      <c r="E603" s="29">
        <f t="shared" si="64"/>
        <v>0.16670008310398199</v>
      </c>
      <c r="F603" s="29">
        <f t="shared" si="68"/>
        <v>0.1377611643776166</v>
      </c>
      <c r="G603" s="29">
        <f t="shared" si="63"/>
        <v>0.24395083660334727</v>
      </c>
      <c r="H603" s="29">
        <f t="shared" si="68"/>
        <v>0.27513615725769758</v>
      </c>
    </row>
    <row r="604" spans="1:8" x14ac:dyDescent="0.2">
      <c r="A604" s="26">
        <f t="shared" si="66"/>
        <v>87</v>
      </c>
      <c r="B604" s="6">
        <v>5220</v>
      </c>
      <c r="C604" s="29">
        <f t="shared" si="67"/>
        <v>9.1284842847703924E-21</v>
      </c>
      <c r="D604" s="29">
        <f t="shared" si="65"/>
        <v>1.3133390567010848E-2</v>
      </c>
      <c r="E604" s="29">
        <f t="shared" si="64"/>
        <v>0.16781119421509311</v>
      </c>
      <c r="F604" s="29">
        <f t="shared" si="68"/>
        <v>0.13822730658376964</v>
      </c>
      <c r="G604" s="29">
        <f t="shared" si="63"/>
        <v>0.24506194771445838</v>
      </c>
      <c r="H604" s="29">
        <f t="shared" si="68"/>
        <v>0.27581688489023776</v>
      </c>
    </row>
    <row r="605" spans="1:8" x14ac:dyDescent="0.2">
      <c r="A605" s="26">
        <f t="shared" si="66"/>
        <v>87.166666666666671</v>
      </c>
      <c r="B605" s="6">
        <v>5230</v>
      </c>
      <c r="C605" s="29">
        <f t="shared" si="67"/>
        <v>8.3561962556693105E-21</v>
      </c>
      <c r="D605" s="29">
        <f t="shared" si="65"/>
        <v>1.3133390567010848E-2</v>
      </c>
      <c r="E605" s="29">
        <f t="shared" si="64"/>
        <v>0.16892230532620423</v>
      </c>
      <c r="F605" s="29">
        <f t="shared" si="68"/>
        <v>0.13869653520967576</v>
      </c>
      <c r="G605" s="29">
        <f t="shared" si="63"/>
        <v>0.2461730588255695</v>
      </c>
      <c r="H605" s="29">
        <f t="shared" si="68"/>
        <v>0.27650069894253099</v>
      </c>
    </row>
    <row r="606" spans="1:8" x14ac:dyDescent="0.2">
      <c r="A606" s="26">
        <f t="shared" si="66"/>
        <v>87.333333333333329</v>
      </c>
      <c r="B606" s="6">
        <v>5240</v>
      </c>
      <c r="C606" s="29">
        <f t="shared" si="67"/>
        <v>7.6492453385450642E-21</v>
      </c>
      <c r="D606" s="29">
        <f t="shared" si="65"/>
        <v>1.3133390567010848E-2</v>
      </c>
      <c r="E606" s="29">
        <f t="shared" si="64"/>
        <v>0.17003341643731534</v>
      </c>
      <c r="F606" s="29">
        <f t="shared" si="68"/>
        <v>0.13916885025533496</v>
      </c>
      <c r="G606" s="29">
        <f t="shared" si="63"/>
        <v>0.24728416993668062</v>
      </c>
      <c r="H606" s="29">
        <f t="shared" si="68"/>
        <v>0.27718759941457732</v>
      </c>
    </row>
    <row r="607" spans="1:8" x14ac:dyDescent="0.2">
      <c r="A607" s="26">
        <f t="shared" si="66"/>
        <v>87.5</v>
      </c>
      <c r="B607" s="6">
        <v>5250</v>
      </c>
      <c r="C607" s="29">
        <f t="shared" si="67"/>
        <v>7.0021038830384456E-21</v>
      </c>
      <c r="D607" s="29">
        <f t="shared" si="65"/>
        <v>1.3133390567010848E-2</v>
      </c>
      <c r="E607" s="29">
        <f t="shared" si="64"/>
        <v>0.17114452754842646</v>
      </c>
      <c r="F607" s="29">
        <f t="shared" si="68"/>
        <v>0.13964425172074726</v>
      </c>
      <c r="G607" s="29">
        <f t="shared" si="63"/>
        <v>0.24839528104779174</v>
      </c>
      <c r="H607" s="29">
        <f t="shared" si="68"/>
        <v>0.27787758630637677</v>
      </c>
    </row>
    <row r="608" spans="1:8" x14ac:dyDescent="0.2">
      <c r="A608" s="26">
        <f t="shared" si="66"/>
        <v>87.666666666666671</v>
      </c>
      <c r="B608" s="6">
        <v>5260</v>
      </c>
      <c r="C608" s="29">
        <f t="shared" si="67"/>
        <v>6.4097118890669275E-21</v>
      </c>
      <c r="D608" s="29">
        <f t="shared" si="65"/>
        <v>1.3133390567010848E-2</v>
      </c>
      <c r="E608" s="29">
        <f t="shared" si="64"/>
        <v>0.17225563865953758</v>
      </c>
      <c r="F608" s="29">
        <f t="shared" si="68"/>
        <v>0.14012273960591265</v>
      </c>
      <c r="G608" s="29">
        <f t="shared" si="63"/>
        <v>0.24950639215890286</v>
      </c>
      <c r="H608" s="29">
        <f t="shared" si="68"/>
        <v>0.27857065961792926</v>
      </c>
    </row>
    <row r="609" spans="1:8" x14ac:dyDescent="0.2">
      <c r="A609" s="26">
        <f t="shared" si="66"/>
        <v>87.833333333333329</v>
      </c>
      <c r="B609" s="6">
        <v>5270</v>
      </c>
      <c r="C609" s="29">
        <f t="shared" si="67"/>
        <v>5.8674374426758761E-21</v>
      </c>
      <c r="D609" s="29">
        <f t="shared" si="65"/>
        <v>1.3133390567010848E-2</v>
      </c>
      <c r="E609" s="29">
        <f t="shared" si="64"/>
        <v>0.1733667497706487</v>
      </c>
      <c r="F609" s="29">
        <f t="shared" si="68"/>
        <v>0.14060431391083111</v>
      </c>
      <c r="G609" s="29">
        <f t="shared" si="63"/>
        <v>0.25061750327001397</v>
      </c>
      <c r="H609" s="29">
        <f t="shared" si="68"/>
        <v>0.27926681934923486</v>
      </c>
    </row>
    <row r="610" spans="1:8" x14ac:dyDescent="0.2">
      <c r="A610" s="26">
        <f t="shared" si="66"/>
        <v>88</v>
      </c>
      <c r="B610" s="6">
        <v>5280</v>
      </c>
      <c r="C610" s="29">
        <f t="shared" si="67"/>
        <v>5.3710404990958801E-21</v>
      </c>
      <c r="D610" s="29">
        <f t="shared" si="65"/>
        <v>1.3133390567010848E-2</v>
      </c>
      <c r="E610" s="29">
        <f t="shared" si="64"/>
        <v>0.17447786088175982</v>
      </c>
      <c r="F610" s="29">
        <f t="shared" si="68"/>
        <v>0.14108897463550266</v>
      </c>
      <c r="G610" s="29">
        <f t="shared" si="63"/>
        <v>0.25172861438112509</v>
      </c>
      <c r="H610" s="29">
        <f t="shared" si="68"/>
        <v>0.27996606550029357</v>
      </c>
    </row>
    <row r="611" spans="1:8" x14ac:dyDescent="0.2">
      <c r="A611" s="26">
        <f t="shared" si="66"/>
        <v>88.166666666666671</v>
      </c>
      <c r="B611" s="6">
        <v>5290</v>
      </c>
      <c r="C611" s="29">
        <f t="shared" si="67"/>
        <v>4.9166397298258712E-21</v>
      </c>
      <c r="D611" s="29">
        <f t="shared" si="65"/>
        <v>1.3133390567010848E-2</v>
      </c>
      <c r="E611" s="29">
        <f t="shared" si="64"/>
        <v>0.17558897199287093</v>
      </c>
      <c r="F611" s="29">
        <f t="shared" si="68"/>
        <v>0.14157672177992731</v>
      </c>
      <c r="G611" s="29">
        <f t="shared" si="63"/>
        <v>0.25283972549223621</v>
      </c>
      <c r="H611" s="29">
        <f t="shared" si="68"/>
        <v>0.28066839807110533</v>
      </c>
    </row>
    <row r="612" spans="1:8" x14ac:dyDescent="0.2">
      <c r="A612" s="26">
        <f t="shared" si="66"/>
        <v>88.333333333333329</v>
      </c>
      <c r="B612" s="6">
        <v>5300</v>
      </c>
      <c r="C612" s="29">
        <f t="shared" si="67"/>
        <v>4.500682174519327E-21</v>
      </c>
      <c r="D612" s="29">
        <f t="shared" si="65"/>
        <v>1.3133390567010848E-2</v>
      </c>
      <c r="E612" s="29">
        <f t="shared" si="64"/>
        <v>0.17670008310398205</v>
      </c>
      <c r="F612" s="29">
        <f t="shared" si="68"/>
        <v>0.14206755534410503</v>
      </c>
      <c r="G612" s="29">
        <f t="shared" si="63"/>
        <v>0.25395083660334733</v>
      </c>
      <c r="H612" s="29">
        <f t="shared" si="68"/>
        <v>0.2813738170616702</v>
      </c>
    </row>
    <row r="613" spans="1:8" x14ac:dyDescent="0.2">
      <c r="A613" s="26">
        <f t="shared" si="66"/>
        <v>88.5</v>
      </c>
      <c r="B613" s="6">
        <v>5310</v>
      </c>
      <c r="C613" s="29">
        <f t="shared" si="67"/>
        <v>4.1199154603815999E-21</v>
      </c>
      <c r="D613" s="29">
        <f t="shared" si="65"/>
        <v>1.3133390567010848E-2</v>
      </c>
      <c r="E613" s="29">
        <f t="shared" si="64"/>
        <v>0.17781119421509317</v>
      </c>
      <c r="F613" s="29">
        <f t="shared" si="68"/>
        <v>0.14256147532803584</v>
      </c>
      <c r="G613" s="29">
        <f t="shared" si="63"/>
        <v>0.25506194771445845</v>
      </c>
      <c r="H613" s="29">
        <f t="shared" si="68"/>
        <v>0.28208232247198811</v>
      </c>
    </row>
    <row r="614" spans="1:8" x14ac:dyDescent="0.2">
      <c r="A614" s="26">
        <f t="shared" si="66"/>
        <v>88.666666666666671</v>
      </c>
      <c r="B614" s="6">
        <v>5320</v>
      </c>
      <c r="C614" s="29">
        <f t="shared" si="67"/>
        <v>3.7713623718617992E-21</v>
      </c>
      <c r="D614" s="29">
        <f t="shared" si="65"/>
        <v>1.3133390567010848E-2</v>
      </c>
      <c r="E614" s="29">
        <f t="shared" si="64"/>
        <v>0.17892230532620429</v>
      </c>
      <c r="F614" s="29">
        <f t="shared" si="68"/>
        <v>0.14305848173171976</v>
      </c>
      <c r="G614" s="29">
        <f t="shared" si="63"/>
        <v>0.25617305882556957</v>
      </c>
      <c r="H614" s="29">
        <f t="shared" si="68"/>
        <v>0.28279391430205914</v>
      </c>
    </row>
    <row r="615" spans="1:8" x14ac:dyDescent="0.2">
      <c r="A615" s="26">
        <f t="shared" si="66"/>
        <v>88.833333333333329</v>
      </c>
      <c r="B615" s="6">
        <v>5330</v>
      </c>
      <c r="C615" s="29">
        <f t="shared" si="67"/>
        <v>3.4522975717996068E-21</v>
      </c>
      <c r="D615" s="29">
        <f t="shared" si="65"/>
        <v>1.3133390567010848E-2</v>
      </c>
      <c r="E615" s="29">
        <f t="shared" si="64"/>
        <v>0.18003341643731541</v>
      </c>
      <c r="F615" s="29">
        <f t="shared" si="68"/>
        <v>0.14355857455515675</v>
      </c>
      <c r="G615" s="29">
        <f t="shared" si="63"/>
        <v>0.25728416993668068</v>
      </c>
      <c r="H615" s="29">
        <f t="shared" si="68"/>
        <v>0.28350859255188327</v>
      </c>
    </row>
    <row r="616" spans="1:8" x14ac:dyDescent="0.2">
      <c r="A616" s="26">
        <f t="shared" si="66"/>
        <v>89</v>
      </c>
      <c r="B616" s="6">
        <v>5340</v>
      </c>
      <c r="C616" s="29">
        <f t="shared" si="67"/>
        <v>3.1602262920096309E-21</v>
      </c>
      <c r="D616" s="29">
        <f t="shared" si="65"/>
        <v>1.3133390567010848E-2</v>
      </c>
      <c r="E616" s="27">
        <f t="shared" ref="E616:E633" si="69">E615*EXP(-$C$21*10/3600)+$B$79</f>
        <v>0.16591334041863393</v>
      </c>
      <c r="F616" s="29">
        <f t="shared" si="68"/>
        <v>0.14401944494520852</v>
      </c>
      <c r="G616" s="29">
        <f t="shared" si="63"/>
        <v>0.2583952810477918</v>
      </c>
      <c r="H616" s="29">
        <f t="shared" si="68"/>
        <v>0.28422635722146045</v>
      </c>
    </row>
    <row r="617" spans="1:8" x14ac:dyDescent="0.2">
      <c r="A617" s="26">
        <f t="shared" si="66"/>
        <v>89.166666666666671</v>
      </c>
      <c r="B617" s="6">
        <v>5350</v>
      </c>
      <c r="C617" s="29">
        <f t="shared" si="67"/>
        <v>2.8928648266849492E-21</v>
      </c>
      <c r="D617" s="29">
        <f t="shared" si="65"/>
        <v>1.3133390567010848E-2</v>
      </c>
      <c r="E617" s="27">
        <f t="shared" si="69"/>
        <v>0.15298785107382318</v>
      </c>
      <c r="F617" s="29">
        <f t="shared" si="68"/>
        <v>0.14444441119819137</v>
      </c>
      <c r="G617" s="29">
        <f t="shared" si="63"/>
        <v>0.25950639215890292</v>
      </c>
      <c r="H617" s="29">
        <f t="shared" si="68"/>
        <v>0.28494720831079073</v>
      </c>
    </row>
    <row r="618" spans="1:8" x14ac:dyDescent="0.2">
      <c r="A618" s="26">
        <f t="shared" si="66"/>
        <v>89.333333333333329</v>
      </c>
      <c r="B618" s="6">
        <v>5360</v>
      </c>
      <c r="C618" s="29">
        <f t="shared" si="67"/>
        <v>2.6481226760977273E-21</v>
      </c>
      <c r="D618" s="29">
        <f t="shared" si="65"/>
        <v>1.3133390567010848E-2</v>
      </c>
      <c r="E618" s="27">
        <f t="shared" si="69"/>
        <v>0.14115588398088558</v>
      </c>
      <c r="F618" s="29">
        <f t="shared" si="68"/>
        <v>0.14483651087591606</v>
      </c>
      <c r="G618" s="29">
        <f t="shared" si="63"/>
        <v>0.26061750327001404</v>
      </c>
      <c r="H618" s="29">
        <f t="shared" si="68"/>
        <v>0.28567114581987413</v>
      </c>
    </row>
    <row r="619" spans="1:8" x14ac:dyDescent="0.2">
      <c r="A619" s="26">
        <f t="shared" si="66"/>
        <v>89.5</v>
      </c>
      <c r="B619" s="6">
        <v>5370</v>
      </c>
      <c r="C619" s="29">
        <f t="shared" si="67"/>
        <v>2.4240862009784806E-21</v>
      </c>
      <c r="D619" s="29">
        <f t="shared" si="65"/>
        <v>1.3133390567010848E-2</v>
      </c>
      <c r="E619" s="27">
        <f t="shared" si="69"/>
        <v>0.13032492497007162</v>
      </c>
      <c r="F619" s="29">
        <f t="shared" si="68"/>
        <v>0.14519852455638849</v>
      </c>
      <c r="G619" s="29">
        <f t="shared" si="63"/>
        <v>0.26172861438112516</v>
      </c>
      <c r="H619" s="29">
        <f t="shared" si="68"/>
        <v>0.28639816974871057</v>
      </c>
    </row>
    <row r="620" spans="1:8" x14ac:dyDescent="0.2">
      <c r="A620" s="26">
        <f t="shared" si="66"/>
        <v>89.666666666666671</v>
      </c>
      <c r="B620" s="6">
        <v>5380</v>
      </c>
      <c r="C620" s="29">
        <f t="shared" si="67"/>
        <v>2.2190036597675448E-21</v>
      </c>
      <c r="D620" s="29">
        <f t="shared" si="65"/>
        <v>1.3133390567010848E-2</v>
      </c>
      <c r="E620" s="27">
        <f t="shared" si="69"/>
        <v>0.1204102867554375</v>
      </c>
      <c r="F620" s="29">
        <f t="shared" si="68"/>
        <v>0.14553299757515359</v>
      </c>
      <c r="G620" s="29">
        <f t="shared" si="63"/>
        <v>0.26283972549223628</v>
      </c>
      <c r="H620" s="29">
        <f t="shared" si="68"/>
        <v>0.28712828009730013</v>
      </c>
    </row>
    <row r="621" spans="1:8" x14ac:dyDescent="0.2">
      <c r="A621" s="26">
        <f t="shared" si="66"/>
        <v>89.833333333333329</v>
      </c>
      <c r="B621" s="6">
        <v>5390</v>
      </c>
      <c r="C621" s="29">
        <f t="shared" si="67"/>
        <v>2.0312715117450026E-21</v>
      </c>
      <c r="D621" s="29">
        <f t="shared" si="65"/>
        <v>1.3133390567010848E-2</v>
      </c>
      <c r="E621" s="27">
        <f t="shared" si="69"/>
        <v>0.1113344467648201</v>
      </c>
      <c r="F621" s="29">
        <f t="shared" si="68"/>
        <v>0.14584225992727809</v>
      </c>
      <c r="G621" s="29">
        <f t="shared" si="63"/>
        <v>0.26395083660334739</v>
      </c>
      <c r="H621" s="29">
        <f t="shared" si="68"/>
        <v>0.28786147686564278</v>
      </c>
    </row>
    <row r="622" spans="1:8" x14ac:dyDescent="0.2">
      <c r="A622" s="26">
        <f t="shared" si="66"/>
        <v>90</v>
      </c>
      <c r="B622" s="6">
        <v>5400</v>
      </c>
      <c r="C622" s="29">
        <f t="shared" si="67"/>
        <v>1.85942187894321E-21</v>
      </c>
      <c r="D622" s="29">
        <f t="shared" si="65"/>
        <v>1.3133390567010848E-2</v>
      </c>
      <c r="E622" s="27">
        <f t="shared" si="69"/>
        <v>0.10302644099072039</v>
      </c>
      <c r="F622" s="29">
        <f t="shared" si="68"/>
        <v>0.14612844448558565</v>
      </c>
      <c r="G622" s="29">
        <f t="shared" si="63"/>
        <v>0.26506194771445851</v>
      </c>
      <c r="H622" s="29">
        <f t="shared" si="68"/>
        <v>0.28859776005373849</v>
      </c>
    </row>
    <row r="623" spans="1:8" x14ac:dyDescent="0.2">
      <c r="A623" s="26">
        <f t="shared" si="66"/>
        <v>90.166666666666671</v>
      </c>
      <c r="B623" s="6">
        <v>5410</v>
      </c>
      <c r="C623" s="29">
        <f t="shared" si="67"/>
        <v>1.7021110688066064E-21</v>
      </c>
      <c r="D623" s="29">
        <f t="shared" si="65"/>
        <v>1.3133390567010848E-2</v>
      </c>
      <c r="E623" s="27">
        <f t="shared" si="69"/>
        <v>9.5421309122614525E-2</v>
      </c>
      <c r="F623" s="29">
        <f t="shared" si="68"/>
        <v>0.14639350367759291</v>
      </c>
      <c r="G623" s="29">
        <f t="shared" si="63"/>
        <v>0.26617305882556963</v>
      </c>
      <c r="H623" s="29">
        <f t="shared" si="68"/>
        <v>0.28933712966158731</v>
      </c>
    </row>
    <row r="624" spans="1:8" x14ac:dyDescent="0.2">
      <c r="A624" s="26">
        <f t="shared" si="66"/>
        <v>90.333333333333329</v>
      </c>
      <c r="B624" s="6">
        <v>5420</v>
      </c>
      <c r="C624" s="29">
        <f t="shared" si="67"/>
        <v>1.5581090678574581E-21</v>
      </c>
      <c r="D624" s="29">
        <f t="shared" si="65"/>
        <v>1.3133390567010848E-2</v>
      </c>
      <c r="E624" s="27">
        <f t="shared" si="69"/>
        <v>8.8459586622181244E-2</v>
      </c>
      <c r="F624" s="29">
        <f t="shared" si="68"/>
        <v>0.14663922475154342</v>
      </c>
      <c r="G624" s="29">
        <f t="shared" si="63"/>
        <v>0.26728416993668075</v>
      </c>
      <c r="H624" s="29">
        <f t="shared" si="68"/>
        <v>0.29007958568918918</v>
      </c>
    </row>
    <row r="625" spans="1:8" x14ac:dyDescent="0.2">
      <c r="A625" s="26">
        <f t="shared" si="66"/>
        <v>90.5</v>
      </c>
      <c r="B625" s="6">
        <v>5430</v>
      </c>
      <c r="C625" s="29">
        <f t="shared" si="67"/>
        <v>1.4262899242184955E-21</v>
      </c>
      <c r="D625" s="29">
        <f t="shared" si="65"/>
        <v>1.3133390567010848E-2</v>
      </c>
      <c r="E625" s="27">
        <f t="shared" si="69"/>
        <v>8.208683976998106E-2</v>
      </c>
      <c r="F625" s="29">
        <f t="shared" si="68"/>
        <v>0.14686724375090449</v>
      </c>
      <c r="G625" s="29">
        <f t="shared" si="63"/>
        <v>0.26839528104779187</v>
      </c>
      <c r="H625" s="29">
        <f t="shared" si="68"/>
        <v>0.29082512813654415</v>
      </c>
    </row>
    <row r="626" spans="1:8" x14ac:dyDescent="0.2">
      <c r="A626" s="26">
        <f t="shared" si="66"/>
        <v>90.666666666666671</v>
      </c>
      <c r="B626" s="6">
        <v>5440</v>
      </c>
      <c r="C626" s="29">
        <f t="shared" si="67"/>
        <v>1.3056229437933722E-21</v>
      </c>
      <c r="D626" s="29">
        <f t="shared" si="65"/>
        <v>1.3133390567010848E-2</v>
      </c>
      <c r="E626" s="27">
        <f t="shared" si="69"/>
        <v>7.6253240048116289E-2</v>
      </c>
      <c r="F626" s="29">
        <f t="shared" si="68"/>
        <v>0.14707905830659371</v>
      </c>
      <c r="G626" s="29">
        <f t="shared" si="63"/>
        <v>0.26950639215890299</v>
      </c>
      <c r="H626" s="29">
        <f t="shared" si="68"/>
        <v>0.29157375700365223</v>
      </c>
    </row>
    <row r="627" spans="1:8" x14ac:dyDescent="0.2">
      <c r="A627" s="26">
        <f t="shared" si="66"/>
        <v>90.833333333333329</v>
      </c>
      <c r="B627" s="6">
        <v>5450</v>
      </c>
      <c r="C627" s="29">
        <f t="shared" si="67"/>
        <v>1.1951646312678664E-21</v>
      </c>
      <c r="D627" s="29">
        <f t="shared" si="65"/>
        <v>1.3133390567010848E-2</v>
      </c>
      <c r="E627" s="27">
        <f t="shared" si="69"/>
        <v>7.0913174530969361E-2</v>
      </c>
      <c r="F627" s="29">
        <f t="shared" si="68"/>
        <v>0.14727603934695752</v>
      </c>
      <c r="G627" s="29">
        <f t="shared" si="63"/>
        <v>0.2706175032700141</v>
      </c>
      <c r="H627" s="29">
        <f t="shared" si="68"/>
        <v>0.29232547229051337</v>
      </c>
    </row>
    <row r="628" spans="1:8" x14ac:dyDescent="0.2">
      <c r="A628" s="26">
        <f t="shared" si="66"/>
        <v>91</v>
      </c>
      <c r="B628" s="6">
        <v>5460</v>
      </c>
      <c r="C628" s="29">
        <f t="shared" si="67"/>
        <v>1.0940513129184994E-21</v>
      </c>
      <c r="D628" s="29">
        <f t="shared" si="65"/>
        <v>1.3133390567010848E-2</v>
      </c>
      <c r="E628" s="27">
        <f t="shared" si="69"/>
        <v>6.6024889237664031E-2</v>
      </c>
      <c r="F628" s="29">
        <f t="shared" si="68"/>
        <v>0.14745944181706214</v>
      </c>
      <c r="G628" s="29">
        <f t="shared" si="63"/>
        <v>0.27172861438112522</v>
      </c>
      <c r="H628" s="29">
        <f t="shared" si="68"/>
        <v>0.2930802739971276</v>
      </c>
    </row>
    <row r="629" spans="1:8" x14ac:dyDescent="0.2">
      <c r="A629" s="26">
        <f t="shared" si="66"/>
        <v>91.166666666666671</v>
      </c>
      <c r="B629" s="6">
        <v>5470</v>
      </c>
      <c r="C629" s="29">
        <f t="shared" si="67"/>
        <v>1.0014923835463016E-21</v>
      </c>
      <c r="D629" s="29">
        <f t="shared" si="65"/>
        <v>1.3133390567010848E-2</v>
      </c>
      <c r="E629" s="27">
        <f t="shared" si="69"/>
        <v>6.1550162657621643E-2</v>
      </c>
      <c r="F629" s="29">
        <f t="shared" si="68"/>
        <v>0.14763041449111108</v>
      </c>
      <c r="G629" s="29">
        <f t="shared" si="63"/>
        <v>0.27283972549223634</v>
      </c>
      <c r="H629" s="29">
        <f t="shared" si="68"/>
        <v>0.29383816212349495</v>
      </c>
    </row>
    <row r="630" spans="1:8" x14ac:dyDescent="0.2">
      <c r="A630" s="26">
        <f t="shared" si="66"/>
        <v>91.333333333333329</v>
      </c>
      <c r="B630" s="6">
        <v>5480</v>
      </c>
      <c r="C630" s="29">
        <f t="shared" si="67"/>
        <v>9.1676412473348903E-22</v>
      </c>
      <c r="D630" s="29">
        <f t="shared" si="65"/>
        <v>1.3133390567010848E-2</v>
      </c>
      <c r="E630" s="27">
        <f t="shared" si="69"/>
        <v>5.7454006896508383E-2</v>
      </c>
      <c r="F630" s="29">
        <f t="shared" si="68"/>
        <v>0.1477900089547125</v>
      </c>
      <c r="G630" s="29">
        <f t="shared" si="63"/>
        <v>0.27395083660334746</v>
      </c>
      <c r="H630" s="29">
        <f t="shared" si="68"/>
        <v>0.29459913666961535</v>
      </c>
    </row>
    <row r="631" spans="1:8" x14ac:dyDescent="0.2">
      <c r="A631" s="26">
        <f t="shared" si="66"/>
        <v>91.5</v>
      </c>
      <c r="B631" s="6">
        <v>5490</v>
      </c>
      <c r="C631" s="29">
        <f t="shared" si="67"/>
        <v>8.3920404608798869E-22</v>
      </c>
      <c r="D631" s="29">
        <f t="shared" si="65"/>
        <v>1.3133390567010848E-2</v>
      </c>
      <c r="E631" s="27">
        <f t="shared" si="69"/>
        <v>5.370439410583315E-2</v>
      </c>
      <c r="F631" s="29">
        <f t="shared" si="68"/>
        <v>0.1479391878272287</v>
      </c>
      <c r="G631" s="29">
        <f t="shared" si="63"/>
        <v>0.27506194771445858</v>
      </c>
      <c r="H631" s="29">
        <f t="shared" si="68"/>
        <v>0.29536319763548885</v>
      </c>
    </row>
    <row r="632" spans="1:8" x14ac:dyDescent="0.2">
      <c r="A632" s="26">
        <f t="shared" si="66"/>
        <v>91.666666666666671</v>
      </c>
      <c r="B632" s="6">
        <v>5500</v>
      </c>
      <c r="C632" s="29">
        <f t="shared" si="67"/>
        <v>7.6820570522999726E-22</v>
      </c>
      <c r="D632" s="29">
        <f t="shared" si="65"/>
        <v>1.3133390567010848E-2</v>
      </c>
      <c r="E632" s="27">
        <f t="shared" si="69"/>
        <v>5.0272006057148655E-2</v>
      </c>
      <c r="F632" s="29">
        <f t="shared" si="68"/>
        <v>0.14807883228849855</v>
      </c>
      <c r="G632" s="29">
        <f t="shared" si="63"/>
        <v>0.27617305882556969</v>
      </c>
      <c r="H632" s="29">
        <f t="shared" si="68"/>
        <v>0.29613034502111546</v>
      </c>
    </row>
    <row r="633" spans="1:8" x14ac:dyDescent="0.2">
      <c r="A633" s="26">
        <f t="shared" si="66"/>
        <v>91.833333333333329</v>
      </c>
      <c r="B633" s="6">
        <v>5510</v>
      </c>
      <c r="C633" s="29">
        <f t="shared" si="67"/>
        <v>7.0321396601803624E-22</v>
      </c>
      <c r="D633" s="29">
        <f t="shared" si="65"/>
        <v>1.3133390567010848E-2</v>
      </c>
      <c r="E633" s="27">
        <f t="shared" si="69"/>
        <v>4.7130004902775975E-2</v>
      </c>
      <c r="F633" s="29">
        <f t="shared" si="68"/>
        <v>0.14820974896878403</v>
      </c>
      <c r="G633" s="29">
        <f t="shared" si="63"/>
        <v>0.27728416993668081</v>
      </c>
      <c r="H633" s="29">
        <f t="shared" si="68"/>
        <v>0.29690057882649512</v>
      </c>
    </row>
    <row r="634" spans="1:8" x14ac:dyDescent="0.2">
      <c r="A634" s="26">
        <f t="shared" si="66"/>
        <v>92</v>
      </c>
      <c r="B634" s="6">
        <v>5520</v>
      </c>
      <c r="C634" s="29">
        <f t="shared" si="67"/>
        <v>6.4372065793856846E-22</v>
      </c>
      <c r="D634" s="29">
        <f t="shared" si="65"/>
        <v>1.3133390567010848E-2</v>
      </c>
      <c r="E634" s="29">
        <f t="shared" ref="E634:E665" si="70">E633+$B$79</f>
        <v>4.8241116013887086E-2</v>
      </c>
      <c r="F634" s="29">
        <f t="shared" si="68"/>
        <v>0.14834375206882261</v>
      </c>
      <c r="G634" s="29">
        <f t="shared" si="63"/>
        <v>0.27839528104779193</v>
      </c>
      <c r="H634" s="29">
        <f t="shared" si="68"/>
        <v>0.29767389905162789</v>
      </c>
    </row>
    <row r="635" spans="1:8" x14ac:dyDescent="0.2">
      <c r="A635" s="26">
        <f t="shared" si="66"/>
        <v>92.166666666666671</v>
      </c>
      <c r="B635" s="6">
        <v>5530</v>
      </c>
      <c r="C635" s="29">
        <f t="shared" si="67"/>
        <v>5.8926060271993434E-22</v>
      </c>
      <c r="D635" s="29">
        <f t="shared" si="65"/>
        <v>1.3133390567010848E-2</v>
      </c>
      <c r="E635" s="29">
        <f t="shared" si="70"/>
        <v>4.9352227124998198E-2</v>
      </c>
      <c r="F635" s="29">
        <f t="shared" si="68"/>
        <v>0.14848084158861427</v>
      </c>
      <c r="G635" s="29">
        <f t="shared" si="63"/>
        <v>0.27950639215890305</v>
      </c>
      <c r="H635" s="29">
        <f t="shared" si="68"/>
        <v>0.29845030569651371</v>
      </c>
    </row>
    <row r="636" spans="1:8" x14ac:dyDescent="0.2">
      <c r="A636" s="26">
        <f t="shared" si="66"/>
        <v>92.333333333333329</v>
      </c>
      <c r="B636" s="6">
        <v>5540</v>
      </c>
      <c r="C636" s="29">
        <f t="shared" si="67"/>
        <v>5.3940797710269692E-22</v>
      </c>
      <c r="D636" s="29">
        <f t="shared" si="65"/>
        <v>1.3133390567010848E-2</v>
      </c>
      <c r="E636" s="29">
        <f t="shared" si="70"/>
        <v>5.0463338236109309E-2</v>
      </c>
      <c r="F636" s="29">
        <f t="shared" si="68"/>
        <v>0.14862101752815901</v>
      </c>
      <c r="G636" s="29">
        <f t="shared" si="63"/>
        <v>0.28061750327001417</v>
      </c>
      <c r="H636" s="29">
        <f t="shared" si="68"/>
        <v>0.29922979876115263</v>
      </c>
    </row>
    <row r="637" spans="1:8" x14ac:dyDescent="0.2">
      <c r="A637" s="26">
        <f t="shared" si="66"/>
        <v>92.5</v>
      </c>
      <c r="B637" s="6">
        <v>5550</v>
      </c>
      <c r="C637" s="29">
        <f t="shared" si="67"/>
        <v>4.9377298332689053E-22</v>
      </c>
      <c r="D637" s="29">
        <f t="shared" si="65"/>
        <v>1.3133390567010848E-2</v>
      </c>
      <c r="E637" s="29">
        <f t="shared" si="70"/>
        <v>5.157444934722042E-2</v>
      </c>
      <c r="F637" s="29">
        <f t="shared" si="68"/>
        <v>0.14876427988745686</v>
      </c>
      <c r="G637" s="29">
        <f t="shared" si="63"/>
        <v>0.28172861438112529</v>
      </c>
      <c r="H637" s="29">
        <f t="shared" si="68"/>
        <v>0.30001237824554466</v>
      </c>
    </row>
    <row r="638" spans="1:8" x14ac:dyDescent="0.2">
      <c r="A638" s="26">
        <f t="shared" si="66"/>
        <v>92.666666666666671</v>
      </c>
      <c r="B638" s="6">
        <v>5560</v>
      </c>
      <c r="C638" s="29">
        <f t="shared" si="67"/>
        <v>4.5199880130270821E-22</v>
      </c>
      <c r="D638" s="29">
        <f t="shared" si="65"/>
        <v>1.3133390567010848E-2</v>
      </c>
      <c r="E638" s="29">
        <f t="shared" si="70"/>
        <v>5.2685560458331532E-2</v>
      </c>
      <c r="F638" s="29">
        <f t="shared" si="68"/>
        <v>0.14891062866650778</v>
      </c>
      <c r="G638" s="29">
        <f t="shared" si="63"/>
        <v>0.2828397254922364</v>
      </c>
      <c r="H638" s="29">
        <f t="shared" si="68"/>
        <v>0.30079804414968975</v>
      </c>
    </row>
    <row r="639" spans="1:8" x14ac:dyDescent="0.2">
      <c r="A639" s="26">
        <f t="shared" si="66"/>
        <v>92.833333333333329</v>
      </c>
      <c r="B639" s="6">
        <v>5570</v>
      </c>
      <c r="C639" s="29">
        <f t="shared" si="67"/>
        <v>4.1375879863364512E-22</v>
      </c>
      <c r="D639" s="29">
        <f t="shared" si="65"/>
        <v>1.3133390567010848E-2</v>
      </c>
      <c r="E639" s="29">
        <f t="shared" si="70"/>
        <v>5.3796671569442643E-2</v>
      </c>
      <c r="F639" s="29">
        <f t="shared" si="68"/>
        <v>0.14906006386531179</v>
      </c>
      <c r="G639" s="29">
        <f t="shared" si="63"/>
        <v>0.28395083660334752</v>
      </c>
      <c r="H639" s="29">
        <f t="shared" si="68"/>
        <v>0.30158679647358794</v>
      </c>
    </row>
    <row r="640" spans="1:8" x14ac:dyDescent="0.2">
      <c r="A640" s="26">
        <f t="shared" si="66"/>
        <v>93</v>
      </c>
      <c r="B640" s="6">
        <v>5580</v>
      </c>
      <c r="C640" s="29">
        <f t="shared" si="67"/>
        <v>3.7875397667726412E-22</v>
      </c>
      <c r="D640" s="29">
        <f t="shared" si="65"/>
        <v>1.3133390567010848E-2</v>
      </c>
      <c r="E640" s="29">
        <f t="shared" si="70"/>
        <v>5.4907782680553754E-2</v>
      </c>
      <c r="F640" s="29">
        <f t="shared" si="68"/>
        <v>0.14921258548386887</v>
      </c>
      <c r="G640" s="29">
        <f t="shared" si="63"/>
        <v>0.28506194771445864</v>
      </c>
      <c r="H640" s="29">
        <f t="shared" si="68"/>
        <v>0.30237863521723923</v>
      </c>
    </row>
    <row r="641" spans="1:8" x14ac:dyDescent="0.2">
      <c r="A641" s="26">
        <f t="shared" si="66"/>
        <v>93.166666666666671</v>
      </c>
      <c r="B641" s="6">
        <v>5590</v>
      </c>
      <c r="C641" s="29">
        <f t="shared" si="67"/>
        <v>3.4671063267432933E-22</v>
      </c>
      <c r="D641" s="29">
        <f t="shared" si="65"/>
        <v>1.3133390567010848E-2</v>
      </c>
      <c r="E641" s="29">
        <f t="shared" si="70"/>
        <v>5.6018893791664866E-2</v>
      </c>
      <c r="F641" s="29">
        <f t="shared" si="68"/>
        <v>0.14936819352217906</v>
      </c>
      <c r="G641" s="29">
        <f t="shared" si="63"/>
        <v>0.28617305882556976</v>
      </c>
      <c r="H641" s="29">
        <f t="shared" si="68"/>
        <v>0.30317356038064358</v>
      </c>
    </row>
    <row r="642" spans="1:8" x14ac:dyDescent="0.2">
      <c r="A642" s="26">
        <f t="shared" si="66"/>
        <v>93.333333333333329</v>
      </c>
      <c r="B642" s="6">
        <v>5600</v>
      </c>
      <c r="C642" s="29">
        <f t="shared" si="67"/>
        <v>3.1737821966649097E-22</v>
      </c>
      <c r="D642" s="29">
        <f t="shared" si="65"/>
        <v>1.3133390567010848E-2</v>
      </c>
      <c r="E642" s="29">
        <f t="shared" si="70"/>
        <v>5.7130004902775977E-2</v>
      </c>
      <c r="F642" s="29">
        <f t="shared" si="68"/>
        <v>0.14952688798024233</v>
      </c>
      <c r="G642" s="29">
        <f t="shared" si="63"/>
        <v>0.28728416993668088</v>
      </c>
      <c r="H642" s="29">
        <f t="shared" si="68"/>
        <v>0.30397157196380103</v>
      </c>
    </row>
    <row r="643" spans="1:8" x14ac:dyDescent="0.2">
      <c r="A643" s="26">
        <f t="shared" si="66"/>
        <v>93.5</v>
      </c>
      <c r="B643" s="6">
        <v>5610</v>
      </c>
      <c r="C643" s="29">
        <f t="shared" si="67"/>
        <v>2.9052738746921456E-22</v>
      </c>
      <c r="D643" s="29">
        <f t="shared" si="65"/>
        <v>1.3133390567010848E-2</v>
      </c>
      <c r="E643" s="29">
        <f t="shared" si="70"/>
        <v>5.8241116013887088E-2</v>
      </c>
      <c r="F643" s="29">
        <f t="shared" si="68"/>
        <v>0.14968866885805868</v>
      </c>
      <c r="G643" s="29">
        <f t="shared" si="63"/>
        <v>0.288395281047792</v>
      </c>
      <c r="H643" s="29">
        <f t="shared" si="68"/>
        <v>0.3047726699667116</v>
      </c>
    </row>
    <row r="644" spans="1:8" x14ac:dyDescent="0.2">
      <c r="A644" s="26">
        <f t="shared" si="66"/>
        <v>93.666666666666671</v>
      </c>
      <c r="B644" s="6">
        <v>5620</v>
      </c>
      <c r="C644" s="29">
        <f t="shared" si="67"/>
        <v>2.6594818938231881E-22</v>
      </c>
      <c r="D644" s="29">
        <f t="shared" si="65"/>
        <v>1.3133390567010848E-2</v>
      </c>
      <c r="E644" s="29">
        <f t="shared" si="70"/>
        <v>5.93522271249982E-2</v>
      </c>
      <c r="F644" s="29">
        <f t="shared" si="68"/>
        <v>0.1498535361556281</v>
      </c>
      <c r="G644" s="29">
        <f t="shared" si="63"/>
        <v>0.28950639215890311</v>
      </c>
      <c r="H644" s="29">
        <f t="shared" si="68"/>
        <v>0.30557685438937521</v>
      </c>
    </row>
    <row r="645" spans="1:8" x14ac:dyDescent="0.2">
      <c r="A645" s="26">
        <f t="shared" si="66"/>
        <v>93.833333333333329</v>
      </c>
      <c r="B645" s="6">
        <v>5630</v>
      </c>
      <c r="C645" s="29">
        <f t="shared" si="67"/>
        <v>2.4344844061638896E-22</v>
      </c>
      <c r="D645" s="29">
        <f t="shared" si="65"/>
        <v>1.3133390567010848E-2</v>
      </c>
      <c r="E645" s="29">
        <f t="shared" si="70"/>
        <v>6.0463338236109311E-2</v>
      </c>
      <c r="F645" s="29">
        <f t="shared" si="68"/>
        <v>0.15002148987295064</v>
      </c>
      <c r="G645" s="29">
        <f t="shared" si="63"/>
        <v>0.29061750327001423</v>
      </c>
      <c r="H645" s="29">
        <f t="shared" si="68"/>
        <v>0.30638412523179193</v>
      </c>
    </row>
    <row r="646" spans="1:8" x14ac:dyDescent="0.2">
      <c r="A646" s="26">
        <f t="shared" si="66"/>
        <v>94</v>
      </c>
      <c r="B646" s="6">
        <v>5640</v>
      </c>
      <c r="C646" s="29">
        <f t="shared" si="67"/>
        <v>2.228522155995989E-22</v>
      </c>
      <c r="D646" s="29">
        <f t="shared" si="65"/>
        <v>1.3133390567010848E-2</v>
      </c>
      <c r="E646" s="29">
        <f t="shared" si="70"/>
        <v>6.1574449347220422E-2</v>
      </c>
      <c r="F646" s="29">
        <f t="shared" si="68"/>
        <v>0.15019253001002625</v>
      </c>
      <c r="G646" s="29">
        <f t="shared" si="63"/>
        <v>0.29172861438112535</v>
      </c>
      <c r="H646" s="29">
        <f t="shared" si="68"/>
        <v>0.3071944824939617</v>
      </c>
    </row>
    <row r="647" spans="1:8" x14ac:dyDescent="0.2">
      <c r="A647" s="26">
        <f t="shared" si="66"/>
        <v>94.166666666666671</v>
      </c>
      <c r="B647" s="6">
        <v>5650</v>
      </c>
      <c r="C647" s="29">
        <f t="shared" si="67"/>
        <v>2.0399847241538169E-22</v>
      </c>
      <c r="D647" s="29">
        <f t="shared" si="65"/>
        <v>1.3133390567010848E-2</v>
      </c>
      <c r="E647" s="29">
        <f t="shared" si="70"/>
        <v>6.2685560458331527E-2</v>
      </c>
      <c r="F647" s="29">
        <f t="shared" si="68"/>
        <v>0.15036665656685494</v>
      </c>
      <c r="G647" s="29">
        <f t="shared" si="63"/>
        <v>0.29283972549223647</v>
      </c>
      <c r="H647" s="29">
        <f t="shared" si="68"/>
        <v>0.30800792617588457</v>
      </c>
    </row>
    <row r="648" spans="1:8" x14ac:dyDescent="0.2">
      <c r="A648" s="26">
        <f t="shared" si="66"/>
        <v>94.333333333333329</v>
      </c>
      <c r="B648" s="6">
        <v>5660</v>
      </c>
      <c r="C648" s="29">
        <f t="shared" si="67"/>
        <v>1.8673979361542478E-22</v>
      </c>
      <c r="D648" s="29">
        <f t="shared" si="65"/>
        <v>1.3133390567010848E-2</v>
      </c>
      <c r="E648" s="29">
        <f t="shared" si="70"/>
        <v>6.3796671569442631E-2</v>
      </c>
      <c r="F648" s="29">
        <f t="shared" si="68"/>
        <v>0.15054386954343674</v>
      </c>
      <c r="G648" s="29">
        <f t="shared" si="63"/>
        <v>0.29395083660334759</v>
      </c>
      <c r="H648" s="29">
        <f t="shared" si="68"/>
        <v>0.30882445627756056</v>
      </c>
    </row>
    <row r="649" spans="1:8" x14ac:dyDescent="0.2">
      <c r="A649" s="26">
        <f t="shared" si="66"/>
        <v>94.5</v>
      </c>
      <c r="B649" s="6">
        <v>5670</v>
      </c>
      <c r="C649" s="29">
        <f t="shared" si="67"/>
        <v>1.7094123356240424E-22</v>
      </c>
      <c r="D649" s="29">
        <f t="shared" si="65"/>
        <v>1.3133390567010848E-2</v>
      </c>
      <c r="E649" s="29">
        <f t="shared" si="70"/>
        <v>6.4907782680553736E-2</v>
      </c>
      <c r="F649" s="29">
        <f t="shared" si="68"/>
        <v>0.15072416893977161</v>
      </c>
      <c r="G649" s="29">
        <f t="shared" si="63"/>
        <v>0.29506194771445871</v>
      </c>
      <c r="H649" s="29">
        <f t="shared" si="68"/>
        <v>0.30964407279898959</v>
      </c>
    </row>
    <row r="650" spans="1:8" x14ac:dyDescent="0.2">
      <c r="A650" s="26">
        <f t="shared" si="66"/>
        <v>94.666666666666671</v>
      </c>
      <c r="B650" s="6">
        <v>5680</v>
      </c>
      <c r="C650" s="29">
        <f t="shared" si="67"/>
        <v>1.5647926328982928E-22</v>
      </c>
      <c r="D650" s="29">
        <f t="shared" si="65"/>
        <v>1.3133390567010848E-2</v>
      </c>
      <c r="E650" s="29">
        <f t="shared" si="70"/>
        <v>6.601889379166484E-2</v>
      </c>
      <c r="F650" s="29">
        <f t="shared" si="68"/>
        <v>0.15090755475585957</v>
      </c>
      <c r="G650" s="29">
        <f t="shared" si="63"/>
        <v>0.29617305882556982</v>
      </c>
      <c r="H650" s="29">
        <f t="shared" si="68"/>
        <v>0.31046677574017173</v>
      </c>
    </row>
    <row r="651" spans="1:8" x14ac:dyDescent="0.2">
      <c r="A651" s="26">
        <f t="shared" si="66"/>
        <v>94.833333333333329</v>
      </c>
      <c r="B651" s="6">
        <v>5690</v>
      </c>
      <c r="C651" s="29">
        <f t="shared" si="67"/>
        <v>1.4324080462885441E-22</v>
      </c>
      <c r="D651" s="29">
        <f t="shared" si="65"/>
        <v>1.3133390567010848E-2</v>
      </c>
      <c r="E651" s="29">
        <f t="shared" si="70"/>
        <v>6.7130004902775944E-2</v>
      </c>
      <c r="F651" s="29">
        <f t="shared" si="68"/>
        <v>0.1510940269917006</v>
      </c>
      <c r="G651" s="29">
        <f t="shared" si="63"/>
        <v>0.29728416993668094</v>
      </c>
      <c r="H651" s="29">
        <f t="shared" si="68"/>
        <v>0.31129256510110698</v>
      </c>
    </row>
    <row r="652" spans="1:8" x14ac:dyDescent="0.2">
      <c r="A652" s="26">
        <f t="shared" si="66"/>
        <v>95</v>
      </c>
      <c r="B652" s="6">
        <v>5700</v>
      </c>
      <c r="C652" s="29">
        <f t="shared" si="67"/>
        <v>1.3112234604989508E-22</v>
      </c>
      <c r="D652" s="29">
        <f t="shared" si="65"/>
        <v>1.3133390567010848E-2</v>
      </c>
      <c r="E652" s="29">
        <f t="shared" si="70"/>
        <v>6.8241116013887049E-2</v>
      </c>
      <c r="F652" s="29">
        <f t="shared" si="68"/>
        <v>0.15128358564729474</v>
      </c>
      <c r="G652" s="29">
        <f t="shared" si="63"/>
        <v>0.29839528104779206</v>
      </c>
      <c r="H652" s="29">
        <f t="shared" si="68"/>
        <v>0.31212144088179528</v>
      </c>
    </row>
    <row r="653" spans="1:8" x14ac:dyDescent="0.2">
      <c r="A653" s="26">
        <f t="shared" si="66"/>
        <v>95.166666666666671</v>
      </c>
      <c r="B653" s="6">
        <v>5710</v>
      </c>
      <c r="C653" s="29">
        <f t="shared" si="67"/>
        <v>1.2002913330581129E-22</v>
      </c>
      <c r="D653" s="29">
        <f t="shared" si="65"/>
        <v>1.3133390567010848E-2</v>
      </c>
      <c r="E653" s="29">
        <f t="shared" si="70"/>
        <v>6.9352227124998153E-2</v>
      </c>
      <c r="F653" s="29">
        <f t="shared" si="68"/>
        <v>0.15147623072264196</v>
      </c>
      <c r="G653" s="29">
        <f t="shared" ref="G653:G716" si="71">G652+$B$79</f>
        <v>0.29950639215890318</v>
      </c>
      <c r="H653" s="29">
        <f t="shared" si="68"/>
        <v>0.31295340308223668</v>
      </c>
    </row>
    <row r="654" spans="1:8" x14ac:dyDescent="0.2">
      <c r="A654" s="26">
        <f t="shared" si="66"/>
        <v>95.333333333333329</v>
      </c>
      <c r="B654" s="6">
        <v>5720</v>
      </c>
      <c r="C654" s="29">
        <f t="shared" si="67"/>
        <v>1.0987442854829659E-22</v>
      </c>
      <c r="D654" s="29">
        <f t="shared" si="65"/>
        <v>1.3133390567010848E-2</v>
      </c>
      <c r="E654" s="29">
        <f t="shared" si="70"/>
        <v>7.0463338236109258E-2</v>
      </c>
      <c r="F654" s="29">
        <f t="shared" si="68"/>
        <v>0.15167196221774226</v>
      </c>
      <c r="G654" s="29">
        <f t="shared" si="71"/>
        <v>0.3006175032700143</v>
      </c>
      <c r="H654" s="29">
        <f t="shared" si="68"/>
        <v>0.31378845170243119</v>
      </c>
    </row>
    <row r="655" spans="1:8" x14ac:dyDescent="0.2">
      <c r="A655" s="26">
        <f t="shared" si="66"/>
        <v>95.5</v>
      </c>
      <c r="B655" s="6">
        <v>5730</v>
      </c>
      <c r="C655" s="29">
        <f t="shared" si="67"/>
        <v>1.0057883212450256E-22</v>
      </c>
      <c r="D655" s="29">
        <f t="shared" si="65"/>
        <v>1.3133390567010848E-2</v>
      </c>
      <c r="E655" s="29">
        <f t="shared" si="70"/>
        <v>7.1574449347220362E-2</v>
      </c>
      <c r="F655" s="29">
        <f t="shared" si="68"/>
        <v>0.15187078013259564</v>
      </c>
      <c r="G655" s="29">
        <f t="shared" si="71"/>
        <v>0.30172861438112542</v>
      </c>
      <c r="H655" s="29">
        <f t="shared" si="68"/>
        <v>0.31462658674237876</v>
      </c>
    </row>
    <row r="656" spans="1:8" x14ac:dyDescent="0.2">
      <c r="A656" s="26">
        <f t="shared" si="66"/>
        <v>95.666666666666671</v>
      </c>
      <c r="B656" s="6">
        <v>5740</v>
      </c>
      <c r="C656" s="29">
        <f t="shared" si="67"/>
        <v>9.2069661751025321E-23</v>
      </c>
      <c r="D656" s="29">
        <f t="shared" si="65"/>
        <v>1.3133390567010848E-2</v>
      </c>
      <c r="E656" s="29">
        <f t="shared" si="70"/>
        <v>7.2685560458331466E-2</v>
      </c>
      <c r="F656" s="29">
        <f t="shared" si="68"/>
        <v>0.15207268446720212</v>
      </c>
      <c r="G656" s="29">
        <f t="shared" si="71"/>
        <v>0.30283972549223653</v>
      </c>
      <c r="H656" s="29">
        <f t="shared" si="68"/>
        <v>0.31546780820207942</v>
      </c>
    </row>
    <row r="657" spans="1:8" x14ac:dyDescent="0.2">
      <c r="A657" s="26">
        <f t="shared" si="66"/>
        <v>95.833333333333329</v>
      </c>
      <c r="B657" s="6">
        <v>5750</v>
      </c>
      <c r="C657" s="29">
        <f t="shared" si="67"/>
        <v>8.4280384211014615E-23</v>
      </c>
      <c r="D657" s="29">
        <f t="shared" si="65"/>
        <v>1.3133390567010848E-2</v>
      </c>
      <c r="E657" s="29">
        <f t="shared" si="70"/>
        <v>7.3796671569442571E-2</v>
      </c>
      <c r="F657" s="29">
        <f t="shared" si="68"/>
        <v>0.15227767522156169</v>
      </c>
      <c r="G657" s="29">
        <f t="shared" si="71"/>
        <v>0.30395083660334765</v>
      </c>
      <c r="H657" s="29">
        <f t="shared" si="68"/>
        <v>0.31631211608153315</v>
      </c>
    </row>
    <row r="658" spans="1:8" x14ac:dyDescent="0.2">
      <c r="A658" s="26">
        <f t="shared" si="66"/>
        <v>96</v>
      </c>
      <c r="B658" s="6">
        <v>5760</v>
      </c>
      <c r="C658" s="29">
        <f t="shared" si="67"/>
        <v>7.71500951308441E-23</v>
      </c>
      <c r="D658" s="29">
        <f t="shared" si="65"/>
        <v>1.3133390567010848E-2</v>
      </c>
      <c r="E658" s="29">
        <f t="shared" si="70"/>
        <v>7.4907782680553675E-2</v>
      </c>
      <c r="F658" s="29">
        <f t="shared" si="68"/>
        <v>0.15248575239567433</v>
      </c>
      <c r="G658" s="29">
        <f t="shared" si="71"/>
        <v>0.30506194771445877</v>
      </c>
      <c r="H658" s="29">
        <f t="shared" si="68"/>
        <v>0.31715951038073997</v>
      </c>
    </row>
    <row r="659" spans="1:8" x14ac:dyDescent="0.2">
      <c r="A659" s="26">
        <f t="shared" si="66"/>
        <v>96.166666666666671</v>
      </c>
      <c r="B659" s="6">
        <v>5770</v>
      </c>
      <c r="C659" s="29">
        <f t="shared" si="67"/>
        <v>7.0623042768715918E-23</v>
      </c>
      <c r="D659" s="29">
        <f t="shared" ref="D659:D722" si="72">D658*EXP(-$C$21*10/3600)+$B$79</f>
        <v>1.3133390567010848E-2</v>
      </c>
      <c r="E659" s="29">
        <f t="shared" si="70"/>
        <v>7.6018893791664779E-2</v>
      </c>
      <c r="F659" s="29">
        <f t="shared" si="68"/>
        <v>0.15269691598954008</v>
      </c>
      <c r="G659" s="29">
        <f t="shared" si="71"/>
        <v>0.30617305882556989</v>
      </c>
      <c r="H659" s="29">
        <f t="shared" si="68"/>
        <v>0.31800999109969991</v>
      </c>
    </row>
    <row r="660" spans="1:8" x14ac:dyDescent="0.2">
      <c r="A660" s="26">
        <f t="shared" ref="A660:A723" si="73">B660/60</f>
        <v>96.333333333333329</v>
      </c>
      <c r="B660" s="6">
        <v>5780</v>
      </c>
      <c r="C660" s="29">
        <f t="shared" ref="C660:C723" si="74">C659*EXP(-$C$21*10/3600)</f>
        <v>6.46481920917018E-23</v>
      </c>
      <c r="D660" s="29">
        <f t="shared" si="72"/>
        <v>1.3133390567010848E-2</v>
      </c>
      <c r="E660" s="29">
        <f t="shared" si="70"/>
        <v>7.7130004902775884E-2</v>
      </c>
      <c r="F660" s="29">
        <f t="shared" ref="F660:H723" si="75">(F659+E660*10/3600)</f>
        <v>0.1529111660031589</v>
      </c>
      <c r="G660" s="29">
        <f t="shared" si="71"/>
        <v>0.30728416993668101</v>
      </c>
      <c r="H660" s="29">
        <f t="shared" si="75"/>
        <v>0.31886355823841289</v>
      </c>
    </row>
    <row r="661" spans="1:8" x14ac:dyDescent="0.2">
      <c r="A661" s="26">
        <f t="shared" si="73"/>
        <v>96.5</v>
      </c>
      <c r="B661" s="6">
        <v>5790</v>
      </c>
      <c r="C661" s="29">
        <f t="shared" si="74"/>
        <v>5.9178825732738473E-23</v>
      </c>
      <c r="D661" s="29">
        <f t="shared" si="72"/>
        <v>1.3133390567010848E-2</v>
      </c>
      <c r="E661" s="29">
        <f t="shared" si="70"/>
        <v>7.8241116013886988E-2</v>
      </c>
      <c r="F661" s="29">
        <f t="shared" si="75"/>
        <v>0.15312850243653081</v>
      </c>
      <c r="G661" s="29">
        <f t="shared" si="71"/>
        <v>0.30839528104779212</v>
      </c>
      <c r="H661" s="29">
        <f t="shared" si="75"/>
        <v>0.31972021179687898</v>
      </c>
    </row>
    <row r="662" spans="1:8" x14ac:dyDescent="0.2">
      <c r="A662" s="26">
        <f t="shared" si="73"/>
        <v>96.666666666666671</v>
      </c>
      <c r="B662" s="6">
        <v>5800</v>
      </c>
      <c r="C662" s="29">
        <f t="shared" si="74"/>
        <v>5.4172178707459337E-23</v>
      </c>
      <c r="D662" s="29">
        <f t="shared" si="72"/>
        <v>1.3133390567010848E-2</v>
      </c>
      <c r="E662" s="29">
        <f t="shared" si="70"/>
        <v>7.9352227124998093E-2</v>
      </c>
      <c r="F662" s="29">
        <f t="shared" si="75"/>
        <v>0.1533489252896558</v>
      </c>
      <c r="G662" s="29">
        <f t="shared" si="71"/>
        <v>0.30950639215890324</v>
      </c>
      <c r="H662" s="29">
        <f t="shared" si="75"/>
        <v>0.32057995177509818</v>
      </c>
    </row>
    <row r="663" spans="1:8" x14ac:dyDescent="0.2">
      <c r="A663" s="26">
        <f t="shared" si="73"/>
        <v>96.833333333333329</v>
      </c>
      <c r="B663" s="6">
        <v>5810</v>
      </c>
      <c r="C663" s="29">
        <f t="shared" si="74"/>
        <v>4.9589104034712862E-23</v>
      </c>
      <c r="D663" s="29">
        <f t="shared" si="72"/>
        <v>1.3133390567010848E-2</v>
      </c>
      <c r="E663" s="29">
        <f t="shared" si="70"/>
        <v>8.0463338236109197E-2</v>
      </c>
      <c r="F663" s="29">
        <f t="shared" si="75"/>
        <v>0.15357243456253389</v>
      </c>
      <c r="G663" s="29">
        <f t="shared" si="71"/>
        <v>0.31061750327001436</v>
      </c>
      <c r="H663" s="29">
        <f t="shared" si="75"/>
        <v>0.32144277817307043</v>
      </c>
    </row>
    <row r="664" spans="1:8" x14ac:dyDescent="0.2">
      <c r="A664" s="26">
        <f t="shared" si="73"/>
        <v>97</v>
      </c>
      <c r="B664" s="6">
        <v>5820</v>
      </c>
      <c r="C664" s="29">
        <f t="shared" si="74"/>
        <v>4.5393766646253942E-23</v>
      </c>
      <c r="D664" s="29">
        <f t="shared" si="72"/>
        <v>1.3133390567010848E-2</v>
      </c>
      <c r="E664" s="29">
        <f t="shared" si="70"/>
        <v>8.1574449347220301E-2</v>
      </c>
      <c r="F664" s="29">
        <f t="shared" si="75"/>
        <v>0.15379903025516506</v>
      </c>
      <c r="G664" s="29">
        <f t="shared" si="71"/>
        <v>0.31172861438112548</v>
      </c>
      <c r="H664" s="29">
        <f t="shared" si="75"/>
        <v>0.32230869099079579</v>
      </c>
    </row>
    <row r="665" spans="1:8" x14ac:dyDescent="0.2">
      <c r="A665" s="26">
        <f t="shared" si="73"/>
        <v>97.166666666666671</v>
      </c>
      <c r="B665" s="6">
        <v>5830</v>
      </c>
      <c r="C665" s="29">
        <f t="shared" si="74"/>
        <v>4.1553363192287577E-23</v>
      </c>
      <c r="D665" s="29">
        <f t="shared" si="72"/>
        <v>1.3133390567010848E-2</v>
      </c>
      <c r="E665" s="29">
        <f t="shared" si="70"/>
        <v>8.2685560458331406E-2</v>
      </c>
      <c r="F665" s="29">
        <f t="shared" si="75"/>
        <v>0.15402871236754931</v>
      </c>
      <c r="G665" s="29">
        <f t="shared" si="71"/>
        <v>0.3128397254922366</v>
      </c>
      <c r="H665" s="29">
        <f t="shared" si="75"/>
        <v>0.32317769022827425</v>
      </c>
    </row>
    <row r="666" spans="1:8" x14ac:dyDescent="0.2">
      <c r="A666" s="26">
        <f t="shared" si="73"/>
        <v>97.333333333333329</v>
      </c>
      <c r="B666" s="6">
        <v>5840</v>
      </c>
      <c r="C666" s="29">
        <f t="shared" si="74"/>
        <v>3.8037865552024023E-23</v>
      </c>
      <c r="D666" s="29">
        <f t="shared" si="72"/>
        <v>1.3133390567010848E-2</v>
      </c>
      <c r="E666" s="29">
        <f t="shared" ref="E666:E697" si="76">E665+$B$79</f>
        <v>8.379667156944251E-2</v>
      </c>
      <c r="F666" s="29">
        <f t="shared" si="75"/>
        <v>0.15426148089968664</v>
      </c>
      <c r="G666" s="29">
        <f t="shared" si="71"/>
        <v>0.31395083660334772</v>
      </c>
      <c r="H666" s="29">
        <f t="shared" si="75"/>
        <v>0.32404977588550576</v>
      </c>
    </row>
    <row r="667" spans="1:8" x14ac:dyDescent="0.2">
      <c r="A667" s="26">
        <f t="shared" si="73"/>
        <v>97.5</v>
      </c>
      <c r="B667" s="6">
        <v>5850</v>
      </c>
      <c r="C667" s="29">
        <f t="shared" si="74"/>
        <v>3.4819786043753991E-23</v>
      </c>
      <c r="D667" s="29">
        <f t="shared" si="72"/>
        <v>1.3133390567010848E-2</v>
      </c>
      <c r="E667" s="29">
        <f t="shared" si="76"/>
        <v>8.4907782680553615E-2</v>
      </c>
      <c r="F667" s="29">
        <f t="shared" si="75"/>
        <v>0.15449733585157707</v>
      </c>
      <c r="G667" s="29">
        <f t="shared" si="71"/>
        <v>0.31506194771445883</v>
      </c>
      <c r="H667" s="29">
        <f t="shared" si="75"/>
        <v>0.32492494796249038</v>
      </c>
    </row>
    <row r="668" spans="1:8" x14ac:dyDescent="0.2">
      <c r="A668" s="26">
        <f t="shared" si="73"/>
        <v>97.666666666666671</v>
      </c>
      <c r="B668" s="6">
        <v>5860</v>
      </c>
      <c r="C668" s="29">
        <f t="shared" si="74"/>
        <v>3.1873962498621107E-23</v>
      </c>
      <c r="D668" s="29">
        <f t="shared" si="72"/>
        <v>1.3133390567010848E-2</v>
      </c>
      <c r="E668" s="29">
        <f t="shared" si="76"/>
        <v>8.6018893791664719E-2</v>
      </c>
      <c r="F668" s="29">
        <f t="shared" si="75"/>
        <v>0.15473627722322059</v>
      </c>
      <c r="G668" s="29">
        <f t="shared" si="71"/>
        <v>0.31617305882556995</v>
      </c>
      <c r="H668" s="29">
        <f t="shared" si="75"/>
        <v>0.32580320645922806</v>
      </c>
    </row>
    <row r="669" spans="1:8" x14ac:dyDescent="0.2">
      <c r="A669" s="26">
        <f t="shared" si="73"/>
        <v>97.833333333333329</v>
      </c>
      <c r="B669" s="6">
        <v>5870</v>
      </c>
      <c r="C669" s="29">
        <f t="shared" si="74"/>
        <v>2.9177361517583093E-23</v>
      </c>
      <c r="D669" s="29">
        <f t="shared" si="72"/>
        <v>1.3133390567010848E-2</v>
      </c>
      <c r="E669" s="29">
        <f t="shared" si="76"/>
        <v>8.7130004902775823E-2</v>
      </c>
      <c r="F669" s="29">
        <f t="shared" si="75"/>
        <v>0.15497830501461718</v>
      </c>
      <c r="G669" s="29">
        <f t="shared" si="71"/>
        <v>0.31728416993668107</v>
      </c>
      <c r="H669" s="29">
        <f t="shared" si="75"/>
        <v>0.32668455137571883</v>
      </c>
    </row>
    <row r="670" spans="1:8" x14ac:dyDescent="0.2">
      <c r="A670" s="26">
        <f t="shared" si="73"/>
        <v>98</v>
      </c>
      <c r="B670" s="6">
        <v>5880</v>
      </c>
      <c r="C670" s="29">
        <f t="shared" si="74"/>
        <v>2.6708898373227598E-23</v>
      </c>
      <c r="D670" s="29">
        <f t="shared" si="72"/>
        <v>1.3133390567010848E-2</v>
      </c>
      <c r="E670" s="29">
        <f t="shared" si="76"/>
        <v>8.8241116013886928E-2</v>
      </c>
      <c r="F670" s="29">
        <f t="shared" si="75"/>
        <v>0.15522341922576688</v>
      </c>
      <c r="G670" s="29">
        <f t="shared" si="71"/>
        <v>0.31839528104779219</v>
      </c>
      <c r="H670" s="29">
        <f t="shared" si="75"/>
        <v>0.32756898271196272</v>
      </c>
    </row>
    <row r="671" spans="1:8" x14ac:dyDescent="0.2">
      <c r="A671" s="26">
        <f t="shared" si="73"/>
        <v>98.166666666666671</v>
      </c>
      <c r="B671" s="6">
        <v>5890</v>
      </c>
      <c r="C671" s="29">
        <f t="shared" si="74"/>
        <v>2.4449272148254602E-23</v>
      </c>
      <c r="D671" s="29">
        <f t="shared" si="72"/>
        <v>1.3133390567010848E-2</v>
      </c>
      <c r="E671" s="29">
        <f t="shared" si="76"/>
        <v>8.9352227124998032E-2</v>
      </c>
      <c r="F671" s="29">
        <f t="shared" si="75"/>
        <v>0.15547161985666966</v>
      </c>
      <c r="G671" s="29">
        <f t="shared" si="71"/>
        <v>0.31950639215890331</v>
      </c>
      <c r="H671" s="29">
        <f t="shared" si="75"/>
        <v>0.32845650046795966</v>
      </c>
    </row>
    <row r="672" spans="1:8" x14ac:dyDescent="0.2">
      <c r="A672" s="26">
        <f t="shared" si="73"/>
        <v>98.333333333333329</v>
      </c>
      <c r="B672" s="6">
        <v>5900</v>
      </c>
      <c r="C672" s="29">
        <f t="shared" si="74"/>
        <v>2.238081482157296E-23</v>
      </c>
      <c r="D672" s="29">
        <f t="shared" si="72"/>
        <v>1.3133390567010848E-2</v>
      </c>
      <c r="E672" s="29">
        <f t="shared" si="76"/>
        <v>9.0463338236109136E-2</v>
      </c>
      <c r="F672" s="29">
        <f t="shared" si="75"/>
        <v>0.15572290690732551</v>
      </c>
      <c r="G672" s="29">
        <f t="shared" si="71"/>
        <v>0.32061750327001443</v>
      </c>
      <c r="H672" s="29">
        <f t="shared" si="75"/>
        <v>0.3293471046437097</v>
      </c>
    </row>
    <row r="673" spans="1:8" x14ac:dyDescent="0.2">
      <c r="A673" s="26">
        <f t="shared" si="73"/>
        <v>98.5</v>
      </c>
      <c r="B673" s="6">
        <v>5910</v>
      </c>
      <c r="C673" s="29">
        <f t="shared" si="74"/>
        <v>2.0487353122015066E-23</v>
      </c>
      <c r="D673" s="29">
        <f t="shared" si="72"/>
        <v>1.3133390567010848E-2</v>
      </c>
      <c r="E673" s="29">
        <f t="shared" si="76"/>
        <v>9.1574449347220241E-2</v>
      </c>
      <c r="F673" s="29">
        <f t="shared" si="75"/>
        <v>0.15597728037773445</v>
      </c>
      <c r="G673" s="29">
        <f t="shared" si="71"/>
        <v>0.32172861438112554</v>
      </c>
      <c r="H673" s="29">
        <f t="shared" si="75"/>
        <v>0.33024079523921285</v>
      </c>
    </row>
    <row r="674" spans="1:8" x14ac:dyDescent="0.2">
      <c r="A674" s="26">
        <f t="shared" si="73"/>
        <v>98.666666666666671</v>
      </c>
      <c r="B674" s="6">
        <v>5920</v>
      </c>
      <c r="C674" s="29">
        <f t="shared" si="74"/>
        <v>1.8754082069503538E-23</v>
      </c>
      <c r="D674" s="29">
        <f t="shared" si="72"/>
        <v>1.3133390567010848E-2</v>
      </c>
      <c r="E674" s="29">
        <f t="shared" si="76"/>
        <v>9.2685560458331345E-2</v>
      </c>
      <c r="F674" s="29">
        <f t="shared" si="75"/>
        <v>0.15623474026789649</v>
      </c>
      <c r="G674" s="29">
        <f t="shared" si="71"/>
        <v>0.32283972549223666</v>
      </c>
      <c r="H674" s="29">
        <f t="shared" si="75"/>
        <v>0.33113757225446905</v>
      </c>
    </row>
    <row r="675" spans="1:8" x14ac:dyDescent="0.2">
      <c r="A675" s="26">
        <f t="shared" si="73"/>
        <v>98.833333333333329</v>
      </c>
      <c r="B675" s="6">
        <v>5930</v>
      </c>
      <c r="C675" s="29">
        <f t="shared" si="74"/>
        <v>1.7167449214888163E-23</v>
      </c>
      <c r="D675" s="29">
        <f t="shared" si="72"/>
        <v>1.3133390567010848E-2</v>
      </c>
      <c r="E675" s="29">
        <f t="shared" si="76"/>
        <v>9.379667156944245E-2</v>
      </c>
      <c r="F675" s="29">
        <f t="shared" si="75"/>
        <v>0.15649528657781162</v>
      </c>
      <c r="G675" s="29">
        <f t="shared" si="71"/>
        <v>0.32395083660334778</v>
      </c>
      <c r="H675" s="29">
        <f t="shared" si="75"/>
        <v>0.33203743568947836</v>
      </c>
    </row>
    <row r="676" spans="1:8" x14ac:dyDescent="0.2">
      <c r="A676" s="26">
        <f t="shared" si="73"/>
        <v>99</v>
      </c>
      <c r="B676" s="6">
        <v>5940</v>
      </c>
      <c r="C676" s="29">
        <f t="shared" si="74"/>
        <v>1.5715048673324172E-23</v>
      </c>
      <c r="D676" s="29">
        <f t="shared" si="72"/>
        <v>1.3133390567010848E-2</v>
      </c>
      <c r="E676" s="29">
        <f t="shared" si="76"/>
        <v>9.4907782680553554E-2</v>
      </c>
      <c r="F676" s="29">
        <f t="shared" si="75"/>
        <v>0.15675891930747982</v>
      </c>
      <c r="G676" s="29">
        <f t="shared" si="71"/>
        <v>0.3250619477144589</v>
      </c>
      <c r="H676" s="29">
        <f t="shared" si="75"/>
        <v>0.33294038554424071</v>
      </c>
    </row>
    <row r="677" spans="1:8" x14ac:dyDescent="0.2">
      <c r="A677" s="26">
        <f t="shared" si="73"/>
        <v>99.166666666666671</v>
      </c>
      <c r="B677" s="6">
        <v>5950</v>
      </c>
      <c r="C677" s="29">
        <f t="shared" si="74"/>
        <v>1.438552412263866E-23</v>
      </c>
      <c r="D677" s="29">
        <f t="shared" si="72"/>
        <v>1.3133390567010848E-2</v>
      </c>
      <c r="E677" s="29">
        <f t="shared" si="76"/>
        <v>9.6018893791664658E-2</v>
      </c>
      <c r="F677" s="29">
        <f t="shared" si="75"/>
        <v>0.1570256384569011</v>
      </c>
      <c r="G677" s="29">
        <f t="shared" si="71"/>
        <v>0.32617305882557002</v>
      </c>
      <c r="H677" s="29">
        <f t="shared" si="75"/>
        <v>0.33384642181875618</v>
      </c>
    </row>
    <row r="678" spans="1:8" x14ac:dyDescent="0.2">
      <c r="A678" s="26">
        <f t="shared" si="73"/>
        <v>99.333333333333329</v>
      </c>
      <c r="B678" s="6">
        <v>5960</v>
      </c>
      <c r="C678" s="29">
        <f t="shared" si="74"/>
        <v>1.316848000822924E-23</v>
      </c>
      <c r="D678" s="29">
        <f t="shared" si="72"/>
        <v>1.3133390567010848E-2</v>
      </c>
      <c r="E678" s="29">
        <f t="shared" si="76"/>
        <v>9.7130004902775763E-2</v>
      </c>
      <c r="F678" s="29">
        <f t="shared" si="75"/>
        <v>0.15729544402607548</v>
      </c>
      <c r="G678" s="29">
        <f t="shared" si="71"/>
        <v>0.32728416993668114</v>
      </c>
      <c r="H678" s="29">
        <f t="shared" si="75"/>
        <v>0.33475554451302475</v>
      </c>
    </row>
    <row r="679" spans="1:8" x14ac:dyDescent="0.2">
      <c r="A679" s="26">
        <f t="shared" si="73"/>
        <v>99.5</v>
      </c>
      <c r="B679" s="6">
        <v>5970</v>
      </c>
      <c r="C679" s="29">
        <f t="shared" si="74"/>
        <v>1.2054400260205861E-23</v>
      </c>
      <c r="D679" s="29">
        <f t="shared" si="72"/>
        <v>1.3133390567010848E-2</v>
      </c>
      <c r="E679" s="29">
        <f t="shared" si="76"/>
        <v>9.8241116013886867E-2</v>
      </c>
      <c r="F679" s="29">
        <f t="shared" si="75"/>
        <v>0.15756833601500295</v>
      </c>
      <c r="G679" s="29">
        <f t="shared" si="71"/>
        <v>0.32839528104779225</v>
      </c>
      <c r="H679" s="29">
        <f t="shared" si="75"/>
        <v>0.33566775362704637</v>
      </c>
    </row>
    <row r="680" spans="1:8" x14ac:dyDescent="0.2">
      <c r="A680" s="26">
        <f t="shared" si="73"/>
        <v>99.666666666666671</v>
      </c>
      <c r="B680" s="6">
        <v>5980</v>
      </c>
      <c r="C680" s="29">
        <f t="shared" si="74"/>
        <v>1.1034573887225024E-23</v>
      </c>
      <c r="D680" s="29">
        <f t="shared" si="72"/>
        <v>1.3133390567010848E-2</v>
      </c>
      <c r="E680" s="29">
        <f t="shared" si="76"/>
        <v>9.9352227124997972E-2</v>
      </c>
      <c r="F680" s="29">
        <f t="shared" si="75"/>
        <v>0.15784431442368349</v>
      </c>
      <c r="G680" s="29">
        <f t="shared" si="71"/>
        <v>0.32950639215890337</v>
      </c>
      <c r="H680" s="29">
        <f t="shared" si="75"/>
        <v>0.3365830491608211</v>
      </c>
    </row>
    <row r="681" spans="1:8" x14ac:dyDescent="0.2">
      <c r="A681" s="26">
        <f t="shared" si="73"/>
        <v>99.833333333333329</v>
      </c>
      <c r="B681" s="6">
        <v>5990</v>
      </c>
      <c r="C681" s="29">
        <f t="shared" si="74"/>
        <v>1.0101026865234435E-23</v>
      </c>
      <c r="D681" s="29">
        <f t="shared" si="72"/>
        <v>1.3133390567010848E-2</v>
      </c>
      <c r="E681" s="29">
        <f t="shared" si="76"/>
        <v>0.10046333823610908</v>
      </c>
      <c r="F681" s="29">
        <f t="shared" si="75"/>
        <v>0.15812337925211711</v>
      </c>
      <c r="G681" s="29">
        <f t="shared" si="71"/>
        <v>0.33061750327001449</v>
      </c>
      <c r="H681" s="29">
        <f t="shared" si="75"/>
        <v>0.33750143111434894</v>
      </c>
    </row>
    <row r="682" spans="1:8" x14ac:dyDescent="0.2">
      <c r="A682" s="26">
        <f t="shared" si="73"/>
        <v>100</v>
      </c>
      <c r="B682" s="6">
        <v>6000</v>
      </c>
      <c r="C682" s="29">
        <f t="shared" si="74"/>
        <v>9.2464597885661096E-24</v>
      </c>
      <c r="D682" s="29">
        <f t="shared" si="72"/>
        <v>1.3133390567010848E-2</v>
      </c>
      <c r="E682" s="29">
        <f t="shared" si="76"/>
        <v>0.10157444934722018</v>
      </c>
      <c r="F682" s="29">
        <f t="shared" si="75"/>
        <v>0.15840553050030384</v>
      </c>
      <c r="G682" s="29">
        <f t="shared" si="71"/>
        <v>0.33172861438112561</v>
      </c>
      <c r="H682" s="29">
        <f t="shared" si="75"/>
        <v>0.33842289948762982</v>
      </c>
    </row>
    <row r="683" spans="1:8" x14ac:dyDescent="0.2">
      <c r="A683" s="26">
        <f t="shared" si="73"/>
        <v>100.16666666666667</v>
      </c>
      <c r="B683" s="6">
        <v>6010</v>
      </c>
      <c r="C683" s="29">
        <f t="shared" si="74"/>
        <v>8.4641907958716942E-24</v>
      </c>
      <c r="D683" s="29">
        <f t="shared" si="72"/>
        <v>1.3133390567010848E-2</v>
      </c>
      <c r="E683" s="29">
        <f t="shared" si="76"/>
        <v>0.10268556045833128</v>
      </c>
      <c r="F683" s="29">
        <f t="shared" si="75"/>
        <v>0.15869076816824365</v>
      </c>
      <c r="G683" s="29">
        <f t="shared" si="71"/>
        <v>0.33283972549223673</v>
      </c>
      <c r="H683" s="29">
        <f t="shared" si="75"/>
        <v>0.33934745428066382</v>
      </c>
    </row>
    <row r="684" spans="1:8" x14ac:dyDescent="0.2">
      <c r="A684" s="26">
        <f t="shared" si="73"/>
        <v>100.33333333333333</v>
      </c>
      <c r="B684" s="6">
        <v>6020</v>
      </c>
      <c r="C684" s="29">
        <f t="shared" si="74"/>
        <v>7.7481033246378322E-24</v>
      </c>
      <c r="D684" s="29">
        <f t="shared" si="72"/>
        <v>1.3133390567010848E-2</v>
      </c>
      <c r="E684" s="29">
        <f t="shared" si="76"/>
        <v>0.10379667156944239</v>
      </c>
      <c r="F684" s="29">
        <f t="shared" si="75"/>
        <v>0.15897909225593654</v>
      </c>
      <c r="G684" s="29">
        <f t="shared" si="71"/>
        <v>0.33395083660334784</v>
      </c>
      <c r="H684" s="29">
        <f t="shared" si="75"/>
        <v>0.34027509549345092</v>
      </c>
    </row>
    <row r="685" spans="1:8" x14ac:dyDescent="0.2">
      <c r="A685" s="26">
        <f t="shared" si="73"/>
        <v>100.5</v>
      </c>
      <c r="B685" s="6">
        <v>6030</v>
      </c>
      <c r="C685" s="29">
        <f t="shared" si="74"/>
        <v>7.0925982857740223E-24</v>
      </c>
      <c r="D685" s="29">
        <f t="shared" si="72"/>
        <v>1.3133390567010848E-2</v>
      </c>
      <c r="E685" s="29">
        <f t="shared" si="76"/>
        <v>0.10490778268055349</v>
      </c>
      <c r="F685" s="29">
        <f t="shared" si="75"/>
        <v>0.15927050276338253</v>
      </c>
      <c r="G685" s="29">
        <f t="shared" si="71"/>
        <v>0.33506194771445896</v>
      </c>
      <c r="H685" s="29">
        <f t="shared" si="75"/>
        <v>0.34120582312599107</v>
      </c>
    </row>
    <row r="686" spans="1:8" x14ac:dyDescent="0.2">
      <c r="A686" s="26">
        <f t="shared" si="73"/>
        <v>100.66666666666667</v>
      </c>
      <c r="B686" s="6">
        <v>6040</v>
      </c>
      <c r="C686" s="29">
        <f t="shared" si="74"/>
        <v>6.4925502843260021E-24</v>
      </c>
      <c r="D686" s="29">
        <f t="shared" si="72"/>
        <v>1.3133390567010848E-2</v>
      </c>
      <c r="E686" s="29">
        <f t="shared" si="76"/>
        <v>0.1060188937916646</v>
      </c>
      <c r="F686" s="29">
        <f t="shared" si="75"/>
        <v>0.1595649996905816</v>
      </c>
      <c r="G686" s="29">
        <f t="shared" si="71"/>
        <v>0.33617305882557008</v>
      </c>
      <c r="H686" s="29">
        <f t="shared" si="75"/>
        <v>0.34213963717828433</v>
      </c>
    </row>
    <row r="687" spans="1:8" x14ac:dyDescent="0.2">
      <c r="A687" s="26">
        <f t="shared" si="73"/>
        <v>100.83333333333333</v>
      </c>
      <c r="B687" s="6">
        <v>6050</v>
      </c>
      <c r="C687" s="29">
        <f t="shared" si="74"/>
        <v>5.9432675440043514E-24</v>
      </c>
      <c r="D687" s="29">
        <f t="shared" si="72"/>
        <v>1.3133390567010848E-2</v>
      </c>
      <c r="E687" s="29">
        <f t="shared" si="76"/>
        <v>0.1071300049027757</v>
      </c>
      <c r="F687" s="29">
        <f t="shared" si="75"/>
        <v>0.15986258303753376</v>
      </c>
      <c r="G687" s="29">
        <f t="shared" si="71"/>
        <v>0.3372841699366812</v>
      </c>
      <c r="H687" s="29">
        <f t="shared" si="75"/>
        <v>0.34307653765033064</v>
      </c>
    </row>
    <row r="688" spans="1:8" x14ac:dyDescent="0.2">
      <c r="A688" s="26">
        <f t="shared" si="73"/>
        <v>101</v>
      </c>
      <c r="B688" s="6">
        <v>6060</v>
      </c>
      <c r="C688" s="29">
        <f t="shared" si="74"/>
        <v>5.4404552221781323E-24</v>
      </c>
      <c r="D688" s="29">
        <f t="shared" si="72"/>
        <v>1.3133390567010848E-2</v>
      </c>
      <c r="E688" s="29">
        <f t="shared" si="76"/>
        <v>0.10824111601388681</v>
      </c>
      <c r="F688" s="29">
        <f t="shared" si="75"/>
        <v>0.16016325280423899</v>
      </c>
      <c r="G688" s="29">
        <f t="shared" si="71"/>
        <v>0.33839528104779232</v>
      </c>
      <c r="H688" s="29">
        <f t="shared" si="75"/>
        <v>0.34401652454213005</v>
      </c>
    </row>
    <row r="689" spans="1:8" x14ac:dyDescent="0.2">
      <c r="A689" s="26">
        <f t="shared" si="73"/>
        <v>101.16666666666667</v>
      </c>
      <c r="B689" s="6">
        <v>6070</v>
      </c>
      <c r="C689" s="29">
        <f t="shared" si="74"/>
        <v>4.9801818284934408E-24</v>
      </c>
      <c r="D689" s="29">
        <f t="shared" si="72"/>
        <v>1.3133390567010848E-2</v>
      </c>
      <c r="E689" s="29">
        <f t="shared" si="76"/>
        <v>0.10935222712499791</v>
      </c>
      <c r="F689" s="29">
        <f t="shared" si="75"/>
        <v>0.16046700899069732</v>
      </c>
      <c r="G689" s="29">
        <f t="shared" si="71"/>
        <v>0.33950639215890344</v>
      </c>
      <c r="H689" s="29">
        <f t="shared" si="75"/>
        <v>0.34495959785368258</v>
      </c>
    </row>
    <row r="690" spans="1:8" x14ac:dyDescent="0.2">
      <c r="A690" s="26">
        <f t="shared" si="73"/>
        <v>101.33333333333333</v>
      </c>
      <c r="B690" s="6">
        <v>6080</v>
      </c>
      <c r="C690" s="29">
        <f t="shared" si="74"/>
        <v>4.5588484845440002E-24</v>
      </c>
      <c r="D690" s="29">
        <f t="shared" si="72"/>
        <v>1.3133390567010848E-2</v>
      </c>
      <c r="E690" s="29">
        <f t="shared" si="76"/>
        <v>0.11046333823610902</v>
      </c>
      <c r="F690" s="29">
        <f t="shared" si="75"/>
        <v>0.16077385159690874</v>
      </c>
      <c r="G690" s="29">
        <f t="shared" si="71"/>
        <v>0.34061750327001455</v>
      </c>
      <c r="H690" s="29">
        <f t="shared" si="75"/>
        <v>0.34590575758498815</v>
      </c>
    </row>
    <row r="691" spans="1:8" x14ac:dyDescent="0.2">
      <c r="A691" s="26">
        <f t="shared" si="73"/>
        <v>101.5</v>
      </c>
      <c r="B691" s="6">
        <v>6090</v>
      </c>
      <c r="C691" s="29">
        <f t="shared" si="74"/>
        <v>4.1731607842351092E-24</v>
      </c>
      <c r="D691" s="29">
        <f t="shared" si="72"/>
        <v>1.3133390567010848E-2</v>
      </c>
      <c r="E691" s="29">
        <f t="shared" si="76"/>
        <v>0.11157444934722012</v>
      </c>
      <c r="F691" s="29">
        <f t="shared" si="75"/>
        <v>0.16108378062287323</v>
      </c>
      <c r="G691" s="29">
        <f t="shared" si="71"/>
        <v>0.34172861438112567</v>
      </c>
      <c r="H691" s="29">
        <f t="shared" si="75"/>
        <v>0.34685500373604683</v>
      </c>
    </row>
    <row r="692" spans="1:8" x14ac:dyDescent="0.2">
      <c r="A692" s="26">
        <f t="shared" si="73"/>
        <v>101.66666666666667</v>
      </c>
      <c r="B692" s="6">
        <v>6100</v>
      </c>
      <c r="C692" s="29">
        <f t="shared" si="74"/>
        <v>3.8201030348170824E-24</v>
      </c>
      <c r="D692" s="29">
        <f t="shared" si="72"/>
        <v>1.3133390567010848E-2</v>
      </c>
      <c r="E692" s="29">
        <f t="shared" si="76"/>
        <v>0.11268556045833122</v>
      </c>
      <c r="F692" s="29">
        <f t="shared" si="75"/>
        <v>0.16139679606859081</v>
      </c>
      <c r="G692" s="29">
        <f t="shared" si="71"/>
        <v>0.34283972549223679</v>
      </c>
      <c r="H692" s="29">
        <f t="shared" si="75"/>
        <v>0.34780733630685862</v>
      </c>
    </row>
    <row r="693" spans="1:8" x14ac:dyDescent="0.2">
      <c r="A693" s="26">
        <f t="shared" si="73"/>
        <v>101.83333333333333</v>
      </c>
      <c r="B693" s="6">
        <v>6110</v>
      </c>
      <c r="C693" s="29">
        <f t="shared" si="74"/>
        <v>3.4969146771787853E-24</v>
      </c>
      <c r="D693" s="29">
        <f t="shared" si="72"/>
        <v>1.3133390567010848E-2</v>
      </c>
      <c r="E693" s="29">
        <f t="shared" si="76"/>
        <v>0.11379667156944233</v>
      </c>
      <c r="F693" s="29">
        <f t="shared" si="75"/>
        <v>0.16171289793406149</v>
      </c>
      <c r="G693" s="29">
        <f t="shared" si="71"/>
        <v>0.34395083660334791</v>
      </c>
      <c r="H693" s="29">
        <f t="shared" si="75"/>
        <v>0.34876275529742345</v>
      </c>
    </row>
    <row r="694" spans="1:8" x14ac:dyDescent="0.2">
      <c r="A694" s="26">
        <f t="shared" si="73"/>
        <v>102</v>
      </c>
      <c r="B694" s="6">
        <v>6120</v>
      </c>
      <c r="C694" s="29">
        <f t="shared" si="74"/>
        <v>3.2010687010314996E-24</v>
      </c>
      <c r="D694" s="29">
        <f t="shared" si="72"/>
        <v>1.3133390567010848E-2</v>
      </c>
      <c r="E694" s="29">
        <f t="shared" si="76"/>
        <v>0.11490778268055343</v>
      </c>
      <c r="F694" s="29">
        <f t="shared" si="75"/>
        <v>0.16203208621928525</v>
      </c>
      <c r="G694" s="29">
        <f t="shared" si="71"/>
        <v>0.34506194771445903</v>
      </c>
      <c r="H694" s="29">
        <f t="shared" si="75"/>
        <v>0.3497212607077414</v>
      </c>
    </row>
    <row r="695" spans="1:8" x14ac:dyDescent="0.2">
      <c r="A695" s="26">
        <f t="shared" si="73"/>
        <v>102.16666666666667</v>
      </c>
      <c r="B695" s="6">
        <v>6130</v>
      </c>
      <c r="C695" s="29">
        <f t="shared" si="74"/>
        <v>2.930251886211408E-24</v>
      </c>
      <c r="D695" s="29">
        <f t="shared" si="72"/>
        <v>1.3133390567010848E-2</v>
      </c>
      <c r="E695" s="29">
        <f t="shared" si="76"/>
        <v>0.11601889379166454</v>
      </c>
      <c r="F695" s="29">
        <f t="shared" si="75"/>
        <v>0.16235436092426209</v>
      </c>
      <c r="G695" s="29">
        <f t="shared" si="71"/>
        <v>0.34617305882557015</v>
      </c>
      <c r="H695" s="29">
        <f t="shared" si="75"/>
        <v>0.35068285253781245</v>
      </c>
    </row>
    <row r="696" spans="1:8" x14ac:dyDescent="0.2">
      <c r="A696" s="26">
        <f t="shared" si="73"/>
        <v>102.33333333333333</v>
      </c>
      <c r="B696" s="6">
        <v>6140</v>
      </c>
      <c r="C696" s="29">
        <f t="shared" si="74"/>
        <v>2.6823467156074078E-24</v>
      </c>
      <c r="D696" s="29">
        <f t="shared" si="72"/>
        <v>1.3133390567010848E-2</v>
      </c>
      <c r="E696" s="29">
        <f t="shared" si="76"/>
        <v>0.11713000490277564</v>
      </c>
      <c r="F696" s="29">
        <f t="shared" si="75"/>
        <v>0.16267972204899203</v>
      </c>
      <c r="G696" s="29">
        <f t="shared" si="71"/>
        <v>0.34728416993668126</v>
      </c>
      <c r="H696" s="29">
        <f t="shared" si="75"/>
        <v>0.35164753078763655</v>
      </c>
    </row>
    <row r="697" spans="1:8" x14ac:dyDescent="0.2">
      <c r="A697" s="26">
        <f t="shared" si="73"/>
        <v>102.5</v>
      </c>
      <c r="B697" s="6">
        <v>6150</v>
      </c>
      <c r="C697" s="29">
        <f t="shared" si="74"/>
        <v>2.4554148182914107E-24</v>
      </c>
      <c r="D697" s="29">
        <f t="shared" si="72"/>
        <v>1.3133390567010848E-2</v>
      </c>
      <c r="E697" s="29">
        <f t="shared" si="76"/>
        <v>0.11824111601388675</v>
      </c>
      <c r="F697" s="29">
        <f t="shared" si="75"/>
        <v>0.16300816959347506</v>
      </c>
      <c r="G697" s="29">
        <f t="shared" si="71"/>
        <v>0.34839528104779238</v>
      </c>
      <c r="H697" s="29">
        <f t="shared" si="75"/>
        <v>0.35261529545721376</v>
      </c>
    </row>
    <row r="698" spans="1:8" x14ac:dyDescent="0.2">
      <c r="A698" s="26">
        <f t="shared" si="73"/>
        <v>102.66666666666667</v>
      </c>
      <c r="B698" s="6">
        <v>6160</v>
      </c>
      <c r="C698" s="29">
        <f t="shared" si="74"/>
        <v>2.2476818133929349E-24</v>
      </c>
      <c r="D698" s="29">
        <f t="shared" si="72"/>
        <v>1.3133390567010848E-2</v>
      </c>
      <c r="E698" s="29">
        <f t="shared" ref="E698:E729" si="77">E697+$B$79</f>
        <v>0.11935222712499785</v>
      </c>
      <c r="F698" s="29">
        <f t="shared" si="75"/>
        <v>0.16333970355771116</v>
      </c>
      <c r="G698" s="29">
        <f t="shared" si="71"/>
        <v>0.3495063921589035</v>
      </c>
      <c r="H698" s="29">
        <f t="shared" si="75"/>
        <v>0.35358614654654402</v>
      </c>
    </row>
    <row r="699" spans="1:8" x14ac:dyDescent="0.2">
      <c r="A699" s="26">
        <f t="shared" si="73"/>
        <v>102.83333333333333</v>
      </c>
      <c r="B699" s="6">
        <v>6170</v>
      </c>
      <c r="C699" s="29">
        <f t="shared" si="74"/>
        <v>2.0575234362122221E-24</v>
      </c>
      <c r="D699" s="29">
        <f t="shared" si="72"/>
        <v>1.3133390567010848E-2</v>
      </c>
      <c r="E699" s="29">
        <f t="shared" si="77"/>
        <v>0.12046333823610895</v>
      </c>
      <c r="F699" s="29">
        <f t="shared" si="75"/>
        <v>0.16367432394170034</v>
      </c>
      <c r="G699" s="29">
        <f t="shared" si="71"/>
        <v>0.35061750327001462</v>
      </c>
      <c r="H699" s="29">
        <f t="shared" si="75"/>
        <v>0.35456008405562739</v>
      </c>
    </row>
    <row r="700" spans="1:8" x14ac:dyDescent="0.2">
      <c r="A700" s="26">
        <f t="shared" si="73"/>
        <v>103</v>
      </c>
      <c r="B700" s="6">
        <v>6180</v>
      </c>
      <c r="C700" s="29">
        <f t="shared" si="74"/>
        <v>1.8834528380919351E-24</v>
      </c>
      <c r="D700" s="29">
        <f t="shared" si="72"/>
        <v>1.3133390567010848E-2</v>
      </c>
      <c r="E700" s="29">
        <f t="shared" si="77"/>
        <v>0.12157444934722006</v>
      </c>
      <c r="F700" s="29">
        <f t="shared" si="75"/>
        <v>0.16401203074544263</v>
      </c>
      <c r="G700" s="29">
        <f t="shared" si="71"/>
        <v>0.35172861438112574</v>
      </c>
      <c r="H700" s="29">
        <f t="shared" si="75"/>
        <v>0.35553710798446386</v>
      </c>
    </row>
    <row r="701" spans="1:8" x14ac:dyDescent="0.2">
      <c r="A701" s="26">
        <f t="shared" si="73"/>
        <v>103.16666666666667</v>
      </c>
      <c r="B701" s="6">
        <v>6190</v>
      </c>
      <c r="C701" s="29">
        <f t="shared" si="74"/>
        <v>1.7241089607451114E-24</v>
      </c>
      <c r="D701" s="29">
        <f t="shared" si="72"/>
        <v>1.3133390567010848E-2</v>
      </c>
      <c r="E701" s="29">
        <f t="shared" si="77"/>
        <v>0.12268556045833116</v>
      </c>
      <c r="F701" s="29">
        <f t="shared" si="75"/>
        <v>0.16435282396893799</v>
      </c>
      <c r="G701" s="29">
        <f t="shared" si="71"/>
        <v>0.35283972549223686</v>
      </c>
      <c r="H701" s="29">
        <f t="shared" si="75"/>
        <v>0.35651721833305339</v>
      </c>
    </row>
    <row r="702" spans="1:8" x14ac:dyDescent="0.2">
      <c r="A702" s="26">
        <f t="shared" si="73"/>
        <v>103.33333333333333</v>
      </c>
      <c r="B702" s="6">
        <v>6200</v>
      </c>
      <c r="C702" s="29">
        <f t="shared" si="74"/>
        <v>1.5782458941382273E-24</v>
      </c>
      <c r="D702" s="29">
        <f t="shared" si="72"/>
        <v>1.3133390567010848E-2</v>
      </c>
      <c r="E702" s="29">
        <f t="shared" si="77"/>
        <v>0.12379667156944227</v>
      </c>
      <c r="F702" s="29">
        <f t="shared" si="75"/>
        <v>0.16469670361218644</v>
      </c>
      <c r="G702" s="29">
        <f t="shared" si="71"/>
        <v>0.35395083660334797</v>
      </c>
      <c r="H702" s="29">
        <f t="shared" si="75"/>
        <v>0.35750041510139602</v>
      </c>
    </row>
    <row r="703" spans="1:8" x14ac:dyDescent="0.2">
      <c r="A703" s="26">
        <f t="shared" si="73"/>
        <v>103.5</v>
      </c>
      <c r="B703" s="6">
        <v>6210</v>
      </c>
      <c r="C703" s="29">
        <f t="shared" si="74"/>
        <v>1.4447231347186393E-24</v>
      </c>
      <c r="D703" s="29">
        <f t="shared" si="72"/>
        <v>1.3133390567010848E-2</v>
      </c>
      <c r="E703" s="29">
        <f t="shared" si="77"/>
        <v>0.12490778268055337</v>
      </c>
      <c r="F703" s="29">
        <f t="shared" si="75"/>
        <v>0.16504366967518797</v>
      </c>
      <c r="G703" s="29">
        <f t="shared" si="71"/>
        <v>0.35506194771445909</v>
      </c>
      <c r="H703" s="29">
        <f t="shared" si="75"/>
        <v>0.35848669828949176</v>
      </c>
    </row>
    <row r="704" spans="1:8" x14ac:dyDescent="0.2">
      <c r="A704" s="26">
        <f t="shared" si="73"/>
        <v>103.66666666666667</v>
      </c>
      <c r="B704" s="6">
        <v>6220</v>
      </c>
      <c r="C704" s="29">
        <f t="shared" si="74"/>
        <v>1.3224966678154693E-24</v>
      </c>
      <c r="D704" s="29">
        <f t="shared" si="72"/>
        <v>1.3133390567010848E-2</v>
      </c>
      <c r="E704" s="29">
        <f t="shared" si="77"/>
        <v>0.12601889379166448</v>
      </c>
      <c r="F704" s="29">
        <f t="shared" si="75"/>
        <v>0.1653937221579426</v>
      </c>
      <c r="G704" s="29">
        <f t="shared" si="71"/>
        <v>0.35617305882557021</v>
      </c>
      <c r="H704" s="29">
        <f t="shared" si="75"/>
        <v>0.35947606789734055</v>
      </c>
    </row>
    <row r="705" spans="1:8" x14ac:dyDescent="0.2">
      <c r="A705" s="26">
        <f t="shared" si="73"/>
        <v>103.83333333333333</v>
      </c>
      <c r="B705" s="6">
        <v>6230</v>
      </c>
      <c r="C705" s="29">
        <f t="shared" si="74"/>
        <v>1.2106108044872128E-24</v>
      </c>
      <c r="D705" s="29">
        <f t="shared" si="72"/>
        <v>1.3133390567010848E-2</v>
      </c>
      <c r="E705" s="29">
        <f t="shared" si="77"/>
        <v>0.1271300049027756</v>
      </c>
      <c r="F705" s="29">
        <f t="shared" si="75"/>
        <v>0.16574686106045031</v>
      </c>
      <c r="G705" s="29">
        <f t="shared" si="71"/>
        <v>0.35728416993668133</v>
      </c>
      <c r="H705" s="29">
        <f t="shared" si="75"/>
        <v>0.36046852392494244</v>
      </c>
    </row>
    <row r="706" spans="1:8" x14ac:dyDescent="0.2">
      <c r="A706" s="26">
        <f t="shared" si="73"/>
        <v>104</v>
      </c>
      <c r="B706" s="6">
        <v>6240</v>
      </c>
      <c r="C706" s="29">
        <f t="shared" si="74"/>
        <v>1.1081907089883661E-24</v>
      </c>
      <c r="D706" s="29">
        <f t="shared" si="72"/>
        <v>1.3133390567010848E-2</v>
      </c>
      <c r="E706" s="29">
        <f t="shared" si="77"/>
        <v>0.12824111601388671</v>
      </c>
      <c r="F706" s="29">
        <f t="shared" si="75"/>
        <v>0.1661030863827111</v>
      </c>
      <c r="G706" s="29">
        <f t="shared" si="71"/>
        <v>0.35839528104779245</v>
      </c>
      <c r="H706" s="29">
        <f t="shared" si="75"/>
        <v>0.36146406637229744</v>
      </c>
    </row>
    <row r="707" spans="1:8" x14ac:dyDescent="0.2">
      <c r="A707" s="26">
        <f t="shared" si="73"/>
        <v>104.16666666666667</v>
      </c>
      <c r="B707" s="6">
        <v>6250</v>
      </c>
      <c r="C707" s="29">
        <f t="shared" si="74"/>
        <v>1.0144355584273237E-24</v>
      </c>
      <c r="D707" s="29">
        <f t="shared" si="72"/>
        <v>1.3133390567010848E-2</v>
      </c>
      <c r="E707" s="29">
        <f t="shared" si="77"/>
        <v>0.12935222712499783</v>
      </c>
      <c r="F707" s="29">
        <f t="shared" si="75"/>
        <v>0.16646239812472499</v>
      </c>
      <c r="G707" s="29">
        <f t="shared" si="71"/>
        <v>0.35950639215890356</v>
      </c>
      <c r="H707" s="29">
        <f t="shared" si="75"/>
        <v>0.3624626952394055</v>
      </c>
    </row>
    <row r="708" spans="1:8" x14ac:dyDescent="0.2">
      <c r="A708" s="26">
        <f t="shared" si="73"/>
        <v>104.33333333333333</v>
      </c>
      <c r="B708" s="6">
        <v>6260</v>
      </c>
      <c r="C708" s="29">
        <f t="shared" si="74"/>
        <v>9.2861228113090015E-25</v>
      </c>
      <c r="D708" s="29">
        <f t="shared" si="72"/>
        <v>1.3133390567010848E-2</v>
      </c>
      <c r="E708" s="29">
        <f t="shared" si="77"/>
        <v>0.13046333823610895</v>
      </c>
      <c r="F708" s="29">
        <f t="shared" si="75"/>
        <v>0.16682479628649197</v>
      </c>
      <c r="G708" s="29">
        <f t="shared" si="71"/>
        <v>0.36061750327001468</v>
      </c>
      <c r="H708" s="29">
        <f t="shared" si="75"/>
        <v>0.36346441052626666</v>
      </c>
    </row>
    <row r="709" spans="1:8" x14ac:dyDescent="0.2">
      <c r="A709" s="26">
        <f t="shared" si="73"/>
        <v>104.5</v>
      </c>
      <c r="B709" s="6">
        <v>6270</v>
      </c>
      <c r="C709" s="29">
        <f t="shared" si="74"/>
        <v>8.5004982475573623E-25</v>
      </c>
      <c r="D709" s="29">
        <f t="shared" si="72"/>
        <v>1.3133390567010848E-2</v>
      </c>
      <c r="E709" s="29">
        <f t="shared" si="77"/>
        <v>0.13157444934722007</v>
      </c>
      <c r="F709" s="29">
        <f t="shared" si="75"/>
        <v>0.16719028086801202</v>
      </c>
      <c r="G709" s="29">
        <f t="shared" si="71"/>
        <v>0.3617286143811258</v>
      </c>
      <c r="H709" s="29">
        <f t="shared" si="75"/>
        <v>0.36446921223288087</v>
      </c>
    </row>
    <row r="710" spans="1:8" x14ac:dyDescent="0.2">
      <c r="A710" s="26">
        <f t="shared" si="73"/>
        <v>104.66666666666667</v>
      </c>
      <c r="B710" s="6">
        <v>6280</v>
      </c>
      <c r="C710" s="29">
        <f t="shared" si="74"/>
        <v>7.7813390932894634E-25</v>
      </c>
      <c r="D710" s="29">
        <f t="shared" si="72"/>
        <v>1.3133390567010848E-2</v>
      </c>
      <c r="E710" s="29">
        <f t="shared" si="77"/>
        <v>0.13268556045833119</v>
      </c>
      <c r="F710" s="29">
        <f t="shared" si="75"/>
        <v>0.16755885186928515</v>
      </c>
      <c r="G710" s="29">
        <f t="shared" si="71"/>
        <v>0.36283972549223692</v>
      </c>
      <c r="H710" s="29">
        <f t="shared" si="75"/>
        <v>0.36547710035924819</v>
      </c>
    </row>
    <row r="711" spans="1:8" x14ac:dyDescent="0.2">
      <c r="A711" s="26">
        <f t="shared" si="73"/>
        <v>104.83333333333333</v>
      </c>
      <c r="B711" s="6">
        <v>6290</v>
      </c>
      <c r="C711" s="29">
        <f t="shared" si="74"/>
        <v>7.1230222419202132E-25</v>
      </c>
      <c r="D711" s="29">
        <f t="shared" si="72"/>
        <v>1.3133390567010848E-2</v>
      </c>
      <c r="E711" s="29">
        <f t="shared" si="77"/>
        <v>0.1337966715694423</v>
      </c>
      <c r="F711" s="29">
        <f t="shared" si="75"/>
        <v>0.16793050929031139</v>
      </c>
      <c r="G711" s="29">
        <f t="shared" si="71"/>
        <v>0.36395083660334804</v>
      </c>
      <c r="H711" s="29">
        <f t="shared" si="75"/>
        <v>0.36648807490536861</v>
      </c>
    </row>
    <row r="712" spans="1:8" x14ac:dyDescent="0.2">
      <c r="A712" s="26">
        <f t="shared" si="73"/>
        <v>105</v>
      </c>
      <c r="B712" s="6">
        <v>6300</v>
      </c>
      <c r="C712" s="29">
        <f t="shared" si="74"/>
        <v>6.5204003129288435E-25</v>
      </c>
      <c r="D712" s="29">
        <f t="shared" si="72"/>
        <v>1.3133390567010848E-2</v>
      </c>
      <c r="E712" s="29">
        <f t="shared" si="77"/>
        <v>0.13490778268055342</v>
      </c>
      <c r="F712" s="29">
        <f t="shared" si="75"/>
        <v>0.16830525313109071</v>
      </c>
      <c r="G712" s="29">
        <f t="shared" si="71"/>
        <v>0.36506194771445916</v>
      </c>
      <c r="H712" s="29">
        <f t="shared" si="75"/>
        <v>0.36750213587124209</v>
      </c>
    </row>
    <row r="713" spans="1:8" x14ac:dyDescent="0.2">
      <c r="A713" s="26">
        <f t="shared" si="73"/>
        <v>105.16666666666667</v>
      </c>
      <c r="B713" s="6">
        <v>6310</v>
      </c>
      <c r="C713" s="29">
        <f t="shared" si="74"/>
        <v>5.968761404482329E-25</v>
      </c>
      <c r="D713" s="29">
        <f t="shared" si="72"/>
        <v>1.3133390567010848E-2</v>
      </c>
      <c r="E713" s="29">
        <f t="shared" si="77"/>
        <v>0.13601889379166454</v>
      </c>
      <c r="F713" s="29">
        <f t="shared" si="75"/>
        <v>0.16868308339162311</v>
      </c>
      <c r="G713" s="29">
        <f t="shared" si="71"/>
        <v>0.36617305882557027</v>
      </c>
      <c r="H713" s="29">
        <f t="shared" si="75"/>
        <v>0.36851928325686867</v>
      </c>
    </row>
    <row r="714" spans="1:8" x14ac:dyDescent="0.2">
      <c r="A714" s="26">
        <f t="shared" si="73"/>
        <v>105.33333333333333</v>
      </c>
      <c r="B714" s="6">
        <v>6320</v>
      </c>
      <c r="C714" s="29">
        <f t="shared" si="74"/>
        <v>5.4637922510673693E-25</v>
      </c>
      <c r="D714" s="29">
        <f t="shared" si="72"/>
        <v>1.3133390567010848E-2</v>
      </c>
      <c r="E714" s="29">
        <f t="shared" si="77"/>
        <v>0.13713000490277566</v>
      </c>
      <c r="F714" s="29">
        <f t="shared" si="75"/>
        <v>0.16906400007190858</v>
      </c>
      <c r="G714" s="29">
        <f t="shared" si="71"/>
        <v>0.36728416993668139</v>
      </c>
      <c r="H714" s="29">
        <f t="shared" si="75"/>
        <v>0.36953951706224836</v>
      </c>
    </row>
    <row r="715" spans="1:8" x14ac:dyDescent="0.2">
      <c r="A715" s="26">
        <f t="shared" si="73"/>
        <v>105.5</v>
      </c>
      <c r="B715" s="6">
        <v>6330</v>
      </c>
      <c r="C715" s="29">
        <f t="shared" si="74"/>
        <v>5.0015444980603953E-25</v>
      </c>
      <c r="D715" s="29">
        <f t="shared" si="72"/>
        <v>1.3133390567010848E-2</v>
      </c>
      <c r="E715" s="29">
        <f t="shared" si="77"/>
        <v>0.13824111601388678</v>
      </c>
      <c r="F715" s="29">
        <f t="shared" si="75"/>
        <v>0.16944800317194716</v>
      </c>
      <c r="G715" s="29">
        <f t="shared" si="71"/>
        <v>0.36839528104779251</v>
      </c>
      <c r="H715" s="29">
        <f t="shared" si="75"/>
        <v>0.3705628372873811</v>
      </c>
    </row>
    <row r="716" spans="1:8" x14ac:dyDescent="0.2">
      <c r="A716" s="26">
        <f t="shared" si="73"/>
        <v>105.66666666666667</v>
      </c>
      <c r="B716" s="6">
        <v>6340</v>
      </c>
      <c r="C716" s="29">
        <f t="shared" si="74"/>
        <v>4.5784038295364118E-25</v>
      </c>
      <c r="D716" s="29">
        <f t="shared" si="72"/>
        <v>1.3133390567010848E-2</v>
      </c>
      <c r="E716" s="29">
        <f t="shared" si="77"/>
        <v>0.1393522271249979</v>
      </c>
      <c r="F716" s="29">
        <f t="shared" si="75"/>
        <v>0.16983509269173883</v>
      </c>
      <c r="G716" s="29">
        <f t="shared" si="71"/>
        <v>0.36950639215890363</v>
      </c>
      <c r="H716" s="29">
        <f t="shared" si="75"/>
        <v>0.37158924393226694</v>
      </c>
    </row>
    <row r="717" spans="1:8" x14ac:dyDescent="0.2">
      <c r="A717" s="26">
        <f t="shared" si="73"/>
        <v>105.83333333333333</v>
      </c>
      <c r="B717" s="6">
        <v>6350</v>
      </c>
      <c r="C717" s="29">
        <f t="shared" si="74"/>
        <v>4.1910617079269574E-25</v>
      </c>
      <c r="D717" s="29">
        <f t="shared" si="72"/>
        <v>1.3133390567010848E-2</v>
      </c>
      <c r="E717" s="29">
        <f t="shared" si="77"/>
        <v>0.14046333823610901</v>
      </c>
      <c r="F717" s="29">
        <f t="shared" si="75"/>
        <v>0.17022526863128357</v>
      </c>
      <c r="G717" s="29">
        <f t="shared" ref="G717:G780" si="78">G716+$B$79</f>
        <v>0.37061750327001475</v>
      </c>
      <c r="H717" s="29">
        <f t="shared" si="75"/>
        <v>0.3726187369969059</v>
      </c>
    </row>
    <row r="718" spans="1:8" x14ac:dyDescent="0.2">
      <c r="A718" s="26">
        <f t="shared" si="73"/>
        <v>106</v>
      </c>
      <c r="B718" s="6">
        <v>6360</v>
      </c>
      <c r="C718" s="29">
        <f t="shared" si="74"/>
        <v>3.8364895045595348E-25</v>
      </c>
      <c r="D718" s="29">
        <f t="shared" si="72"/>
        <v>1.3133390567010848E-2</v>
      </c>
      <c r="E718" s="29">
        <f t="shared" si="77"/>
        <v>0.14157444934722013</v>
      </c>
      <c r="F718" s="29">
        <f t="shared" si="75"/>
        <v>0.17061853099058141</v>
      </c>
      <c r="G718" s="29">
        <f t="shared" si="78"/>
        <v>0.37172861438112587</v>
      </c>
      <c r="H718" s="29">
        <f t="shared" si="75"/>
        <v>0.3736513164812979</v>
      </c>
    </row>
    <row r="719" spans="1:8" x14ac:dyDescent="0.2">
      <c r="A719" s="26">
        <f t="shared" si="73"/>
        <v>106.16666666666667</v>
      </c>
      <c r="B719" s="6">
        <v>6370</v>
      </c>
      <c r="C719" s="29">
        <f t="shared" si="74"/>
        <v>3.5119148188051412E-25</v>
      </c>
      <c r="D719" s="29">
        <f t="shared" si="72"/>
        <v>1.3133390567010848E-2</v>
      </c>
      <c r="E719" s="29">
        <f t="shared" si="77"/>
        <v>0.14268556045833125</v>
      </c>
      <c r="F719" s="29">
        <f t="shared" si="75"/>
        <v>0.17101487976963234</v>
      </c>
      <c r="G719" s="29">
        <f t="shared" si="78"/>
        <v>0.37283972549223698</v>
      </c>
      <c r="H719" s="29">
        <f t="shared" si="75"/>
        <v>0.37468698238544301</v>
      </c>
    </row>
    <row r="720" spans="1:8" x14ac:dyDescent="0.2">
      <c r="A720" s="26">
        <f t="shared" si="73"/>
        <v>106.33333333333333</v>
      </c>
      <c r="B720" s="6">
        <v>6380</v>
      </c>
      <c r="C720" s="29">
        <f t="shared" si="74"/>
        <v>3.2147998006732863E-25</v>
      </c>
      <c r="D720" s="29">
        <f t="shared" si="72"/>
        <v>1.3133390567010848E-2</v>
      </c>
      <c r="E720" s="29">
        <f t="shared" si="77"/>
        <v>0.14379667156944237</v>
      </c>
      <c r="F720" s="29">
        <f t="shared" si="75"/>
        <v>0.17141431496843634</v>
      </c>
      <c r="G720" s="29">
        <f t="shared" si="78"/>
        <v>0.3739508366033481</v>
      </c>
      <c r="H720" s="29">
        <f t="shared" si="75"/>
        <v>0.37572573470934117</v>
      </c>
    </row>
    <row r="721" spans="1:8" x14ac:dyDescent="0.2">
      <c r="A721" s="26">
        <f t="shared" si="73"/>
        <v>106.5</v>
      </c>
      <c r="B721" s="6">
        <v>6390</v>
      </c>
      <c r="C721" s="29">
        <f t="shared" si="74"/>
        <v>2.942821307358832E-25</v>
      </c>
      <c r="D721" s="29">
        <f t="shared" si="72"/>
        <v>1.3133390567010848E-2</v>
      </c>
      <c r="E721" s="29">
        <f t="shared" si="77"/>
        <v>0.14490778268055349</v>
      </c>
      <c r="F721" s="29">
        <f t="shared" si="75"/>
        <v>0.17181683658699343</v>
      </c>
      <c r="G721" s="29">
        <f t="shared" si="78"/>
        <v>0.37506194771445922</v>
      </c>
      <c r="H721" s="29">
        <f t="shared" si="75"/>
        <v>0.37676757345299244</v>
      </c>
    </row>
    <row r="722" spans="1:8" x14ac:dyDescent="0.2">
      <c r="A722" s="26">
        <f t="shared" si="73"/>
        <v>106.66666666666667</v>
      </c>
      <c r="B722" s="6">
        <v>6400</v>
      </c>
      <c r="C722" s="29">
        <f t="shared" si="74"/>
        <v>2.693852738584658E-25</v>
      </c>
      <c r="D722" s="29">
        <f t="shared" si="72"/>
        <v>1.3133390567010848E-2</v>
      </c>
      <c r="E722" s="29">
        <f t="shared" si="77"/>
        <v>0.14601889379166461</v>
      </c>
      <c r="F722" s="29">
        <f t="shared" si="75"/>
        <v>0.17222244462530362</v>
      </c>
      <c r="G722" s="29">
        <f t="shared" si="78"/>
        <v>0.37617305882557034</v>
      </c>
      <c r="H722" s="29">
        <f t="shared" si="75"/>
        <v>0.37781249861639682</v>
      </c>
    </row>
    <row r="723" spans="1:8" x14ac:dyDescent="0.2">
      <c r="A723" s="26">
        <f t="shared" si="73"/>
        <v>106.83333333333333</v>
      </c>
      <c r="B723" s="6">
        <v>6410</v>
      </c>
      <c r="C723" s="29">
        <f t="shared" si="74"/>
        <v>2.4659474087106712E-25</v>
      </c>
      <c r="D723" s="29">
        <f t="shared" ref="D723:D786" si="79">D722*EXP(-$C$21*10/3600)+$B$79</f>
        <v>1.3133390567010848E-2</v>
      </c>
      <c r="E723" s="29">
        <f t="shared" si="77"/>
        <v>0.14713000490277572</v>
      </c>
      <c r="F723" s="29">
        <f t="shared" si="75"/>
        <v>0.17263113908336689</v>
      </c>
      <c r="G723" s="29">
        <f t="shared" si="78"/>
        <v>0.37728416993668146</v>
      </c>
      <c r="H723" s="29">
        <f t="shared" si="75"/>
        <v>0.37886051019955425</v>
      </c>
    </row>
    <row r="724" spans="1:8" x14ac:dyDescent="0.2">
      <c r="A724" s="26">
        <f t="shared" ref="A724:A787" si="80">B724/60</f>
        <v>107</v>
      </c>
      <c r="B724" s="6">
        <v>6420</v>
      </c>
      <c r="C724" s="29">
        <f t="shared" ref="C724:C787" si="81">C723*EXP(-$C$21*10/3600)</f>
        <v>2.2573233255956519E-25</v>
      </c>
      <c r="D724" s="29">
        <f t="shared" si="79"/>
        <v>1.3133390567010848E-2</v>
      </c>
      <c r="E724" s="29">
        <f t="shared" si="77"/>
        <v>0.14824111601388684</v>
      </c>
      <c r="F724" s="29">
        <f t="shared" ref="F724:H787" si="82">(F723+E724*10/3600)</f>
        <v>0.17304291996118323</v>
      </c>
      <c r="G724" s="29">
        <f t="shared" si="78"/>
        <v>0.37839528104779258</v>
      </c>
      <c r="H724" s="29">
        <f t="shared" si="82"/>
        <v>0.37991160820246478</v>
      </c>
    </row>
    <row r="725" spans="1:8" x14ac:dyDescent="0.2">
      <c r="A725" s="26">
        <f t="shared" si="80"/>
        <v>107.16666666666667</v>
      </c>
      <c r="B725" s="6">
        <v>6430</v>
      </c>
      <c r="C725" s="29">
        <f t="shared" si="81"/>
        <v>2.0663492571978318E-25</v>
      </c>
      <c r="D725" s="29">
        <f t="shared" si="79"/>
        <v>1.3133390567010848E-2</v>
      </c>
      <c r="E725" s="29">
        <f t="shared" si="77"/>
        <v>0.14935222712499796</v>
      </c>
      <c r="F725" s="29">
        <f t="shared" si="82"/>
        <v>0.17345778725875266</v>
      </c>
      <c r="G725" s="29">
        <f t="shared" si="78"/>
        <v>0.37950639215890369</v>
      </c>
      <c r="H725" s="29">
        <f t="shared" si="82"/>
        <v>0.38096579262512842</v>
      </c>
    </row>
    <row r="726" spans="1:8" x14ac:dyDescent="0.2">
      <c r="A726" s="26">
        <f t="shared" si="80"/>
        <v>107.33333333333333</v>
      </c>
      <c r="B726" s="6">
        <v>6440</v>
      </c>
      <c r="C726" s="29">
        <f t="shared" si="81"/>
        <v>1.8915319769689336E-25</v>
      </c>
      <c r="D726" s="29">
        <f t="shared" si="79"/>
        <v>1.3133390567010848E-2</v>
      </c>
      <c r="E726" s="29">
        <f t="shared" si="77"/>
        <v>0.15046333823610908</v>
      </c>
      <c r="F726" s="29">
        <f t="shared" si="82"/>
        <v>0.17387574097607519</v>
      </c>
      <c r="G726" s="29">
        <f t="shared" si="78"/>
        <v>0.38061750327001481</v>
      </c>
      <c r="H726" s="29">
        <f t="shared" si="82"/>
        <v>0.38202306346754511</v>
      </c>
    </row>
    <row r="727" spans="1:8" x14ac:dyDescent="0.2">
      <c r="A727" s="26">
        <f t="shared" si="80"/>
        <v>107.5</v>
      </c>
      <c r="B727" s="6">
        <v>6450</v>
      </c>
      <c r="C727" s="29">
        <f t="shared" si="81"/>
        <v>1.7315045883133859E-25</v>
      </c>
      <c r="D727" s="29">
        <f t="shared" si="79"/>
        <v>1.3133390567010848E-2</v>
      </c>
      <c r="E727" s="29">
        <f t="shared" si="77"/>
        <v>0.1515744493472202</v>
      </c>
      <c r="F727" s="29">
        <f t="shared" si="82"/>
        <v>0.17429678111315081</v>
      </c>
      <c r="G727" s="29">
        <f t="shared" si="78"/>
        <v>0.38172861438112593</v>
      </c>
      <c r="H727" s="29">
        <f t="shared" si="82"/>
        <v>0.38308342072971491</v>
      </c>
    </row>
    <row r="728" spans="1:8" x14ac:dyDescent="0.2">
      <c r="A728" s="26">
        <f t="shared" si="80"/>
        <v>107.66666666666667</v>
      </c>
      <c r="B728" s="6">
        <v>6460</v>
      </c>
      <c r="C728" s="29">
        <f t="shared" si="81"/>
        <v>1.5850158368216413E-25</v>
      </c>
      <c r="D728" s="29">
        <f t="shared" si="79"/>
        <v>1.3133390567010848E-2</v>
      </c>
      <c r="E728" s="29">
        <f t="shared" si="77"/>
        <v>0.15268556045833132</v>
      </c>
      <c r="F728" s="29">
        <f t="shared" si="82"/>
        <v>0.1747209076699795</v>
      </c>
      <c r="G728" s="29">
        <f t="shared" si="78"/>
        <v>0.38283972549223705</v>
      </c>
      <c r="H728" s="29">
        <f t="shared" si="82"/>
        <v>0.38414686441163781</v>
      </c>
    </row>
    <row r="729" spans="1:8" x14ac:dyDescent="0.2">
      <c r="A729" s="26">
        <f t="shared" si="80"/>
        <v>107.83333333333333</v>
      </c>
      <c r="B729" s="6">
        <v>6470</v>
      </c>
      <c r="C729" s="29">
        <f t="shared" si="81"/>
        <v>1.4509203267099342E-25</v>
      </c>
      <c r="D729" s="29">
        <f t="shared" si="79"/>
        <v>1.3133390567010848E-2</v>
      </c>
      <c r="E729" s="29">
        <f t="shared" si="77"/>
        <v>0.15379667156944243</v>
      </c>
      <c r="F729" s="29">
        <f t="shared" si="82"/>
        <v>0.17514812064656129</v>
      </c>
      <c r="G729" s="29">
        <f t="shared" si="78"/>
        <v>0.38395083660334817</v>
      </c>
      <c r="H729" s="29">
        <f t="shared" si="82"/>
        <v>0.38521339451331377</v>
      </c>
    </row>
    <row r="730" spans="1:8" x14ac:dyDescent="0.2">
      <c r="A730" s="26">
        <f t="shared" si="80"/>
        <v>108</v>
      </c>
      <c r="B730" s="6">
        <v>6480</v>
      </c>
      <c r="C730" s="29">
        <f t="shared" si="81"/>
        <v>1.3281695649688027E-25</v>
      </c>
      <c r="D730" s="29">
        <f t="shared" si="79"/>
        <v>1.3133390567010848E-2</v>
      </c>
      <c r="E730" s="29">
        <f t="shared" ref="E730:E753" si="83">E729+$B$79</f>
        <v>0.15490778268055355</v>
      </c>
      <c r="F730" s="29">
        <f t="shared" si="82"/>
        <v>0.17557842004289617</v>
      </c>
      <c r="G730" s="29">
        <f t="shared" si="78"/>
        <v>0.38506194771445929</v>
      </c>
      <c r="H730" s="29">
        <f t="shared" si="82"/>
        <v>0.38628301103474283</v>
      </c>
    </row>
    <row r="731" spans="1:8" x14ac:dyDescent="0.2">
      <c r="A731" s="26">
        <f t="shared" si="80"/>
        <v>108.16666666666667</v>
      </c>
      <c r="B731" s="6">
        <v>6490</v>
      </c>
      <c r="C731" s="29">
        <f t="shared" si="81"/>
        <v>1.2158037631945601E-25</v>
      </c>
      <c r="D731" s="29">
        <f t="shared" si="79"/>
        <v>1.3133390567010848E-2</v>
      </c>
      <c r="E731" s="29">
        <f t="shared" si="83"/>
        <v>0.15601889379166467</v>
      </c>
      <c r="F731" s="29">
        <f t="shared" si="82"/>
        <v>0.17601180585898413</v>
      </c>
      <c r="G731" s="29">
        <f t="shared" si="78"/>
        <v>0.3861730588255704</v>
      </c>
      <c r="H731" s="29">
        <f t="shared" si="82"/>
        <v>0.38735571397592494</v>
      </c>
    </row>
    <row r="732" spans="1:8" x14ac:dyDescent="0.2">
      <c r="A732" s="26">
        <f t="shared" si="80"/>
        <v>108.33333333333333</v>
      </c>
      <c r="B732" s="6">
        <v>6500</v>
      </c>
      <c r="C732" s="29">
        <f t="shared" si="81"/>
        <v>1.1129443330022209E-25</v>
      </c>
      <c r="D732" s="29">
        <f t="shared" si="79"/>
        <v>1.3133390567010848E-2</v>
      </c>
      <c r="E732" s="29">
        <f t="shared" si="83"/>
        <v>0.15713000490277579</v>
      </c>
      <c r="F732" s="29">
        <f t="shared" si="82"/>
        <v>0.17644827809482516</v>
      </c>
      <c r="G732" s="29">
        <f t="shared" si="78"/>
        <v>0.38728416993668152</v>
      </c>
      <c r="H732" s="29">
        <f t="shared" si="82"/>
        <v>0.38843150333686016</v>
      </c>
    </row>
    <row r="733" spans="1:8" x14ac:dyDescent="0.2">
      <c r="A733" s="26">
        <f t="shared" si="80"/>
        <v>108.5</v>
      </c>
      <c r="B733" s="6">
        <v>6510</v>
      </c>
      <c r="C733" s="29">
        <f t="shared" si="81"/>
        <v>1.0187870163415039E-25</v>
      </c>
      <c r="D733" s="29">
        <f t="shared" si="79"/>
        <v>1.3133390567010848E-2</v>
      </c>
      <c r="E733" s="29">
        <f t="shared" si="83"/>
        <v>0.15824111601388691</v>
      </c>
      <c r="F733" s="29">
        <f t="shared" si="82"/>
        <v>0.1768878367504193</v>
      </c>
      <c r="G733" s="29">
        <f t="shared" si="78"/>
        <v>0.38839528104779264</v>
      </c>
      <c r="H733" s="29">
        <f t="shared" si="82"/>
        <v>0.38951037911754849</v>
      </c>
    </row>
    <row r="734" spans="1:8" x14ac:dyDescent="0.2">
      <c r="A734" s="26">
        <f t="shared" si="80"/>
        <v>108.66666666666667</v>
      </c>
      <c r="B734" s="6">
        <v>6520</v>
      </c>
      <c r="C734" s="29">
        <f t="shared" si="81"/>
        <v>9.325955970018427E-26</v>
      </c>
      <c r="D734" s="29">
        <f t="shared" si="79"/>
        <v>1.3133390567010848E-2</v>
      </c>
      <c r="E734" s="29">
        <f t="shared" si="83"/>
        <v>0.15935222712499802</v>
      </c>
      <c r="F734" s="29">
        <f t="shared" si="82"/>
        <v>0.17733048182576652</v>
      </c>
      <c r="G734" s="29">
        <f t="shared" si="78"/>
        <v>0.38950639215890376</v>
      </c>
      <c r="H734" s="29">
        <f t="shared" si="82"/>
        <v>0.39059234131798987</v>
      </c>
    </row>
    <row r="735" spans="1:8" x14ac:dyDescent="0.2">
      <c r="A735" s="26">
        <f t="shared" si="80"/>
        <v>108.83333333333333</v>
      </c>
      <c r="B735" s="6">
        <v>6530</v>
      </c>
      <c r="C735" s="29">
        <f t="shared" si="81"/>
        <v>8.5369614413664927E-26</v>
      </c>
      <c r="D735" s="29">
        <f t="shared" si="79"/>
        <v>1.3133390567010848E-2</v>
      </c>
      <c r="E735" s="29">
        <f t="shared" si="83"/>
        <v>0.16046333823610914</v>
      </c>
      <c r="F735" s="29">
        <f t="shared" si="82"/>
        <v>0.17777621332086682</v>
      </c>
      <c r="G735" s="29">
        <f t="shared" si="78"/>
        <v>0.39061750327001488</v>
      </c>
      <c r="H735" s="29">
        <f t="shared" si="82"/>
        <v>0.39167738993818435</v>
      </c>
    </row>
    <row r="736" spans="1:8" x14ac:dyDescent="0.2">
      <c r="A736" s="26">
        <f t="shared" si="80"/>
        <v>109</v>
      </c>
      <c r="B736" s="6">
        <v>6540</v>
      </c>
      <c r="C736" s="29">
        <f t="shared" si="81"/>
        <v>7.8147174279693991E-26</v>
      </c>
      <c r="D736" s="29">
        <f t="shared" si="79"/>
        <v>1.3133390567010848E-2</v>
      </c>
      <c r="E736" s="29">
        <f t="shared" si="83"/>
        <v>0.16157444934722026</v>
      </c>
      <c r="F736" s="29">
        <f t="shared" si="82"/>
        <v>0.1782250312357202</v>
      </c>
      <c r="G736" s="29">
        <f t="shared" si="78"/>
        <v>0.39172861438112599</v>
      </c>
      <c r="H736" s="29">
        <f t="shared" si="82"/>
        <v>0.39276552497813194</v>
      </c>
    </row>
    <row r="737" spans="1:8" x14ac:dyDescent="0.2">
      <c r="A737" s="26">
        <f t="shared" si="80"/>
        <v>109.16666666666667</v>
      </c>
      <c r="B737" s="6">
        <v>6550</v>
      </c>
      <c r="C737" s="29">
        <f t="shared" si="81"/>
        <v>7.1535767027235574E-26</v>
      </c>
      <c r="D737" s="29">
        <f t="shared" si="79"/>
        <v>1.3133390567010848E-2</v>
      </c>
      <c r="E737" s="29">
        <f t="shared" si="83"/>
        <v>0.16268556045833138</v>
      </c>
      <c r="F737" s="29">
        <f t="shared" si="82"/>
        <v>0.17867693557032668</v>
      </c>
      <c r="G737" s="29">
        <f t="shared" si="78"/>
        <v>0.39283972549223711</v>
      </c>
      <c r="H737" s="29">
        <f t="shared" si="82"/>
        <v>0.39385674643783258</v>
      </c>
    </row>
    <row r="738" spans="1:8" x14ac:dyDescent="0.2">
      <c r="A738" s="26">
        <f t="shared" si="80"/>
        <v>109.33333333333333</v>
      </c>
      <c r="B738" s="6">
        <v>6560</v>
      </c>
      <c r="C738" s="29">
        <f t="shared" si="81"/>
        <v>6.548369805233811E-26</v>
      </c>
      <c r="D738" s="29">
        <f t="shared" si="79"/>
        <v>1.3133390567010848E-2</v>
      </c>
      <c r="E738" s="29">
        <f t="shared" si="83"/>
        <v>0.1637966715694425</v>
      </c>
      <c r="F738" s="29">
        <f t="shared" si="82"/>
        <v>0.17913192632468625</v>
      </c>
      <c r="G738" s="29">
        <f t="shared" si="78"/>
        <v>0.39395083660334823</v>
      </c>
      <c r="H738" s="29">
        <f t="shared" si="82"/>
        <v>0.39495105431728633</v>
      </c>
    </row>
    <row r="739" spans="1:8" x14ac:dyDescent="0.2">
      <c r="A739" s="26">
        <f t="shared" si="80"/>
        <v>109.5</v>
      </c>
      <c r="B739" s="6">
        <v>6570</v>
      </c>
      <c r="C739" s="29">
        <f t="shared" si="81"/>
        <v>5.9943646217942836E-26</v>
      </c>
      <c r="D739" s="29">
        <f t="shared" si="79"/>
        <v>1.3133390567010848E-2</v>
      </c>
      <c r="E739" s="29">
        <f t="shared" si="83"/>
        <v>0.16490778268055362</v>
      </c>
      <c r="F739" s="29">
        <f t="shared" si="82"/>
        <v>0.17959000349879889</v>
      </c>
      <c r="G739" s="29">
        <f t="shared" si="78"/>
        <v>0.39506194771445935</v>
      </c>
      <c r="H739" s="29">
        <f t="shared" si="82"/>
        <v>0.39604844861649319</v>
      </c>
    </row>
    <row r="740" spans="1:8" x14ac:dyDescent="0.2">
      <c r="A740" s="26">
        <f t="shared" si="80"/>
        <v>109.66666666666667</v>
      </c>
      <c r="B740" s="6">
        <v>6580</v>
      </c>
      <c r="C740" s="29">
        <f t="shared" si="81"/>
        <v>5.4872293849836954E-26</v>
      </c>
      <c r="D740" s="29">
        <f t="shared" si="79"/>
        <v>1.3133390567010848E-2</v>
      </c>
      <c r="E740" s="29">
        <f t="shared" si="83"/>
        <v>0.16601889379166473</v>
      </c>
      <c r="F740" s="29">
        <f t="shared" si="82"/>
        <v>0.18005116709266464</v>
      </c>
      <c r="G740" s="29">
        <f t="shared" si="78"/>
        <v>0.39617305882557047</v>
      </c>
      <c r="H740" s="29">
        <f t="shared" si="82"/>
        <v>0.39714892933545309</v>
      </c>
    </row>
    <row r="741" spans="1:8" x14ac:dyDescent="0.2">
      <c r="A741" s="26">
        <f t="shared" si="80"/>
        <v>109.83333333333333</v>
      </c>
      <c r="B741" s="6">
        <v>6590</v>
      </c>
      <c r="C741" s="29">
        <f t="shared" si="81"/>
        <v>5.0229988035689197E-26</v>
      </c>
      <c r="D741" s="29">
        <f t="shared" si="79"/>
        <v>1.3133390567010848E-2</v>
      </c>
      <c r="E741" s="29">
        <f t="shared" si="83"/>
        <v>0.16713000490277585</v>
      </c>
      <c r="F741" s="29">
        <f t="shared" si="82"/>
        <v>0.18051541710628347</v>
      </c>
      <c r="G741" s="29">
        <f t="shared" si="78"/>
        <v>0.39728416993668159</v>
      </c>
      <c r="H741" s="29">
        <f t="shared" si="82"/>
        <v>0.39825249647416611</v>
      </c>
    </row>
    <row r="742" spans="1:8" x14ac:dyDescent="0.2">
      <c r="A742" s="26">
        <f t="shared" si="80"/>
        <v>110</v>
      </c>
      <c r="B742" s="6">
        <v>6600</v>
      </c>
      <c r="C742" s="29">
        <f t="shared" si="81"/>
        <v>4.598043057886447E-26</v>
      </c>
      <c r="D742" s="29">
        <f t="shared" si="79"/>
        <v>1.3133390567010848E-2</v>
      </c>
      <c r="E742" s="29">
        <f t="shared" si="83"/>
        <v>0.16824111601388697</v>
      </c>
      <c r="F742" s="29">
        <f t="shared" si="82"/>
        <v>0.18098275353965537</v>
      </c>
      <c r="G742" s="29">
        <f t="shared" si="78"/>
        <v>0.3983952810477927</v>
      </c>
      <c r="H742" s="29">
        <f t="shared" si="82"/>
        <v>0.39935915003263217</v>
      </c>
    </row>
    <row r="743" spans="1:8" x14ac:dyDescent="0.2">
      <c r="A743" s="26">
        <f t="shared" si="80"/>
        <v>110.16666666666667</v>
      </c>
      <c r="B743" s="6">
        <v>6610</v>
      </c>
      <c r="C743" s="29">
        <f t="shared" si="81"/>
        <v>4.2090394182765926E-26</v>
      </c>
      <c r="D743" s="29">
        <f t="shared" si="79"/>
        <v>1.3133390567010848E-2</v>
      </c>
      <c r="E743" s="29">
        <f t="shared" si="83"/>
        <v>0.16935222712499809</v>
      </c>
      <c r="F743" s="29">
        <f t="shared" si="82"/>
        <v>0.18145317639278036</v>
      </c>
      <c r="G743" s="29">
        <f t="shared" si="78"/>
        <v>0.39950639215890382</v>
      </c>
      <c r="H743" s="29">
        <f t="shared" si="82"/>
        <v>0.40046889001085134</v>
      </c>
    </row>
    <row r="744" spans="1:8" x14ac:dyDescent="0.2">
      <c r="A744" s="26">
        <f t="shared" si="80"/>
        <v>110.33333333333333</v>
      </c>
      <c r="B744" s="6">
        <v>6620</v>
      </c>
      <c r="C744" s="29">
        <f t="shared" si="81"/>
        <v>3.8529462646549386E-26</v>
      </c>
      <c r="D744" s="29">
        <f t="shared" si="79"/>
        <v>1.3133390567010848E-2</v>
      </c>
      <c r="E744" s="29">
        <f t="shared" si="83"/>
        <v>0.17046333823610921</v>
      </c>
      <c r="F744" s="29">
        <f t="shared" si="82"/>
        <v>0.18192668566565845</v>
      </c>
      <c r="G744" s="29">
        <f t="shared" si="78"/>
        <v>0.40061750327001494</v>
      </c>
      <c r="H744" s="29">
        <f t="shared" si="82"/>
        <v>0.40158171640882362</v>
      </c>
    </row>
    <row r="745" spans="1:8" x14ac:dyDescent="0.2">
      <c r="A745" s="26">
        <f t="shared" si="80"/>
        <v>110.5</v>
      </c>
      <c r="B745" s="6">
        <v>6630</v>
      </c>
      <c r="C745" s="29">
        <f t="shared" si="81"/>
        <v>3.5269793040799951E-26</v>
      </c>
      <c r="D745" s="29">
        <f t="shared" si="79"/>
        <v>1.3133390567010848E-2</v>
      </c>
      <c r="E745" s="29">
        <f t="shared" si="83"/>
        <v>0.17157444934722033</v>
      </c>
      <c r="F745" s="29">
        <f t="shared" si="82"/>
        <v>0.18240328135828962</v>
      </c>
      <c r="G745" s="29">
        <f t="shared" si="78"/>
        <v>0.40172861438112606</v>
      </c>
      <c r="H745" s="29">
        <f t="shared" si="82"/>
        <v>0.40269762922654895</v>
      </c>
    </row>
    <row r="746" spans="1:8" x14ac:dyDescent="0.2">
      <c r="A746" s="26">
        <f t="shared" si="80"/>
        <v>110.66666666666667</v>
      </c>
      <c r="B746" s="6">
        <v>6640</v>
      </c>
      <c r="C746" s="29">
        <f t="shared" si="81"/>
        <v>3.2285898003622092E-26</v>
      </c>
      <c r="D746" s="29">
        <f t="shared" si="79"/>
        <v>1.3133390567010848E-2</v>
      </c>
      <c r="E746" s="29">
        <f t="shared" si="83"/>
        <v>0.17268556045833144</v>
      </c>
      <c r="F746" s="29">
        <f t="shared" si="82"/>
        <v>0.18288296347067387</v>
      </c>
      <c r="G746" s="29">
        <f t="shared" si="78"/>
        <v>0.40283972549223718</v>
      </c>
      <c r="H746" s="29">
        <f t="shared" si="82"/>
        <v>0.40381662846402738</v>
      </c>
    </row>
    <row r="747" spans="1:8" x14ac:dyDescent="0.2">
      <c r="A747" s="26">
        <f t="shared" si="80"/>
        <v>110.83333333333333</v>
      </c>
      <c r="B747" s="6">
        <v>6650</v>
      </c>
      <c r="C747" s="29">
        <f t="shared" si="81"/>
        <v>2.9554446454915936E-26</v>
      </c>
      <c r="D747" s="29">
        <f t="shared" si="79"/>
        <v>1.3133390567010848E-2</v>
      </c>
      <c r="E747" s="29">
        <f t="shared" si="83"/>
        <v>0.17379667156944256</v>
      </c>
      <c r="F747" s="29">
        <f t="shared" si="82"/>
        <v>0.1833657320028112</v>
      </c>
      <c r="G747" s="29">
        <f t="shared" si="78"/>
        <v>0.4039508366033483</v>
      </c>
      <c r="H747" s="29">
        <f t="shared" si="82"/>
        <v>0.40493871412125892</v>
      </c>
    </row>
    <row r="748" spans="1:8" x14ac:dyDescent="0.2">
      <c r="A748" s="26">
        <f t="shared" si="80"/>
        <v>111</v>
      </c>
      <c r="B748" s="6">
        <v>6660</v>
      </c>
      <c r="C748" s="29">
        <f t="shared" si="81"/>
        <v>2.7054081170624426E-26</v>
      </c>
      <c r="D748" s="29">
        <f t="shared" si="79"/>
        <v>1.3133390567010848E-2</v>
      </c>
      <c r="E748" s="29">
        <f t="shared" si="83"/>
        <v>0.17490778268055368</v>
      </c>
      <c r="F748" s="29">
        <f t="shared" si="82"/>
        <v>0.18385158695470163</v>
      </c>
      <c r="G748" s="29">
        <f t="shared" si="78"/>
        <v>0.40506194771445941</v>
      </c>
      <c r="H748" s="29">
        <f t="shared" si="82"/>
        <v>0.40606388619824352</v>
      </c>
    </row>
    <row r="749" spans="1:8" x14ac:dyDescent="0.2">
      <c r="A749" s="26">
        <f t="shared" si="80"/>
        <v>111.16666666666667</v>
      </c>
      <c r="B749" s="6">
        <v>6670</v>
      </c>
      <c r="C749" s="29">
        <f t="shared" si="81"/>
        <v>2.4765251790564013E-26</v>
      </c>
      <c r="D749" s="29">
        <f t="shared" si="79"/>
        <v>1.3133390567010848E-2</v>
      </c>
      <c r="E749" s="29">
        <f t="shared" si="83"/>
        <v>0.1760188937916648</v>
      </c>
      <c r="F749" s="29">
        <f t="shared" si="82"/>
        <v>0.18434052832634515</v>
      </c>
      <c r="G749" s="29">
        <f t="shared" si="78"/>
        <v>0.40617305882557053</v>
      </c>
      <c r="H749" s="29">
        <f t="shared" si="82"/>
        <v>0.40719214469498122</v>
      </c>
    </row>
    <row r="750" spans="1:8" x14ac:dyDescent="0.2">
      <c r="A750" s="26">
        <f t="shared" si="80"/>
        <v>111.33333333333333</v>
      </c>
      <c r="B750" s="6">
        <v>6680</v>
      </c>
      <c r="C750" s="29">
        <f t="shared" si="81"/>
        <v>2.2670061954126912E-26</v>
      </c>
      <c r="D750" s="29">
        <f t="shared" si="79"/>
        <v>1.3133390567010848E-2</v>
      </c>
      <c r="E750" s="29">
        <f t="shared" si="83"/>
        <v>0.17713000490277592</v>
      </c>
      <c r="F750" s="29">
        <f t="shared" si="82"/>
        <v>0.18483255611774174</v>
      </c>
      <c r="G750" s="29">
        <f t="shared" si="78"/>
        <v>0.40728416993668165</v>
      </c>
      <c r="H750" s="29">
        <f t="shared" si="82"/>
        <v>0.40832348961147202</v>
      </c>
    </row>
    <row r="751" spans="1:8" x14ac:dyDescent="0.2">
      <c r="A751" s="26">
        <f t="shared" si="80"/>
        <v>111.5</v>
      </c>
      <c r="B751" s="6">
        <v>6690</v>
      </c>
      <c r="C751" s="29">
        <f t="shared" si="81"/>
        <v>2.0752129368608694E-26</v>
      </c>
      <c r="D751" s="29">
        <f t="shared" si="79"/>
        <v>1.3133390567010848E-2</v>
      </c>
      <c r="E751" s="29">
        <f t="shared" si="83"/>
        <v>0.17824111601388704</v>
      </c>
      <c r="F751" s="29">
        <f t="shared" si="82"/>
        <v>0.18532767032889144</v>
      </c>
      <c r="G751" s="29">
        <f t="shared" si="78"/>
        <v>0.40839528104779277</v>
      </c>
      <c r="H751" s="29">
        <f t="shared" si="82"/>
        <v>0.40945792094771588</v>
      </c>
    </row>
    <row r="752" spans="1:8" x14ac:dyDescent="0.2">
      <c r="A752" s="26">
        <f t="shared" si="80"/>
        <v>111.66666666666667</v>
      </c>
      <c r="B752" s="6">
        <v>6700</v>
      </c>
      <c r="C752" s="29">
        <f t="shared" si="81"/>
        <v>1.8996457716035254E-26</v>
      </c>
      <c r="D752" s="29">
        <f t="shared" si="79"/>
        <v>1.3133390567010848E-2</v>
      </c>
      <c r="E752" s="29">
        <f t="shared" si="83"/>
        <v>0.17935222712499815</v>
      </c>
      <c r="F752" s="29">
        <f t="shared" si="82"/>
        <v>0.18582587095979422</v>
      </c>
      <c r="G752" s="29">
        <f t="shared" si="78"/>
        <v>0.40950639215890389</v>
      </c>
      <c r="H752" s="29">
        <f t="shared" si="82"/>
        <v>0.41059543870371285</v>
      </c>
    </row>
    <row r="753" spans="1:8" x14ac:dyDescent="0.2">
      <c r="A753" s="26">
        <f t="shared" si="80"/>
        <v>111.83333333333333</v>
      </c>
      <c r="B753" s="6">
        <v>6710</v>
      </c>
      <c r="C753" s="29">
        <f t="shared" si="81"/>
        <v>1.7389319396928432E-26</v>
      </c>
      <c r="D753" s="29">
        <f t="shared" si="79"/>
        <v>1.3133390567010848E-2</v>
      </c>
      <c r="E753" s="29">
        <f t="shared" si="83"/>
        <v>0.18046333823610927</v>
      </c>
      <c r="F753" s="29">
        <f t="shared" si="82"/>
        <v>0.18632715801045008</v>
      </c>
      <c r="G753" s="29">
        <f t="shared" si="78"/>
        <v>0.41061750327001501</v>
      </c>
      <c r="H753" s="29">
        <f t="shared" si="82"/>
        <v>0.41173604287946286</v>
      </c>
    </row>
    <row r="754" spans="1:8" x14ac:dyDescent="0.2">
      <c r="A754" s="26">
        <f t="shared" si="80"/>
        <v>112</v>
      </c>
      <c r="B754" s="6">
        <v>6720</v>
      </c>
      <c r="C754" s="29">
        <f t="shared" si="81"/>
        <v>1.5918148194183585E-26</v>
      </c>
      <c r="D754" s="29">
        <f t="shared" si="79"/>
        <v>1.3133390567010848E-2</v>
      </c>
      <c r="E754" s="27">
        <f t="shared" ref="E754:E771" si="84">E753*EXP(-$C$21*10/3600)+$B$79</f>
        <v>0.16630688997332896</v>
      </c>
      <c r="F754" s="29">
        <f t="shared" si="82"/>
        <v>0.18678912159370933</v>
      </c>
      <c r="G754" s="29">
        <f t="shared" si="78"/>
        <v>0.41172861438112612</v>
      </c>
      <c r="H754" s="29">
        <f t="shared" si="82"/>
        <v>0.41287973347496598</v>
      </c>
    </row>
    <row r="755" spans="1:8" x14ac:dyDescent="0.2">
      <c r="A755" s="26">
        <f t="shared" si="80"/>
        <v>112.16666666666667</v>
      </c>
      <c r="B755" s="6">
        <v>6730</v>
      </c>
      <c r="C755" s="29">
        <f t="shared" si="81"/>
        <v>1.4571441017797817E-26</v>
      </c>
      <c r="D755" s="29">
        <f t="shared" si="79"/>
        <v>1.3133390567010848E-2</v>
      </c>
      <c r="E755" s="27">
        <f t="shared" si="84"/>
        <v>0.15334810554902115</v>
      </c>
      <c r="F755" s="29">
        <f t="shared" si="82"/>
        <v>0.18721508855356772</v>
      </c>
      <c r="G755" s="29">
        <f t="shared" si="78"/>
        <v>0.41283972549223724</v>
      </c>
      <c r="H755" s="29">
        <f t="shared" si="82"/>
        <v>0.41402651049022221</v>
      </c>
    </row>
    <row r="756" spans="1:8" x14ac:dyDescent="0.2">
      <c r="A756" s="26">
        <f t="shared" si="80"/>
        <v>112.33333333333333</v>
      </c>
      <c r="B756" s="6">
        <v>6740</v>
      </c>
      <c r="C756" s="29">
        <f t="shared" si="81"/>
        <v>1.3338667962190723E-26</v>
      </c>
      <c r="D756" s="29">
        <f t="shared" si="79"/>
        <v>1.3133390567010848E-2</v>
      </c>
      <c r="E756" s="27">
        <f t="shared" si="84"/>
        <v>0.14148566020690809</v>
      </c>
      <c r="F756" s="29">
        <f t="shared" si="82"/>
        <v>0.18760810427636468</v>
      </c>
      <c r="G756" s="29">
        <f t="shared" si="78"/>
        <v>0.41395083660334836</v>
      </c>
      <c r="H756" s="29">
        <f t="shared" si="82"/>
        <v>0.41517637392523149</v>
      </c>
    </row>
    <row r="757" spans="1:8" x14ac:dyDescent="0.2">
      <c r="A757" s="26">
        <f t="shared" si="80"/>
        <v>112.5</v>
      </c>
      <c r="B757" s="6">
        <v>6750</v>
      </c>
      <c r="C757" s="29">
        <f t="shared" si="81"/>
        <v>1.2210189972855701E-26</v>
      </c>
      <c r="D757" s="29">
        <f t="shared" si="79"/>
        <v>1.3133390567010848E-2</v>
      </c>
      <c r="E757" s="27">
        <f t="shared" si="84"/>
        <v>0.13062680146776087</v>
      </c>
      <c r="F757" s="29">
        <f t="shared" si="82"/>
        <v>0.18797095650266402</v>
      </c>
      <c r="G757" s="29">
        <f t="shared" si="78"/>
        <v>0.41506194771445948</v>
      </c>
      <c r="H757" s="29">
        <f t="shared" si="82"/>
        <v>0.41632932377999388</v>
      </c>
    </row>
    <row r="758" spans="1:8" x14ac:dyDescent="0.2">
      <c r="A758" s="26">
        <f t="shared" si="80"/>
        <v>112.66666666666667</v>
      </c>
      <c r="B758" s="6">
        <v>6760</v>
      </c>
      <c r="C758" s="29">
        <f t="shared" si="81"/>
        <v>1.1177183478577258E-26</v>
      </c>
      <c r="D758" s="29">
        <f t="shared" si="79"/>
        <v>1.3133390567010848E-2</v>
      </c>
      <c r="E758" s="27">
        <f t="shared" si="84"/>
        <v>0.12068662389761498</v>
      </c>
      <c r="F758" s="29">
        <f t="shared" si="82"/>
        <v>0.18830619712460184</v>
      </c>
      <c r="G758" s="29">
        <f t="shared" si="78"/>
        <v>0.4161730588255706</v>
      </c>
      <c r="H758" s="29">
        <f t="shared" si="82"/>
        <v>0.41748536005450937</v>
      </c>
    </row>
    <row r="759" spans="1:8" x14ac:dyDescent="0.2">
      <c r="A759" s="26">
        <f t="shared" si="80"/>
        <v>112.83333333333333</v>
      </c>
      <c r="B759" s="6">
        <v>6770</v>
      </c>
      <c r="C759" s="29">
        <f t="shared" si="81"/>
        <v>1.0231571399913452E-26</v>
      </c>
      <c r="D759" s="29">
        <f t="shared" si="79"/>
        <v>1.3133390567010848E-2</v>
      </c>
      <c r="E759" s="27">
        <f t="shared" si="84"/>
        <v>0.11158740523204541</v>
      </c>
      <c r="F759" s="29">
        <f t="shared" si="82"/>
        <v>0.18861616213913529</v>
      </c>
      <c r="G759" s="29">
        <f t="shared" si="78"/>
        <v>0.41728416993668171</v>
      </c>
      <c r="H759" s="29">
        <f t="shared" si="82"/>
        <v>0.41864448274877791</v>
      </c>
    </row>
    <row r="760" spans="1:8" x14ac:dyDescent="0.2">
      <c r="A760" s="26">
        <f t="shared" si="80"/>
        <v>113</v>
      </c>
      <c r="B760" s="6">
        <v>6780</v>
      </c>
      <c r="C760" s="29">
        <f t="shared" si="81"/>
        <v>9.3659599944987458E-27</v>
      </c>
      <c r="D760" s="29">
        <f t="shared" si="79"/>
        <v>1.3133390567010848E-2</v>
      </c>
      <c r="E760" s="27">
        <f t="shared" si="84"/>
        <v>0.10325799866565603</v>
      </c>
      <c r="F760" s="29">
        <f t="shared" si="82"/>
        <v>0.18890298991320656</v>
      </c>
      <c r="G760" s="29">
        <f t="shared" si="78"/>
        <v>0.41839528104779283</v>
      </c>
      <c r="H760" s="29">
        <f t="shared" si="82"/>
        <v>0.41980669186279956</v>
      </c>
    </row>
    <row r="761" spans="1:8" x14ac:dyDescent="0.2">
      <c r="A761" s="26">
        <f t="shared" si="80"/>
        <v>113.16666666666667</v>
      </c>
      <c r="B761" s="6">
        <v>6790</v>
      </c>
      <c r="C761" s="29">
        <f t="shared" si="81"/>
        <v>8.5735810453605368E-27</v>
      </c>
      <c r="D761" s="29">
        <f t="shared" si="79"/>
        <v>1.3133390567010848E-2</v>
      </c>
      <c r="E761" s="27">
        <f t="shared" si="84"/>
        <v>9.5633276555093627E-2</v>
      </c>
      <c r="F761" s="29">
        <f t="shared" si="82"/>
        <v>0.18916863790363739</v>
      </c>
      <c r="G761" s="29">
        <f t="shared" si="78"/>
        <v>0.41950639215890395</v>
      </c>
      <c r="H761" s="29">
        <f t="shared" si="82"/>
        <v>0.42097198739657432</v>
      </c>
    </row>
    <row r="762" spans="1:8" x14ac:dyDescent="0.2">
      <c r="A762" s="26">
        <f t="shared" si="80"/>
        <v>113.33333333333333</v>
      </c>
      <c r="B762" s="6">
        <v>6800</v>
      </c>
      <c r="C762" s="29">
        <f t="shared" si="81"/>
        <v>7.8482389402197557E-27</v>
      </c>
      <c r="D762" s="29">
        <f t="shared" si="79"/>
        <v>1.3133390567010848E-2</v>
      </c>
      <c r="E762" s="27">
        <f t="shared" si="84"/>
        <v>8.8653621185899645E-2</v>
      </c>
      <c r="F762" s="29">
        <f t="shared" si="82"/>
        <v>0.18941489796248712</v>
      </c>
      <c r="G762" s="29">
        <f t="shared" si="78"/>
        <v>0.42061750327001507</v>
      </c>
      <c r="H762" s="29">
        <f t="shared" si="82"/>
        <v>0.42214036935010213</v>
      </c>
    </row>
    <row r="763" spans="1:8" x14ac:dyDescent="0.2">
      <c r="A763" s="26">
        <f t="shared" si="80"/>
        <v>113.5</v>
      </c>
      <c r="B763" s="6">
        <v>6810</v>
      </c>
      <c r="C763" s="29">
        <f t="shared" si="81"/>
        <v>7.1842622279884827E-27</v>
      </c>
      <c r="D763" s="29">
        <f t="shared" si="79"/>
        <v>1.3133390567010848E-2</v>
      </c>
      <c r="E763" s="27">
        <f t="shared" si="84"/>
        <v>8.2264458621504874E-2</v>
      </c>
      <c r="F763" s="29">
        <f t="shared" si="82"/>
        <v>0.18964341034754686</v>
      </c>
      <c r="G763" s="29">
        <f t="shared" si="78"/>
        <v>0.42172861438112619</v>
      </c>
      <c r="H763" s="29">
        <f t="shared" si="82"/>
        <v>0.42331183772338304</v>
      </c>
    </row>
    <row r="764" spans="1:8" x14ac:dyDescent="0.2">
      <c r="A764" s="26">
        <f t="shared" si="80"/>
        <v>113.66666666666667</v>
      </c>
      <c r="B764" s="6">
        <v>6820</v>
      </c>
      <c r="C764" s="29">
        <f t="shared" si="81"/>
        <v>6.5764592736847571E-27</v>
      </c>
      <c r="D764" s="29">
        <f t="shared" si="79"/>
        <v>1.3133390567010848E-2</v>
      </c>
      <c r="E764" s="27">
        <f t="shared" si="84"/>
        <v>7.6415831989531557E-2</v>
      </c>
      <c r="F764" s="29">
        <f t="shared" si="82"/>
        <v>0.18985567654751778</v>
      </c>
      <c r="G764" s="29">
        <f t="shared" si="78"/>
        <v>0.42283972549223731</v>
      </c>
      <c r="H764" s="29">
        <f t="shared" si="82"/>
        <v>0.42448639251641701</v>
      </c>
    </row>
    <row r="765" spans="1:8" x14ac:dyDescent="0.2">
      <c r="A765" s="26">
        <f t="shared" si="80"/>
        <v>113.83333333333333</v>
      </c>
      <c r="B765" s="6">
        <v>6830</v>
      </c>
      <c r="C765" s="29">
        <f t="shared" si="81"/>
        <v>6.0200776650302941E-27</v>
      </c>
      <c r="D765" s="29">
        <f t="shared" si="79"/>
        <v>1.3133390567010848E-2</v>
      </c>
      <c r="E765" s="27">
        <f t="shared" si="84"/>
        <v>7.1062010868927786E-2</v>
      </c>
      <c r="F765" s="29">
        <f t="shared" si="82"/>
        <v>0.19005307102215369</v>
      </c>
      <c r="G765" s="29">
        <f t="shared" si="78"/>
        <v>0.42395083660334842</v>
      </c>
      <c r="H765" s="29">
        <f t="shared" si="82"/>
        <v>0.42566403372920408</v>
      </c>
    </row>
    <row r="766" spans="1:8" x14ac:dyDescent="0.2">
      <c r="A766" s="26">
        <f t="shared" si="80"/>
        <v>114</v>
      </c>
      <c r="B766" s="6">
        <v>6840</v>
      </c>
      <c r="C766" s="29">
        <f t="shared" si="81"/>
        <v>5.510767053331231E-27</v>
      </c>
      <c r="D766" s="29">
        <f t="shared" si="79"/>
        <v>1.3133390567010848E-2</v>
      </c>
      <c r="E766" s="27">
        <f t="shared" si="84"/>
        <v>6.6161133723731738E-2</v>
      </c>
      <c r="F766" s="29">
        <f t="shared" si="82"/>
        <v>0.19023685194916407</v>
      </c>
      <c r="G766" s="29">
        <f t="shared" si="78"/>
        <v>0.42506194771445954</v>
      </c>
      <c r="H766" s="29">
        <f t="shared" si="82"/>
        <v>0.42684476136174426</v>
      </c>
    </row>
    <row r="767" spans="1:8" x14ac:dyDescent="0.2">
      <c r="A767" s="26">
        <f t="shared" si="80"/>
        <v>114.16666666666667</v>
      </c>
      <c r="B767" s="6">
        <v>6850</v>
      </c>
      <c r="C767" s="29">
        <f t="shared" si="81"/>
        <v>5.0445451380946858E-27</v>
      </c>
      <c r="D767" s="29">
        <f t="shared" si="79"/>
        <v>1.3133390567010848E-2</v>
      </c>
      <c r="E767" s="27">
        <f t="shared" si="84"/>
        <v>6.1674880587654558E-2</v>
      </c>
      <c r="F767" s="29">
        <f t="shared" si="82"/>
        <v>0.19040817106190755</v>
      </c>
      <c r="G767" s="29">
        <f t="shared" si="78"/>
        <v>0.42617305882557066</v>
      </c>
      <c r="H767" s="29">
        <f t="shared" si="82"/>
        <v>0.42802857541403749</v>
      </c>
    </row>
    <row r="768" spans="1:8" x14ac:dyDescent="0.2">
      <c r="A768" s="26">
        <f t="shared" si="80"/>
        <v>114.33333333333333</v>
      </c>
      <c r="B768" s="6">
        <v>6860</v>
      </c>
      <c r="C768" s="29">
        <f t="shared" si="81"/>
        <v>4.617766529414791E-27</v>
      </c>
      <c r="D768" s="29">
        <f t="shared" si="79"/>
        <v>1.3133390567010848E-2</v>
      </c>
      <c r="E768" s="27">
        <f t="shared" si="84"/>
        <v>5.7568173440202229E-2</v>
      </c>
      <c r="F768" s="29">
        <f t="shared" si="82"/>
        <v>0.19056808265479699</v>
      </c>
      <c r="G768" s="29">
        <f t="shared" si="78"/>
        <v>0.42728416993668178</v>
      </c>
      <c r="H768" s="29">
        <f t="shared" si="82"/>
        <v>0.42921547588608383</v>
      </c>
    </row>
    <row r="769" spans="1:8" x14ac:dyDescent="0.2">
      <c r="A769" s="26">
        <f t="shared" si="80"/>
        <v>114.5</v>
      </c>
      <c r="B769" s="6">
        <v>6870</v>
      </c>
      <c r="C769" s="29">
        <f t="shared" si="81"/>
        <v>4.2270942446631501E-27</v>
      </c>
      <c r="D769" s="29">
        <f t="shared" si="79"/>
        <v>1.3133390567010848E-2</v>
      </c>
      <c r="E769" s="27">
        <f t="shared" si="84"/>
        <v>5.3808901931576884E-2</v>
      </c>
      <c r="F769" s="29">
        <f t="shared" si="82"/>
        <v>0.19071755182682915</v>
      </c>
      <c r="G769" s="29">
        <f t="shared" si="78"/>
        <v>0.4283952810477929</v>
      </c>
      <c r="H769" s="29">
        <f t="shared" si="82"/>
        <v>0.43040546277788327</v>
      </c>
    </row>
    <row r="770" spans="1:8" x14ac:dyDescent="0.2">
      <c r="A770" s="26">
        <f t="shared" si="80"/>
        <v>114.66666666666667</v>
      </c>
      <c r="B770" s="6">
        <v>6880</v>
      </c>
      <c r="C770" s="29">
        <f t="shared" si="81"/>
        <v>3.8694736166162951E-27</v>
      </c>
      <c r="D770" s="29">
        <f t="shared" si="79"/>
        <v>1.3133390567010848E-2</v>
      </c>
      <c r="E770" s="27">
        <f t="shared" si="84"/>
        <v>5.0367672311800032E-2</v>
      </c>
      <c r="F770" s="29">
        <f t="shared" si="82"/>
        <v>0.19085746202769527</v>
      </c>
      <c r="G770" s="29">
        <f t="shared" si="78"/>
        <v>0.42950639215890402</v>
      </c>
      <c r="H770" s="29">
        <f t="shared" si="82"/>
        <v>0.43159853608943577</v>
      </c>
    </row>
    <row r="771" spans="1:8" x14ac:dyDescent="0.2">
      <c r="A771" s="26">
        <f t="shared" si="80"/>
        <v>114.83333333333333</v>
      </c>
      <c r="B771" s="6">
        <v>6890</v>
      </c>
      <c r="C771" s="29">
        <f t="shared" si="81"/>
        <v>3.5421084090077458E-27</v>
      </c>
      <c r="D771" s="29">
        <f t="shared" si="79"/>
        <v>1.3133390567010848E-2</v>
      </c>
      <c r="E771" s="27">
        <f t="shared" si="84"/>
        <v>4.7217577600934139E-2</v>
      </c>
      <c r="F771" s="29">
        <f t="shared" si="82"/>
        <v>0.19098862196547564</v>
      </c>
      <c r="G771" s="29">
        <f t="shared" si="78"/>
        <v>0.43061750327001513</v>
      </c>
      <c r="H771" s="29">
        <f t="shared" si="82"/>
        <v>0.43279469582074137</v>
      </c>
    </row>
    <row r="772" spans="1:8" x14ac:dyDescent="0.2">
      <c r="A772" s="26">
        <f t="shared" si="80"/>
        <v>115</v>
      </c>
      <c r="B772" s="6">
        <v>6900</v>
      </c>
      <c r="C772" s="29">
        <f t="shared" si="81"/>
        <v>3.2424389527521423E-27</v>
      </c>
      <c r="D772" s="29">
        <f t="shared" si="79"/>
        <v>1.3133390567010848E-2</v>
      </c>
      <c r="E772" s="29">
        <f t="shared" ref="E772:E802" si="85">E771+$B$79</f>
        <v>4.8328688712045251E-2</v>
      </c>
      <c r="F772" s="29">
        <f t="shared" si="82"/>
        <v>0.19112286832300909</v>
      </c>
      <c r="G772" s="29">
        <f t="shared" si="78"/>
        <v>0.43172861438112625</v>
      </c>
      <c r="H772" s="29">
        <f t="shared" si="82"/>
        <v>0.43399394197180008</v>
      </c>
    </row>
    <row r="773" spans="1:8" x14ac:dyDescent="0.2">
      <c r="A773" s="26">
        <f t="shared" si="80"/>
        <v>115.16666666666667</v>
      </c>
      <c r="B773" s="6">
        <v>6910</v>
      </c>
      <c r="C773" s="29">
        <f t="shared" si="81"/>
        <v>2.9681221318885442E-27</v>
      </c>
      <c r="D773" s="29">
        <f t="shared" si="79"/>
        <v>1.3133390567010848E-2</v>
      </c>
      <c r="E773" s="29">
        <f t="shared" si="85"/>
        <v>4.9439799823156362E-2</v>
      </c>
      <c r="F773" s="29">
        <f t="shared" si="82"/>
        <v>0.19126020110029565</v>
      </c>
      <c r="G773" s="29">
        <f t="shared" si="78"/>
        <v>0.43283972549223737</v>
      </c>
      <c r="H773" s="29">
        <f t="shared" si="82"/>
        <v>0.43519627454261184</v>
      </c>
    </row>
    <row r="774" spans="1:8" x14ac:dyDescent="0.2">
      <c r="A774" s="26">
        <f t="shared" si="80"/>
        <v>115.33333333333333</v>
      </c>
      <c r="B774" s="6">
        <v>6920</v>
      </c>
      <c r="C774" s="29">
        <f t="shared" si="81"/>
        <v>2.7170130627529593E-27</v>
      </c>
      <c r="D774" s="29">
        <f t="shared" si="79"/>
        <v>1.3133390567010848E-2</v>
      </c>
      <c r="E774" s="29">
        <f t="shared" si="85"/>
        <v>5.0550910934267473E-2</v>
      </c>
      <c r="F774" s="29">
        <f t="shared" si="82"/>
        <v>0.19140062029733529</v>
      </c>
      <c r="G774" s="29">
        <f t="shared" si="78"/>
        <v>0.43395083660334849</v>
      </c>
      <c r="H774" s="29">
        <f t="shared" si="82"/>
        <v>0.4364016935331767</v>
      </c>
    </row>
    <row r="775" spans="1:8" x14ac:dyDescent="0.2">
      <c r="A775" s="26">
        <f t="shared" si="80"/>
        <v>115.5</v>
      </c>
      <c r="B775" s="6">
        <v>6930</v>
      </c>
      <c r="C775" s="29">
        <f t="shared" si="81"/>
        <v>2.4871483231295226E-27</v>
      </c>
      <c r="D775" s="29">
        <f t="shared" si="79"/>
        <v>1.3133390567010848E-2</v>
      </c>
      <c r="E775" s="29">
        <f t="shared" si="85"/>
        <v>5.1662022045378585E-2</v>
      </c>
      <c r="F775" s="29">
        <f t="shared" si="82"/>
        <v>0.19154412591412801</v>
      </c>
      <c r="G775" s="29">
        <f t="shared" si="78"/>
        <v>0.43506194771445961</v>
      </c>
      <c r="H775" s="29">
        <f t="shared" si="82"/>
        <v>0.43761019894349462</v>
      </c>
    </row>
    <row r="776" spans="1:8" x14ac:dyDescent="0.2">
      <c r="A776" s="26">
        <f t="shared" si="80"/>
        <v>115.66666666666667</v>
      </c>
      <c r="B776" s="6">
        <v>6940</v>
      </c>
      <c r="C776" s="29">
        <f t="shared" si="81"/>
        <v>2.2767306002490284E-27</v>
      </c>
      <c r="D776" s="29">
        <f t="shared" si="79"/>
        <v>1.3133390567010848E-2</v>
      </c>
      <c r="E776" s="29">
        <f t="shared" si="85"/>
        <v>5.2773133156489696E-2</v>
      </c>
      <c r="F776" s="29">
        <f t="shared" si="82"/>
        <v>0.1916907179506738</v>
      </c>
      <c r="G776" s="29">
        <f t="shared" si="78"/>
        <v>0.43617305882557073</v>
      </c>
      <c r="H776" s="29">
        <f t="shared" si="82"/>
        <v>0.43882179077356565</v>
      </c>
    </row>
    <row r="777" spans="1:8" x14ac:dyDescent="0.2">
      <c r="A777" s="26">
        <f t="shared" si="80"/>
        <v>115.83333333333333</v>
      </c>
      <c r="B777" s="6">
        <v>6950</v>
      </c>
      <c r="C777" s="29">
        <f t="shared" si="81"/>
        <v>2.0841146375974947E-27</v>
      </c>
      <c r="D777" s="29">
        <f t="shared" si="79"/>
        <v>1.3133390567010848E-2</v>
      </c>
      <c r="E777" s="29">
        <f t="shared" si="85"/>
        <v>5.3884244267600807E-2</v>
      </c>
      <c r="F777" s="29">
        <f t="shared" si="82"/>
        <v>0.1918403964069727</v>
      </c>
      <c r="G777" s="29">
        <f t="shared" si="78"/>
        <v>0.43728416993668184</v>
      </c>
      <c r="H777" s="29">
        <f t="shared" si="82"/>
        <v>0.44003646902338978</v>
      </c>
    </row>
    <row r="778" spans="1:8" x14ac:dyDescent="0.2">
      <c r="A778" s="26">
        <f t="shared" si="80"/>
        <v>116</v>
      </c>
      <c r="B778" s="6">
        <v>6960</v>
      </c>
      <c r="C778" s="29">
        <f t="shared" si="81"/>
        <v>1.9077943706528306E-27</v>
      </c>
      <c r="D778" s="29">
        <f t="shared" si="79"/>
        <v>1.3133390567010848E-2</v>
      </c>
      <c r="E778" s="29">
        <f t="shared" si="85"/>
        <v>5.4995355378711919E-2</v>
      </c>
      <c r="F778" s="29">
        <f t="shared" si="82"/>
        <v>0.19199316128302468</v>
      </c>
      <c r="G778" s="29">
        <f t="shared" si="78"/>
        <v>0.43839528104779296</v>
      </c>
      <c r="H778" s="29">
        <f t="shared" si="82"/>
        <v>0.44125423369296696</v>
      </c>
    </row>
    <row r="779" spans="1:8" x14ac:dyDescent="0.2">
      <c r="A779" s="26">
        <f t="shared" si="80"/>
        <v>116.16666666666667</v>
      </c>
      <c r="B779" s="6">
        <v>6970</v>
      </c>
      <c r="C779" s="29">
        <f t="shared" si="81"/>
        <v>1.7463911509639143E-27</v>
      </c>
      <c r="D779" s="29">
        <f t="shared" si="79"/>
        <v>1.3133390567010848E-2</v>
      </c>
      <c r="E779" s="29">
        <f t="shared" si="85"/>
        <v>5.610646648982303E-2</v>
      </c>
      <c r="F779" s="29">
        <f t="shared" si="82"/>
        <v>0.19214901257882974</v>
      </c>
      <c r="G779" s="29">
        <f t="shared" si="78"/>
        <v>0.43950639215890408</v>
      </c>
      <c r="H779" s="29">
        <f t="shared" si="82"/>
        <v>0.44247508478229725</v>
      </c>
    </row>
    <row r="780" spans="1:8" x14ac:dyDescent="0.2">
      <c r="A780" s="26">
        <f t="shared" si="80"/>
        <v>116.33333333333333</v>
      </c>
      <c r="B780" s="6">
        <v>6980</v>
      </c>
      <c r="C780" s="29">
        <f t="shared" si="81"/>
        <v>1.5986429664961336E-27</v>
      </c>
      <c r="D780" s="29">
        <f t="shared" si="79"/>
        <v>1.3133390567010848E-2</v>
      </c>
      <c r="E780" s="29">
        <f t="shared" si="85"/>
        <v>5.7217577600934141E-2</v>
      </c>
      <c r="F780" s="29">
        <f t="shared" si="82"/>
        <v>0.19230795029438788</v>
      </c>
      <c r="G780" s="29">
        <f t="shared" si="78"/>
        <v>0.4406175032700152</v>
      </c>
      <c r="H780" s="29">
        <f t="shared" si="82"/>
        <v>0.44369902229138064</v>
      </c>
    </row>
    <row r="781" spans="1:8" x14ac:dyDescent="0.2">
      <c r="A781" s="26">
        <f t="shared" si="80"/>
        <v>116.5</v>
      </c>
      <c r="B781" s="6">
        <v>6990</v>
      </c>
      <c r="C781" s="29">
        <f t="shared" si="81"/>
        <v>1.4633945739572555E-27</v>
      </c>
      <c r="D781" s="29">
        <f t="shared" si="79"/>
        <v>1.3133390567010848E-2</v>
      </c>
      <c r="E781" s="29">
        <f t="shared" si="85"/>
        <v>5.8328688712045253E-2</v>
      </c>
      <c r="F781" s="29">
        <f t="shared" si="82"/>
        <v>0.19246997442969913</v>
      </c>
      <c r="G781" s="29">
        <f t="shared" ref="G781:G802" si="86">G780+$B$79</f>
        <v>0.44172861438112632</v>
      </c>
      <c r="H781" s="29">
        <f t="shared" si="82"/>
        <v>0.44492604622021709</v>
      </c>
    </row>
    <row r="782" spans="1:8" x14ac:dyDescent="0.2">
      <c r="A782" s="26">
        <f t="shared" si="80"/>
        <v>116.66666666666667</v>
      </c>
      <c r="B782" s="6">
        <v>7000</v>
      </c>
      <c r="C782" s="29">
        <f t="shared" si="81"/>
        <v>1.3395884659482637E-27</v>
      </c>
      <c r="D782" s="29">
        <f t="shared" si="79"/>
        <v>1.3133390567010848E-2</v>
      </c>
      <c r="E782" s="29">
        <f t="shared" si="85"/>
        <v>5.9439799823156364E-2</v>
      </c>
      <c r="F782" s="29">
        <f t="shared" si="82"/>
        <v>0.19263508498476345</v>
      </c>
      <c r="G782" s="29">
        <f t="shared" si="86"/>
        <v>0.44283972549223743</v>
      </c>
      <c r="H782" s="29">
        <f t="shared" si="82"/>
        <v>0.44615615656880664</v>
      </c>
    </row>
    <row r="783" spans="1:8" x14ac:dyDescent="0.2">
      <c r="A783" s="26">
        <f t="shared" si="80"/>
        <v>116.83333333333333</v>
      </c>
      <c r="B783" s="6">
        <v>7010</v>
      </c>
      <c r="C783" s="29">
        <f t="shared" si="81"/>
        <v>1.226256602311304E-27</v>
      </c>
      <c r="D783" s="29">
        <f t="shared" si="79"/>
        <v>1.3133390567010848E-2</v>
      </c>
      <c r="E783" s="29">
        <f t="shared" si="85"/>
        <v>6.0550910934267475E-2</v>
      </c>
      <c r="F783" s="29">
        <f t="shared" si="82"/>
        <v>0.19280328195958085</v>
      </c>
      <c r="G783" s="29">
        <f t="shared" si="86"/>
        <v>0.44395083660334855</v>
      </c>
      <c r="H783" s="29">
        <f t="shared" si="82"/>
        <v>0.4473893533371493</v>
      </c>
    </row>
    <row r="784" spans="1:8" x14ac:dyDescent="0.2">
      <c r="A784" s="26">
        <f t="shared" si="80"/>
        <v>117</v>
      </c>
      <c r="B784" s="6">
        <v>7020</v>
      </c>
      <c r="C784" s="29">
        <f t="shared" si="81"/>
        <v>1.122512841022131E-27</v>
      </c>
      <c r="D784" s="29">
        <f t="shared" si="79"/>
        <v>1.3133390567010848E-2</v>
      </c>
      <c r="E784" s="29">
        <f t="shared" si="85"/>
        <v>6.1662022045378587E-2</v>
      </c>
      <c r="F784" s="29">
        <f t="shared" si="82"/>
        <v>0.19297456535415136</v>
      </c>
      <c r="G784" s="29">
        <f t="shared" si="86"/>
        <v>0.44506194771445967</v>
      </c>
      <c r="H784" s="29">
        <f t="shared" si="82"/>
        <v>0.44862563652524501</v>
      </c>
    </row>
    <row r="785" spans="1:8" x14ac:dyDescent="0.2">
      <c r="A785" s="26">
        <f t="shared" si="80"/>
        <v>117.16666666666667</v>
      </c>
      <c r="B785" s="6">
        <v>7030</v>
      </c>
      <c r="C785" s="29">
        <f t="shared" si="81"/>
        <v>1.0275460094441935E-27</v>
      </c>
      <c r="D785" s="29">
        <f t="shared" si="79"/>
        <v>1.3133390567010848E-2</v>
      </c>
      <c r="E785" s="29">
        <f t="shared" si="85"/>
        <v>6.2773133156489691E-2</v>
      </c>
      <c r="F785" s="29">
        <f t="shared" si="82"/>
        <v>0.19314893516847495</v>
      </c>
      <c r="G785" s="29">
        <f t="shared" si="86"/>
        <v>0.44617305882557079</v>
      </c>
      <c r="H785" s="29">
        <f t="shared" si="82"/>
        <v>0.44986500613309383</v>
      </c>
    </row>
    <row r="786" spans="1:8" x14ac:dyDescent="0.2">
      <c r="A786" s="26">
        <f t="shared" si="80"/>
        <v>117.33333333333333</v>
      </c>
      <c r="B786" s="6">
        <v>7040</v>
      </c>
      <c r="C786" s="29">
        <f t="shared" si="81"/>
        <v>9.4061356176848403E-28</v>
      </c>
      <c r="D786" s="29">
        <f t="shared" si="79"/>
        <v>1.3133390567010848E-2</v>
      </c>
      <c r="E786" s="29">
        <f t="shared" si="85"/>
        <v>6.3884244267600795E-2</v>
      </c>
      <c r="F786" s="29">
        <f t="shared" si="82"/>
        <v>0.19332639140255162</v>
      </c>
      <c r="G786" s="29">
        <f t="shared" si="86"/>
        <v>0.44728416993668191</v>
      </c>
      <c r="H786" s="29">
        <f t="shared" si="82"/>
        <v>0.45110746216069569</v>
      </c>
    </row>
    <row r="787" spans="1:8" x14ac:dyDescent="0.2">
      <c r="A787" s="26">
        <f t="shared" si="80"/>
        <v>117.5</v>
      </c>
      <c r="B787" s="6">
        <v>7050</v>
      </c>
      <c r="C787" s="29">
        <f t="shared" si="81"/>
        <v>8.6103577304666187E-28</v>
      </c>
      <c r="D787" s="29">
        <f t="shared" ref="D787:D802" si="87">D786*EXP(-$C$21*10/3600)+$B$79</f>
        <v>1.3133390567010848E-2</v>
      </c>
      <c r="E787" s="29">
        <f t="shared" si="85"/>
        <v>6.49953553787119E-2</v>
      </c>
      <c r="F787" s="29">
        <f t="shared" si="82"/>
        <v>0.19350693405638136</v>
      </c>
      <c r="G787" s="29">
        <f t="shared" si="86"/>
        <v>0.44839528104779303</v>
      </c>
      <c r="H787" s="29">
        <f t="shared" si="82"/>
        <v>0.45235300460805067</v>
      </c>
    </row>
    <row r="788" spans="1:8" x14ac:dyDescent="0.2">
      <c r="A788" s="26">
        <f t="shared" ref="A788:A802" si="88">B788/60</f>
        <v>117.66666666666667</v>
      </c>
      <c r="B788" s="6">
        <v>7060</v>
      </c>
      <c r="C788" s="29">
        <f t="shared" ref="C788:C802" si="89">C787*EXP(-$C$21*10/3600)</f>
        <v>7.8819042442058828E-28</v>
      </c>
      <c r="D788" s="29">
        <f t="shared" si="87"/>
        <v>1.3133390567010848E-2</v>
      </c>
      <c r="E788" s="29">
        <f t="shared" si="85"/>
        <v>6.6106466489823004E-2</v>
      </c>
      <c r="F788" s="29">
        <f t="shared" ref="F788:H802" si="90">(F787+E788*10/3600)</f>
        <v>0.19369056312996422</v>
      </c>
      <c r="G788" s="29">
        <f t="shared" si="86"/>
        <v>0.44950639215890414</v>
      </c>
      <c r="H788" s="29">
        <f t="shared" si="90"/>
        <v>0.45360163347515875</v>
      </c>
    </row>
    <row r="789" spans="1:8" x14ac:dyDescent="0.2">
      <c r="A789" s="26">
        <f t="shared" si="88"/>
        <v>117.83333333333333</v>
      </c>
      <c r="B789" s="6">
        <v>7070</v>
      </c>
      <c r="C789" s="29">
        <f t="shared" si="89"/>
        <v>7.2150793799207244E-28</v>
      </c>
      <c r="D789" s="29">
        <f t="shared" si="87"/>
        <v>1.3133390567010848E-2</v>
      </c>
      <c r="E789" s="29">
        <f t="shared" si="85"/>
        <v>6.7217577600934109E-2</v>
      </c>
      <c r="F789" s="29">
        <f t="shared" si="90"/>
        <v>0.19387727862330015</v>
      </c>
      <c r="G789" s="29">
        <f t="shared" si="86"/>
        <v>0.45061750327001526</v>
      </c>
      <c r="H789" s="29">
        <f t="shared" si="90"/>
        <v>0.45485334876201988</v>
      </c>
    </row>
    <row r="790" spans="1:8" x14ac:dyDescent="0.2">
      <c r="A790" s="26">
        <f t="shared" si="88"/>
        <v>118</v>
      </c>
      <c r="B790" s="6">
        <v>7080</v>
      </c>
      <c r="C790" s="29">
        <f t="shared" si="89"/>
        <v>6.6046692329236876E-28</v>
      </c>
      <c r="D790" s="29">
        <f t="shared" si="87"/>
        <v>1.3133390567010848E-2</v>
      </c>
      <c r="E790" s="29">
        <f t="shared" si="85"/>
        <v>6.8328688712045213E-2</v>
      </c>
      <c r="F790" s="29">
        <f t="shared" si="90"/>
        <v>0.19406708053638916</v>
      </c>
      <c r="G790" s="29">
        <f t="shared" si="86"/>
        <v>0.45172861438112638</v>
      </c>
      <c r="H790" s="29">
        <f t="shared" si="90"/>
        <v>0.45610815046863412</v>
      </c>
    </row>
    <row r="791" spans="1:8" x14ac:dyDescent="0.2">
      <c r="A791" s="26">
        <f t="shared" si="88"/>
        <v>118.16666666666667</v>
      </c>
      <c r="B791" s="6">
        <v>7090</v>
      </c>
      <c r="C791" s="29">
        <f t="shared" si="89"/>
        <v>6.0459010052926217E-28</v>
      </c>
      <c r="D791" s="29">
        <f t="shared" si="87"/>
        <v>1.3133390567010848E-2</v>
      </c>
      <c r="E791" s="29">
        <f t="shared" si="85"/>
        <v>6.9439799823156317E-2</v>
      </c>
      <c r="F791" s="29">
        <f t="shared" si="90"/>
        <v>0.19425996886923125</v>
      </c>
      <c r="G791" s="29">
        <f t="shared" si="86"/>
        <v>0.4528397254922375</v>
      </c>
      <c r="H791" s="29">
        <f t="shared" si="90"/>
        <v>0.45736603859500147</v>
      </c>
    </row>
    <row r="792" spans="1:8" x14ac:dyDescent="0.2">
      <c r="A792" s="26">
        <f t="shared" si="88"/>
        <v>118.33333333333333</v>
      </c>
      <c r="B792" s="6">
        <v>7100</v>
      </c>
      <c r="C792" s="29">
        <f t="shared" si="89"/>
        <v>5.5344056873560435E-28</v>
      </c>
      <c r="D792" s="29">
        <f t="shared" si="87"/>
        <v>1.3133390567010848E-2</v>
      </c>
      <c r="E792" s="29">
        <f t="shared" si="85"/>
        <v>7.0550910934267422E-2</v>
      </c>
      <c r="F792" s="29">
        <f t="shared" si="90"/>
        <v>0.19445594362182644</v>
      </c>
      <c r="G792" s="29">
        <f t="shared" si="86"/>
        <v>0.45395083660334862</v>
      </c>
      <c r="H792" s="29">
        <f t="shared" si="90"/>
        <v>0.45862701314112186</v>
      </c>
    </row>
    <row r="793" spans="1:8" x14ac:dyDescent="0.2">
      <c r="A793" s="26">
        <f t="shared" si="88"/>
        <v>118.5</v>
      </c>
      <c r="B793" s="6">
        <v>7110</v>
      </c>
      <c r="C793" s="29">
        <f t="shared" si="89"/>
        <v>5.0661838963994815E-28</v>
      </c>
      <c r="D793" s="29">
        <f t="shared" si="87"/>
        <v>1.3133390567010848E-2</v>
      </c>
      <c r="E793" s="29">
        <f t="shared" si="85"/>
        <v>7.1662022045378526E-2</v>
      </c>
      <c r="F793" s="29">
        <f t="shared" si="90"/>
        <v>0.19465500479417472</v>
      </c>
      <c r="G793" s="29">
        <f t="shared" si="86"/>
        <v>0.45506194771445974</v>
      </c>
      <c r="H793" s="29">
        <f t="shared" si="90"/>
        <v>0.45989107410699537</v>
      </c>
    </row>
    <row r="794" spans="1:8" x14ac:dyDescent="0.2">
      <c r="A794" s="26">
        <f t="shared" si="88"/>
        <v>118.66666666666667</v>
      </c>
      <c r="B794" s="6">
        <v>7120</v>
      </c>
      <c r="C794" s="29">
        <f t="shared" si="89"/>
        <v>4.6375746054855945E-28</v>
      </c>
      <c r="D794" s="29">
        <f t="shared" si="87"/>
        <v>1.3133390567010848E-2</v>
      </c>
      <c r="E794" s="29">
        <f t="shared" si="85"/>
        <v>7.2773133156489631E-2</v>
      </c>
      <c r="F794" s="29">
        <f t="shared" si="90"/>
        <v>0.19485715238627607</v>
      </c>
      <c r="G794" s="29">
        <f t="shared" si="86"/>
        <v>0.45617305882557085</v>
      </c>
      <c r="H794" s="29">
        <f t="shared" si="90"/>
        <v>0.46115822149262198</v>
      </c>
    </row>
    <row r="795" spans="1:8" x14ac:dyDescent="0.2">
      <c r="A795" s="26">
        <f t="shared" si="88"/>
        <v>118.83333333333333</v>
      </c>
      <c r="B795" s="6">
        <v>7130</v>
      </c>
      <c r="C795" s="29">
        <f t="shared" si="89"/>
        <v>4.2452265178786509E-28</v>
      </c>
      <c r="D795" s="29">
        <f t="shared" si="87"/>
        <v>1.3133390567010848E-2</v>
      </c>
      <c r="E795" s="29">
        <f t="shared" si="85"/>
        <v>7.3884244267600735E-2</v>
      </c>
      <c r="F795" s="29">
        <f t="shared" si="90"/>
        <v>0.19506238639813051</v>
      </c>
      <c r="G795" s="29">
        <f t="shared" si="86"/>
        <v>0.45728416993668197</v>
      </c>
      <c r="H795" s="29">
        <f t="shared" si="90"/>
        <v>0.46242845529800164</v>
      </c>
    </row>
    <row r="796" spans="1:8" x14ac:dyDescent="0.2">
      <c r="A796" s="26">
        <f t="shared" si="88"/>
        <v>119</v>
      </c>
      <c r="B796" s="6">
        <v>7140</v>
      </c>
      <c r="C796" s="29">
        <f t="shared" si="89"/>
        <v>3.8860718632499588E-28</v>
      </c>
      <c r="D796" s="29">
        <f t="shared" si="87"/>
        <v>1.3133390567010848E-2</v>
      </c>
      <c r="E796" s="29">
        <f t="shared" si="85"/>
        <v>7.4995355378711839E-2</v>
      </c>
      <c r="F796" s="29">
        <f t="shared" si="90"/>
        <v>0.19527070682973804</v>
      </c>
      <c r="G796" s="29">
        <f t="shared" si="86"/>
        <v>0.45839528104779309</v>
      </c>
      <c r="H796" s="29">
        <f t="shared" si="90"/>
        <v>0.46370177552313441</v>
      </c>
    </row>
    <row r="797" spans="1:8" x14ac:dyDescent="0.2">
      <c r="A797" s="26">
        <f t="shared" si="88"/>
        <v>119.16666666666667</v>
      </c>
      <c r="B797" s="6">
        <v>7150</v>
      </c>
      <c r="C797" s="29">
        <f t="shared" si="89"/>
        <v>3.557302410776725E-28</v>
      </c>
      <c r="D797" s="29">
        <f t="shared" si="87"/>
        <v>1.3133390567010848E-2</v>
      </c>
      <c r="E797" s="29">
        <f t="shared" si="85"/>
        <v>7.6106466489822944E-2</v>
      </c>
      <c r="F797" s="29">
        <f t="shared" si="90"/>
        <v>0.19548211368109866</v>
      </c>
      <c r="G797" s="29">
        <f t="shared" si="86"/>
        <v>0.45950639215890421</v>
      </c>
      <c r="H797" s="29">
        <f t="shared" si="90"/>
        <v>0.46497818216802023</v>
      </c>
    </row>
    <row r="798" spans="1:8" x14ac:dyDescent="0.2">
      <c r="A798" s="26">
        <f t="shared" si="88"/>
        <v>119.33333333333333</v>
      </c>
      <c r="B798" s="6">
        <v>7160</v>
      </c>
      <c r="C798" s="29">
        <f t="shared" si="89"/>
        <v>3.256347511580731E-28</v>
      </c>
      <c r="D798" s="29">
        <f t="shared" si="87"/>
        <v>1.3133390567010848E-2</v>
      </c>
      <c r="E798" s="29">
        <f t="shared" si="85"/>
        <v>7.7217577600934048E-2</v>
      </c>
      <c r="F798" s="29">
        <f t="shared" si="90"/>
        <v>0.19569660695221236</v>
      </c>
      <c r="G798" s="29">
        <f t="shared" si="86"/>
        <v>0.46061750327001533</v>
      </c>
      <c r="H798" s="29">
        <f t="shared" si="90"/>
        <v>0.46625767523265915</v>
      </c>
    </row>
    <row r="799" spans="1:8" x14ac:dyDescent="0.2">
      <c r="A799" s="26">
        <f t="shared" si="88"/>
        <v>119.5</v>
      </c>
      <c r="B799" s="6">
        <v>7170</v>
      </c>
      <c r="C799" s="29">
        <f t="shared" si="89"/>
        <v>2.9808539988206164E-28</v>
      </c>
      <c r="D799" s="29">
        <f t="shared" si="87"/>
        <v>1.3133390567010848E-2</v>
      </c>
      <c r="E799" s="29">
        <f t="shared" si="85"/>
        <v>7.8328688712045152E-2</v>
      </c>
      <c r="F799" s="29">
        <f t="shared" si="90"/>
        <v>0.19591418664307916</v>
      </c>
      <c r="G799" s="29">
        <f t="shared" si="86"/>
        <v>0.46172861438112645</v>
      </c>
      <c r="H799" s="29">
        <f t="shared" si="90"/>
        <v>0.46754025471705118</v>
      </c>
    </row>
    <row r="800" spans="1:8" x14ac:dyDescent="0.2">
      <c r="A800" s="26">
        <f t="shared" si="88"/>
        <v>119.66666666666667</v>
      </c>
      <c r="B800" s="6">
        <v>7180</v>
      </c>
      <c r="C800" s="29">
        <f t="shared" si="89"/>
        <v>2.7286677882765559E-28</v>
      </c>
      <c r="D800" s="29">
        <f t="shared" si="87"/>
        <v>1.3133390567010848E-2</v>
      </c>
      <c r="E800" s="29">
        <f t="shared" si="85"/>
        <v>7.9439799823156257E-2</v>
      </c>
      <c r="F800" s="29">
        <f t="shared" si="90"/>
        <v>0.19613485275369905</v>
      </c>
      <c r="G800" s="29">
        <f t="shared" si="86"/>
        <v>0.46283972549223756</v>
      </c>
      <c r="H800" s="29">
        <f t="shared" si="90"/>
        <v>0.46882592062119627</v>
      </c>
    </row>
    <row r="801" spans="1:8" x14ac:dyDescent="0.2">
      <c r="A801" s="26">
        <f t="shared" si="88"/>
        <v>119.83333333333333</v>
      </c>
      <c r="B801" s="6">
        <v>7190</v>
      </c>
      <c r="C801" s="29">
        <f t="shared" si="89"/>
        <v>2.4978170355622768E-28</v>
      </c>
      <c r="D801" s="29">
        <f t="shared" si="87"/>
        <v>1.3133390567010848E-2</v>
      </c>
      <c r="E801" s="29">
        <f t="shared" si="85"/>
        <v>8.0550910934267361E-2</v>
      </c>
      <c r="F801" s="29">
        <f t="shared" si="90"/>
        <v>0.19635860528407201</v>
      </c>
      <c r="G801" s="29">
        <f t="shared" si="86"/>
        <v>0.46395083660334868</v>
      </c>
      <c r="H801" s="29">
        <f t="shared" si="90"/>
        <v>0.47011467294509446</v>
      </c>
    </row>
    <row r="802" spans="1:8" x14ac:dyDescent="0.2">
      <c r="A802" s="26">
        <f t="shared" si="88"/>
        <v>120</v>
      </c>
      <c r="B802" s="6">
        <v>7200</v>
      </c>
      <c r="C802" s="29">
        <f t="shared" si="89"/>
        <v>2.2864967182706292E-28</v>
      </c>
      <c r="D802" s="29">
        <f t="shared" si="87"/>
        <v>1.3133390567010848E-2</v>
      </c>
      <c r="E802" s="29">
        <f t="shared" si="85"/>
        <v>8.1662022045378466E-2</v>
      </c>
      <c r="F802" s="29">
        <f t="shared" si="90"/>
        <v>0.19658544423419805</v>
      </c>
      <c r="G802" s="29">
        <f t="shared" si="86"/>
        <v>0.4650619477144598</v>
      </c>
      <c r="H802" s="29">
        <f t="shared" si="90"/>
        <v>0.47140651168874576</v>
      </c>
    </row>
    <row r="803" spans="1:8" x14ac:dyDescent="0.2">
      <c r="A803" s="26"/>
      <c r="C803" s="29"/>
      <c r="D803" s="29"/>
      <c r="E803" s="29"/>
    </row>
    <row r="804" spans="1:8" x14ac:dyDescent="0.2">
      <c r="A804" s="26"/>
      <c r="C804" s="29"/>
      <c r="D804" s="29"/>
      <c r="E804" s="27"/>
    </row>
    <row r="805" spans="1:8" x14ac:dyDescent="0.2">
      <c r="A805" s="26"/>
      <c r="C805" s="29"/>
      <c r="D805" s="29"/>
      <c r="E805" s="27"/>
    </row>
    <row r="806" spans="1:8" x14ac:dyDescent="0.2">
      <c r="A806" s="26"/>
      <c r="C806" s="29"/>
      <c r="D806" s="29"/>
      <c r="E806" s="27"/>
    </row>
    <row r="807" spans="1:8" x14ac:dyDescent="0.2">
      <c r="A807" s="26"/>
      <c r="C807" s="29"/>
      <c r="D807" s="29"/>
      <c r="E807" s="27"/>
    </row>
    <row r="808" spans="1:8" x14ac:dyDescent="0.2">
      <c r="A808" s="26"/>
      <c r="C808" s="29"/>
      <c r="D808" s="29"/>
      <c r="E808" s="27"/>
    </row>
    <row r="809" spans="1:8" x14ac:dyDescent="0.2">
      <c r="A809" s="26"/>
      <c r="C809" s="29"/>
      <c r="D809" s="29"/>
      <c r="E809" s="27"/>
    </row>
    <row r="810" spans="1:8" x14ac:dyDescent="0.2">
      <c r="A810" s="26"/>
      <c r="C810" s="29"/>
      <c r="D810" s="29"/>
      <c r="E810" s="27"/>
    </row>
    <row r="811" spans="1:8" x14ac:dyDescent="0.2">
      <c r="A811" s="26"/>
      <c r="C811" s="29"/>
      <c r="D811" s="29"/>
      <c r="E811" s="27"/>
    </row>
    <row r="812" spans="1:8" x14ac:dyDescent="0.2">
      <c r="A812" s="26"/>
      <c r="C812" s="29"/>
      <c r="D812" s="29"/>
      <c r="E812" s="27"/>
    </row>
    <row r="813" spans="1:8" x14ac:dyDescent="0.2">
      <c r="A813" s="26"/>
      <c r="C813" s="29"/>
      <c r="D813" s="29"/>
      <c r="E813" s="27"/>
    </row>
    <row r="814" spans="1:8" x14ac:dyDescent="0.2">
      <c r="A814" s="26"/>
      <c r="C814" s="29"/>
      <c r="D814" s="29"/>
      <c r="E814" s="27"/>
    </row>
    <row r="815" spans="1:8" x14ac:dyDescent="0.2">
      <c r="A815" s="26"/>
      <c r="C815" s="29"/>
      <c r="D815" s="29"/>
      <c r="E815" s="27"/>
    </row>
    <row r="816" spans="1:8" x14ac:dyDescent="0.2">
      <c r="A816" s="26"/>
      <c r="C816" s="29"/>
      <c r="D816" s="29"/>
      <c r="E816" s="27"/>
    </row>
    <row r="817" spans="1:5" x14ac:dyDescent="0.2">
      <c r="A817" s="26"/>
      <c r="C817" s="29"/>
      <c r="D817" s="29"/>
      <c r="E817" s="27"/>
    </row>
    <row r="818" spans="1:5" x14ac:dyDescent="0.2">
      <c r="A818" s="26"/>
      <c r="C818" s="29"/>
      <c r="D818" s="29"/>
      <c r="E818" s="27"/>
    </row>
    <row r="819" spans="1:5" x14ac:dyDescent="0.2">
      <c r="A819" s="26"/>
      <c r="C819" s="29"/>
      <c r="D819" s="29"/>
      <c r="E819" s="27"/>
    </row>
    <row r="820" spans="1:5" x14ac:dyDescent="0.2">
      <c r="A820" s="26"/>
      <c r="C820" s="29"/>
      <c r="D820" s="29"/>
      <c r="E820" s="27"/>
    </row>
    <row r="821" spans="1:5" x14ac:dyDescent="0.2">
      <c r="A821" s="26"/>
      <c r="C821" s="29"/>
      <c r="D821" s="29"/>
      <c r="E821" s="27"/>
    </row>
    <row r="822" spans="1:5" x14ac:dyDescent="0.2">
      <c r="A822" s="26"/>
      <c r="C822" s="29"/>
      <c r="D822" s="29"/>
      <c r="E822" s="27"/>
    </row>
    <row r="823" spans="1:5" x14ac:dyDescent="0.2">
      <c r="A823" s="26"/>
      <c r="C823" s="29"/>
      <c r="D823" s="29"/>
      <c r="E823" s="29"/>
    </row>
    <row r="824" spans="1:5" x14ac:dyDescent="0.2">
      <c r="A824" s="26"/>
      <c r="C824" s="29"/>
      <c r="D824" s="29"/>
      <c r="E824" s="29"/>
    </row>
    <row r="825" spans="1:5" x14ac:dyDescent="0.2">
      <c r="A825" s="26"/>
      <c r="C825" s="29"/>
      <c r="D825" s="29"/>
      <c r="E825" s="29"/>
    </row>
    <row r="826" spans="1:5" x14ac:dyDescent="0.2">
      <c r="A826" s="26"/>
      <c r="C826" s="29"/>
      <c r="D826" s="29"/>
      <c r="E826" s="29"/>
    </row>
    <row r="827" spans="1:5" x14ac:dyDescent="0.2">
      <c r="A827" s="26"/>
      <c r="C827" s="29"/>
      <c r="D827" s="29"/>
      <c r="E827" s="29"/>
    </row>
    <row r="828" spans="1:5" x14ac:dyDescent="0.2">
      <c r="A828" s="26"/>
      <c r="C828" s="29"/>
      <c r="D828" s="29"/>
      <c r="E828" s="29"/>
    </row>
    <row r="829" spans="1:5" x14ac:dyDescent="0.2">
      <c r="A829" s="26"/>
      <c r="C829" s="29"/>
      <c r="D829" s="29"/>
      <c r="E829" s="29"/>
    </row>
    <row r="830" spans="1:5" x14ac:dyDescent="0.2">
      <c r="A830" s="26"/>
      <c r="C830" s="29"/>
      <c r="D830" s="29"/>
      <c r="E830" s="29"/>
    </row>
    <row r="831" spans="1:5" x14ac:dyDescent="0.2">
      <c r="A831" s="26"/>
      <c r="C831" s="29"/>
      <c r="D831" s="29"/>
      <c r="E831" s="29"/>
    </row>
    <row r="832" spans="1:5" x14ac:dyDescent="0.2">
      <c r="A832" s="26"/>
      <c r="C832" s="29"/>
      <c r="D832" s="29"/>
      <c r="E832" s="29"/>
    </row>
    <row r="833" spans="1:5" x14ac:dyDescent="0.2">
      <c r="A833" s="26"/>
      <c r="C833" s="29"/>
      <c r="D833" s="29"/>
      <c r="E833" s="29"/>
    </row>
    <row r="834" spans="1:5" x14ac:dyDescent="0.2">
      <c r="A834" s="26"/>
      <c r="C834" s="29"/>
      <c r="D834" s="29"/>
      <c r="E834" s="29"/>
    </row>
    <row r="835" spans="1:5" x14ac:dyDescent="0.2">
      <c r="A835" s="26"/>
      <c r="C835" s="29"/>
      <c r="D835" s="29"/>
      <c r="E835" s="29"/>
    </row>
    <row r="836" spans="1:5" x14ac:dyDescent="0.2">
      <c r="A836" s="26"/>
      <c r="C836" s="29"/>
      <c r="D836" s="29"/>
      <c r="E836" s="29"/>
    </row>
    <row r="837" spans="1:5" x14ac:dyDescent="0.2">
      <c r="A837" s="26"/>
      <c r="C837" s="29"/>
      <c r="D837" s="29"/>
      <c r="E837" s="29"/>
    </row>
    <row r="838" spans="1:5" x14ac:dyDescent="0.2">
      <c r="A838" s="26"/>
      <c r="C838" s="29"/>
      <c r="D838" s="29"/>
      <c r="E838" s="29"/>
    </row>
    <row r="839" spans="1:5" x14ac:dyDescent="0.2">
      <c r="A839" s="26"/>
      <c r="C839" s="29"/>
      <c r="D839" s="29"/>
      <c r="E839" s="29"/>
    </row>
    <row r="840" spans="1:5" x14ac:dyDescent="0.2">
      <c r="A840" s="26"/>
      <c r="C840" s="29"/>
      <c r="D840" s="29"/>
      <c r="E840" s="29"/>
    </row>
    <row r="841" spans="1:5" x14ac:dyDescent="0.2">
      <c r="A841" s="26"/>
      <c r="C841" s="29"/>
      <c r="D841" s="29"/>
      <c r="E841" s="29"/>
    </row>
    <row r="842" spans="1:5" x14ac:dyDescent="0.2">
      <c r="A842" s="26"/>
      <c r="C842" s="29"/>
      <c r="D842" s="29"/>
      <c r="E842" s="29"/>
    </row>
    <row r="843" spans="1:5" x14ac:dyDescent="0.2">
      <c r="A843" s="26"/>
      <c r="C843" s="29"/>
      <c r="D843" s="29"/>
      <c r="E843" s="29"/>
    </row>
    <row r="844" spans="1:5" x14ac:dyDescent="0.2">
      <c r="A844" s="26"/>
      <c r="C844" s="29"/>
      <c r="D844" s="29"/>
      <c r="E844" s="29"/>
    </row>
    <row r="845" spans="1:5" x14ac:dyDescent="0.2">
      <c r="A845" s="26"/>
      <c r="C845" s="29"/>
      <c r="D845" s="29"/>
      <c r="E845" s="29"/>
    </row>
    <row r="846" spans="1:5" x14ac:dyDescent="0.2">
      <c r="A846" s="26"/>
      <c r="C846" s="29"/>
      <c r="D846" s="29"/>
      <c r="E846" s="29"/>
    </row>
    <row r="847" spans="1:5" x14ac:dyDescent="0.2">
      <c r="A847" s="26"/>
      <c r="C847" s="29"/>
      <c r="D847" s="29"/>
      <c r="E847" s="29"/>
    </row>
    <row r="848" spans="1:5" x14ac:dyDescent="0.2">
      <c r="A848" s="26"/>
      <c r="C848" s="29"/>
      <c r="D848" s="29"/>
      <c r="E848" s="29"/>
    </row>
    <row r="849" spans="1:5" x14ac:dyDescent="0.2">
      <c r="A849" s="26"/>
      <c r="C849" s="29"/>
      <c r="D849" s="29"/>
      <c r="E849" s="29"/>
    </row>
    <row r="850" spans="1:5" x14ac:dyDescent="0.2">
      <c r="A850" s="26"/>
      <c r="C850" s="29"/>
      <c r="D850" s="29"/>
      <c r="E850" s="29"/>
    </row>
    <row r="851" spans="1:5" x14ac:dyDescent="0.2">
      <c r="A851" s="26"/>
      <c r="C851" s="29"/>
      <c r="D851" s="29"/>
      <c r="E851" s="29"/>
    </row>
    <row r="852" spans="1:5" x14ac:dyDescent="0.2">
      <c r="A852" s="26"/>
      <c r="C852" s="29"/>
      <c r="D852" s="29"/>
      <c r="E852" s="29"/>
    </row>
    <row r="853" spans="1:5" x14ac:dyDescent="0.2">
      <c r="A853" s="26"/>
      <c r="C853" s="29"/>
      <c r="D853" s="29"/>
      <c r="E853" s="29"/>
    </row>
    <row r="854" spans="1:5" x14ac:dyDescent="0.2">
      <c r="A854" s="26"/>
      <c r="C854" s="29"/>
      <c r="D854" s="29"/>
      <c r="E854" s="29"/>
    </row>
    <row r="855" spans="1:5" x14ac:dyDescent="0.2">
      <c r="A855" s="26"/>
      <c r="C855" s="29"/>
      <c r="D855" s="29"/>
      <c r="E855" s="29"/>
    </row>
    <row r="856" spans="1:5" x14ac:dyDescent="0.2">
      <c r="A856" s="26"/>
      <c r="C856" s="29"/>
      <c r="D856" s="29"/>
      <c r="E856" s="29"/>
    </row>
    <row r="857" spans="1:5" x14ac:dyDescent="0.2">
      <c r="A857" s="26"/>
      <c r="C857" s="29"/>
      <c r="D857" s="29"/>
      <c r="E857" s="29"/>
    </row>
    <row r="858" spans="1:5" x14ac:dyDescent="0.2">
      <c r="A858" s="26"/>
      <c r="C858" s="29"/>
      <c r="D858" s="29"/>
      <c r="E858" s="29"/>
    </row>
    <row r="859" spans="1:5" x14ac:dyDescent="0.2">
      <c r="A859" s="26"/>
      <c r="C859" s="29"/>
      <c r="D859" s="29"/>
      <c r="E859" s="29"/>
    </row>
    <row r="860" spans="1:5" x14ac:dyDescent="0.2">
      <c r="A860" s="26"/>
      <c r="C860" s="29"/>
      <c r="D860" s="29"/>
      <c r="E860" s="29"/>
    </row>
    <row r="861" spans="1:5" x14ac:dyDescent="0.2">
      <c r="A861" s="26"/>
      <c r="C861" s="29"/>
      <c r="D861" s="29"/>
      <c r="E861" s="29"/>
    </row>
    <row r="862" spans="1:5" x14ac:dyDescent="0.2">
      <c r="A862" s="26"/>
      <c r="C862" s="29"/>
      <c r="D862" s="29"/>
      <c r="E862" s="29"/>
    </row>
    <row r="863" spans="1:5" x14ac:dyDescent="0.2">
      <c r="A863" s="26"/>
      <c r="C863" s="29"/>
      <c r="D863" s="29"/>
      <c r="E863" s="29"/>
    </row>
    <row r="864" spans="1:5" x14ac:dyDescent="0.2">
      <c r="A864" s="26"/>
      <c r="C864" s="29"/>
      <c r="D864" s="29"/>
      <c r="E864" s="29"/>
    </row>
    <row r="865" spans="1:5" x14ac:dyDescent="0.2">
      <c r="A865" s="26"/>
      <c r="C865" s="29"/>
      <c r="D865" s="29"/>
      <c r="E865" s="29"/>
    </row>
    <row r="866" spans="1:5" x14ac:dyDescent="0.2">
      <c r="A866" s="26"/>
      <c r="C866" s="29"/>
      <c r="D866" s="29"/>
      <c r="E866" s="29"/>
    </row>
    <row r="867" spans="1:5" x14ac:dyDescent="0.2">
      <c r="A867" s="26"/>
      <c r="C867" s="29"/>
      <c r="D867" s="29"/>
      <c r="E867" s="29"/>
    </row>
    <row r="868" spans="1:5" x14ac:dyDescent="0.2">
      <c r="A868" s="26"/>
      <c r="C868" s="29"/>
      <c r="D868" s="29"/>
      <c r="E868" s="29"/>
    </row>
    <row r="869" spans="1:5" x14ac:dyDescent="0.2">
      <c r="A869" s="26"/>
      <c r="C869" s="29"/>
      <c r="D869" s="29"/>
      <c r="E869" s="29"/>
    </row>
    <row r="870" spans="1:5" x14ac:dyDescent="0.2">
      <c r="A870" s="26"/>
      <c r="C870" s="29"/>
      <c r="D870" s="29"/>
      <c r="E870" s="29"/>
    </row>
    <row r="871" spans="1:5" x14ac:dyDescent="0.2">
      <c r="A871" s="26"/>
      <c r="C871" s="29"/>
      <c r="D871" s="29"/>
      <c r="E871" s="29"/>
    </row>
    <row r="872" spans="1:5" x14ac:dyDescent="0.2">
      <c r="A872" s="26"/>
      <c r="C872" s="29"/>
      <c r="D872" s="29"/>
      <c r="E872" s="29"/>
    </row>
    <row r="873" spans="1:5" x14ac:dyDescent="0.2">
      <c r="A873" s="26"/>
      <c r="C873" s="29"/>
      <c r="D873" s="29"/>
      <c r="E873" s="29"/>
    </row>
    <row r="874" spans="1:5" x14ac:dyDescent="0.2">
      <c r="A874" s="26"/>
      <c r="C874" s="29"/>
      <c r="D874" s="29"/>
      <c r="E874" s="29"/>
    </row>
    <row r="875" spans="1:5" x14ac:dyDescent="0.2">
      <c r="A875" s="26"/>
      <c r="C875" s="29"/>
      <c r="D875" s="29"/>
      <c r="E875" s="29"/>
    </row>
    <row r="876" spans="1:5" x14ac:dyDescent="0.2">
      <c r="A876" s="26"/>
      <c r="C876" s="29"/>
      <c r="D876" s="29"/>
      <c r="E876" s="29"/>
    </row>
    <row r="877" spans="1:5" x14ac:dyDescent="0.2">
      <c r="A877" s="26"/>
      <c r="C877" s="29"/>
      <c r="D877" s="29"/>
      <c r="E877" s="29"/>
    </row>
    <row r="878" spans="1:5" x14ac:dyDescent="0.2">
      <c r="A878" s="26"/>
      <c r="C878" s="29"/>
      <c r="D878" s="29"/>
      <c r="E878" s="29"/>
    </row>
    <row r="879" spans="1:5" x14ac:dyDescent="0.2">
      <c r="A879" s="26"/>
      <c r="C879" s="29"/>
      <c r="D879" s="29"/>
      <c r="E879" s="29"/>
    </row>
    <row r="880" spans="1:5" x14ac:dyDescent="0.2">
      <c r="A880" s="26"/>
      <c r="C880" s="29"/>
      <c r="D880" s="29"/>
      <c r="E880" s="29"/>
    </row>
    <row r="881" spans="1:5" x14ac:dyDescent="0.2">
      <c r="A881" s="26"/>
      <c r="C881" s="29"/>
      <c r="D881" s="29"/>
      <c r="E881" s="29"/>
    </row>
    <row r="882" spans="1:5" x14ac:dyDescent="0.2">
      <c r="A882" s="26"/>
      <c r="C882" s="29"/>
      <c r="D882" s="29"/>
      <c r="E882" s="29"/>
    </row>
    <row r="883" spans="1:5" x14ac:dyDescent="0.2">
      <c r="A883" s="26"/>
      <c r="C883" s="29"/>
      <c r="D883" s="29"/>
      <c r="E883" s="29"/>
    </row>
    <row r="884" spans="1:5" x14ac:dyDescent="0.2">
      <c r="A884" s="26"/>
      <c r="C884" s="29"/>
      <c r="D884" s="29"/>
      <c r="E884" s="29"/>
    </row>
    <row r="885" spans="1:5" x14ac:dyDescent="0.2">
      <c r="A885" s="26"/>
      <c r="C885" s="29"/>
      <c r="D885" s="29"/>
      <c r="E885" s="29"/>
    </row>
    <row r="886" spans="1:5" x14ac:dyDescent="0.2">
      <c r="A886" s="26"/>
      <c r="C886" s="29"/>
      <c r="D886" s="29"/>
      <c r="E886" s="29"/>
    </row>
    <row r="887" spans="1:5" x14ac:dyDescent="0.2">
      <c r="A887" s="26"/>
      <c r="C887" s="29"/>
      <c r="D887" s="29"/>
      <c r="E887" s="29"/>
    </row>
    <row r="888" spans="1:5" x14ac:dyDescent="0.2">
      <c r="A888" s="26"/>
      <c r="C888" s="29"/>
      <c r="D888" s="29"/>
      <c r="E888" s="29"/>
    </row>
    <row r="889" spans="1:5" x14ac:dyDescent="0.2">
      <c r="A889" s="26"/>
      <c r="C889" s="29"/>
      <c r="D889" s="29"/>
      <c r="E889" s="29"/>
    </row>
    <row r="890" spans="1:5" x14ac:dyDescent="0.2">
      <c r="A890" s="26"/>
      <c r="C890" s="29"/>
      <c r="D890" s="29"/>
      <c r="E890" s="29"/>
    </row>
    <row r="891" spans="1:5" x14ac:dyDescent="0.2">
      <c r="A891" s="26"/>
      <c r="C891" s="29"/>
      <c r="D891" s="29"/>
      <c r="E891" s="29"/>
    </row>
    <row r="892" spans="1:5" x14ac:dyDescent="0.2">
      <c r="A892" s="26"/>
      <c r="C892" s="29"/>
      <c r="D892" s="29"/>
      <c r="E892" s="29"/>
    </row>
    <row r="893" spans="1:5" x14ac:dyDescent="0.2">
      <c r="A893" s="26"/>
      <c r="C893" s="29"/>
      <c r="D893" s="29"/>
      <c r="E893" s="29"/>
    </row>
    <row r="894" spans="1:5" x14ac:dyDescent="0.2">
      <c r="A894" s="26"/>
      <c r="C894" s="29"/>
      <c r="D894" s="29"/>
      <c r="E894" s="29"/>
    </row>
    <row r="895" spans="1:5" x14ac:dyDescent="0.2">
      <c r="A895" s="26"/>
      <c r="C895" s="29"/>
      <c r="D895" s="29"/>
      <c r="E895" s="29"/>
    </row>
    <row r="896" spans="1:5" x14ac:dyDescent="0.2">
      <c r="A896" s="26"/>
      <c r="C896" s="29"/>
      <c r="D896" s="29"/>
      <c r="E896" s="29"/>
    </row>
    <row r="897" spans="1:5" x14ac:dyDescent="0.2">
      <c r="A897" s="26"/>
      <c r="C897" s="29"/>
      <c r="D897" s="29"/>
      <c r="E897" s="29"/>
    </row>
    <row r="898" spans="1:5" x14ac:dyDescent="0.2">
      <c r="A898" s="26"/>
      <c r="C898" s="29"/>
      <c r="D898" s="29"/>
      <c r="E898" s="29"/>
    </row>
    <row r="899" spans="1:5" x14ac:dyDescent="0.2">
      <c r="A899" s="26"/>
      <c r="C899" s="29"/>
      <c r="D899" s="29"/>
      <c r="E899" s="29"/>
    </row>
    <row r="900" spans="1:5" x14ac:dyDescent="0.2">
      <c r="A900" s="26"/>
      <c r="C900" s="29"/>
      <c r="D900" s="29"/>
      <c r="E900" s="29"/>
    </row>
    <row r="901" spans="1:5" x14ac:dyDescent="0.2">
      <c r="A901" s="26"/>
      <c r="C901" s="29"/>
      <c r="D901" s="29"/>
      <c r="E901" s="29"/>
    </row>
    <row r="902" spans="1:5" x14ac:dyDescent="0.2">
      <c r="A902" s="26"/>
      <c r="C902" s="29"/>
      <c r="D902" s="29"/>
      <c r="E902" s="29"/>
    </row>
    <row r="903" spans="1:5" x14ac:dyDescent="0.2">
      <c r="A903" s="26"/>
      <c r="C903" s="29"/>
      <c r="D903" s="29"/>
      <c r="E903" s="29"/>
    </row>
    <row r="904" spans="1:5" x14ac:dyDescent="0.2">
      <c r="A904" s="26"/>
      <c r="C904" s="29"/>
      <c r="D904" s="29"/>
      <c r="E904" s="29"/>
    </row>
    <row r="905" spans="1:5" x14ac:dyDescent="0.2">
      <c r="A905" s="26"/>
      <c r="C905" s="29"/>
      <c r="D905" s="29"/>
      <c r="E905" s="29"/>
    </row>
    <row r="906" spans="1:5" x14ac:dyDescent="0.2">
      <c r="A906" s="26"/>
      <c r="C906" s="29"/>
      <c r="D906" s="29"/>
      <c r="E906" s="29"/>
    </row>
    <row r="907" spans="1:5" x14ac:dyDescent="0.2">
      <c r="A907" s="26"/>
      <c r="C907" s="29"/>
      <c r="D907" s="29"/>
      <c r="E907" s="29"/>
    </row>
    <row r="908" spans="1:5" x14ac:dyDescent="0.2">
      <c r="A908" s="26"/>
      <c r="C908" s="29"/>
      <c r="D908" s="29"/>
      <c r="E908" s="29"/>
    </row>
    <row r="909" spans="1:5" x14ac:dyDescent="0.2">
      <c r="A909" s="26"/>
      <c r="C909" s="29"/>
      <c r="D909" s="29"/>
      <c r="E909" s="29"/>
    </row>
    <row r="910" spans="1:5" x14ac:dyDescent="0.2">
      <c r="A910" s="26"/>
      <c r="C910" s="29"/>
      <c r="D910" s="29"/>
      <c r="E910" s="29"/>
    </row>
    <row r="911" spans="1:5" x14ac:dyDescent="0.2">
      <c r="A911" s="26"/>
      <c r="C911" s="29"/>
      <c r="D911" s="29"/>
      <c r="E911" s="29"/>
    </row>
    <row r="912" spans="1:5" x14ac:dyDescent="0.2">
      <c r="A912" s="26"/>
      <c r="C912" s="29"/>
      <c r="D912" s="29"/>
      <c r="E912" s="29"/>
    </row>
    <row r="913" spans="1:5" x14ac:dyDescent="0.2">
      <c r="A913" s="26"/>
      <c r="C913" s="29"/>
      <c r="D913" s="29"/>
      <c r="E913" s="29"/>
    </row>
    <row r="914" spans="1:5" x14ac:dyDescent="0.2">
      <c r="A914" s="26"/>
      <c r="C914" s="29"/>
      <c r="D914" s="29"/>
      <c r="E914" s="29"/>
    </row>
    <row r="915" spans="1:5" x14ac:dyDescent="0.2">
      <c r="A915" s="26"/>
      <c r="C915" s="29"/>
      <c r="D915" s="29"/>
      <c r="E915" s="29"/>
    </row>
    <row r="916" spans="1:5" x14ac:dyDescent="0.2">
      <c r="A916" s="26"/>
      <c r="C916" s="29"/>
      <c r="D916" s="29"/>
      <c r="E916" s="29"/>
    </row>
    <row r="917" spans="1:5" x14ac:dyDescent="0.2">
      <c r="A917" s="26"/>
      <c r="C917" s="29"/>
      <c r="D917" s="29"/>
      <c r="E917" s="29"/>
    </row>
    <row r="918" spans="1:5" x14ac:dyDescent="0.2">
      <c r="A918" s="26"/>
      <c r="C918" s="29"/>
      <c r="D918" s="29"/>
      <c r="E918" s="29"/>
    </row>
    <row r="919" spans="1:5" x14ac:dyDescent="0.2">
      <c r="A919" s="26"/>
      <c r="C919" s="29"/>
      <c r="D919" s="29"/>
      <c r="E919" s="29"/>
    </row>
    <row r="920" spans="1:5" x14ac:dyDescent="0.2">
      <c r="A920" s="26"/>
      <c r="C920" s="29"/>
      <c r="D920" s="29"/>
      <c r="E920" s="29"/>
    </row>
    <row r="921" spans="1:5" x14ac:dyDescent="0.2">
      <c r="A921" s="26"/>
      <c r="C921" s="29"/>
      <c r="D921" s="29"/>
      <c r="E921" s="29"/>
    </row>
    <row r="922" spans="1:5" x14ac:dyDescent="0.2">
      <c r="A922" s="26"/>
      <c r="C922" s="29"/>
      <c r="D922" s="29"/>
      <c r="E922" s="29"/>
    </row>
    <row r="923" spans="1:5" x14ac:dyDescent="0.2">
      <c r="A923" s="26"/>
      <c r="C923" s="29"/>
      <c r="D923" s="29"/>
      <c r="E923" s="29"/>
    </row>
    <row r="924" spans="1:5" x14ac:dyDescent="0.2">
      <c r="A924" s="26"/>
      <c r="C924" s="29"/>
      <c r="D924" s="29"/>
      <c r="E924" s="29"/>
    </row>
    <row r="925" spans="1:5" x14ac:dyDescent="0.2">
      <c r="A925" s="26"/>
      <c r="C925" s="29"/>
      <c r="D925" s="29"/>
      <c r="E925" s="27"/>
    </row>
    <row r="926" spans="1:5" x14ac:dyDescent="0.2">
      <c r="A926" s="26"/>
      <c r="C926" s="29"/>
      <c r="D926" s="29"/>
      <c r="E926" s="27"/>
    </row>
    <row r="927" spans="1:5" x14ac:dyDescent="0.2">
      <c r="A927" s="26"/>
      <c r="C927" s="29"/>
      <c r="D927" s="29"/>
      <c r="E927" s="27"/>
    </row>
    <row r="928" spans="1:5" x14ac:dyDescent="0.2">
      <c r="A928" s="26"/>
      <c r="C928" s="29"/>
      <c r="D928" s="29"/>
      <c r="E928" s="27"/>
    </row>
    <row r="929" spans="1:5" x14ac:dyDescent="0.2">
      <c r="A929" s="26"/>
      <c r="C929" s="29"/>
      <c r="D929" s="29"/>
      <c r="E929" s="27"/>
    </row>
    <row r="930" spans="1:5" x14ac:dyDescent="0.2">
      <c r="A930" s="26"/>
      <c r="C930" s="29"/>
      <c r="D930" s="29"/>
      <c r="E930" s="27"/>
    </row>
    <row r="931" spans="1:5" x14ac:dyDescent="0.2">
      <c r="A931" s="26"/>
      <c r="C931" s="29"/>
      <c r="D931" s="29"/>
      <c r="E931" s="27"/>
    </row>
    <row r="932" spans="1:5" x14ac:dyDescent="0.2">
      <c r="A932" s="26"/>
      <c r="C932" s="29"/>
      <c r="D932" s="29"/>
      <c r="E932" s="27"/>
    </row>
    <row r="933" spans="1:5" x14ac:dyDescent="0.2">
      <c r="A933" s="26"/>
      <c r="C933" s="29"/>
      <c r="D933" s="29"/>
      <c r="E933" s="27"/>
    </row>
    <row r="934" spans="1:5" x14ac:dyDescent="0.2">
      <c r="A934" s="26"/>
      <c r="C934" s="29"/>
      <c r="D934" s="29"/>
      <c r="E934" s="27"/>
    </row>
    <row r="935" spans="1:5" x14ac:dyDescent="0.2">
      <c r="A935" s="26"/>
      <c r="C935" s="29"/>
      <c r="D935" s="29"/>
      <c r="E935" s="27"/>
    </row>
    <row r="936" spans="1:5" x14ac:dyDescent="0.2">
      <c r="A936" s="26"/>
      <c r="C936" s="29"/>
      <c r="D936" s="29"/>
      <c r="E936" s="27"/>
    </row>
    <row r="937" spans="1:5" x14ac:dyDescent="0.2">
      <c r="A937" s="26"/>
      <c r="C937" s="29"/>
      <c r="D937" s="29"/>
      <c r="E937" s="27"/>
    </row>
    <row r="938" spans="1:5" x14ac:dyDescent="0.2">
      <c r="A938" s="26"/>
      <c r="C938" s="29"/>
      <c r="D938" s="29"/>
      <c r="E938" s="27"/>
    </row>
    <row r="939" spans="1:5" x14ac:dyDescent="0.2">
      <c r="A939" s="26"/>
      <c r="C939" s="29"/>
      <c r="D939" s="29"/>
      <c r="E939" s="27"/>
    </row>
    <row r="940" spans="1:5" x14ac:dyDescent="0.2">
      <c r="A940" s="26"/>
      <c r="C940" s="29"/>
      <c r="D940" s="29"/>
      <c r="E940" s="27"/>
    </row>
    <row r="941" spans="1:5" x14ac:dyDescent="0.2">
      <c r="A941" s="26"/>
      <c r="C941" s="29"/>
      <c r="D941" s="29"/>
      <c r="E941" s="27"/>
    </row>
    <row r="942" spans="1:5" x14ac:dyDescent="0.2">
      <c r="A942" s="26"/>
      <c r="C942" s="29"/>
      <c r="D942" s="29"/>
      <c r="E942" s="27"/>
    </row>
    <row r="943" spans="1:5" x14ac:dyDescent="0.2">
      <c r="A943" s="26"/>
      <c r="C943" s="29"/>
      <c r="D943" s="29"/>
      <c r="E943" s="27"/>
    </row>
    <row r="944" spans="1:5" x14ac:dyDescent="0.2">
      <c r="A944" s="26"/>
      <c r="C944" s="29"/>
      <c r="D944" s="29"/>
      <c r="E944" s="29"/>
    </row>
    <row r="945" spans="1:5" x14ac:dyDescent="0.2">
      <c r="A945" s="26"/>
      <c r="C945" s="29"/>
      <c r="D945" s="29"/>
      <c r="E945" s="29"/>
    </row>
    <row r="946" spans="1:5" x14ac:dyDescent="0.2">
      <c r="A946" s="26"/>
      <c r="C946" s="29"/>
      <c r="D946" s="29"/>
      <c r="E946" s="29"/>
    </row>
    <row r="947" spans="1:5" x14ac:dyDescent="0.2">
      <c r="A947" s="26"/>
      <c r="C947" s="29"/>
      <c r="D947" s="29"/>
      <c r="E947" s="29"/>
    </row>
    <row r="948" spans="1:5" x14ac:dyDescent="0.2">
      <c r="A948" s="26"/>
      <c r="C948" s="29"/>
      <c r="D948" s="29"/>
      <c r="E948" s="29"/>
    </row>
    <row r="949" spans="1:5" x14ac:dyDescent="0.2">
      <c r="A949" s="26"/>
      <c r="C949" s="29"/>
      <c r="D949" s="29"/>
      <c r="E949" s="29"/>
    </row>
    <row r="950" spans="1:5" x14ac:dyDescent="0.2">
      <c r="A950" s="26"/>
      <c r="C950" s="29"/>
      <c r="D950" s="29"/>
      <c r="E950" s="29"/>
    </row>
    <row r="951" spans="1:5" x14ac:dyDescent="0.2">
      <c r="A951" s="26"/>
      <c r="C951" s="29"/>
      <c r="D951" s="29"/>
      <c r="E951" s="29"/>
    </row>
    <row r="952" spans="1:5" x14ac:dyDescent="0.2">
      <c r="A952" s="26"/>
      <c r="C952" s="29"/>
      <c r="D952" s="29"/>
      <c r="E952" s="29"/>
    </row>
    <row r="953" spans="1:5" x14ac:dyDescent="0.2">
      <c r="A953" s="26"/>
      <c r="C953" s="29"/>
      <c r="D953" s="29"/>
      <c r="E953" s="29"/>
    </row>
    <row r="954" spans="1:5" x14ac:dyDescent="0.2">
      <c r="A954" s="26"/>
      <c r="C954" s="29"/>
      <c r="D954" s="29"/>
      <c r="E954" s="29"/>
    </row>
    <row r="955" spans="1:5" x14ac:dyDescent="0.2">
      <c r="A955" s="26"/>
      <c r="C955" s="29"/>
      <c r="D955" s="29"/>
      <c r="E955" s="29"/>
    </row>
    <row r="956" spans="1:5" x14ac:dyDescent="0.2">
      <c r="A956" s="26"/>
      <c r="C956" s="29"/>
      <c r="D956" s="29"/>
      <c r="E956" s="29"/>
    </row>
    <row r="957" spans="1:5" x14ac:dyDescent="0.2">
      <c r="A957" s="26"/>
      <c r="C957" s="29"/>
      <c r="D957" s="29"/>
      <c r="E957" s="29"/>
    </row>
    <row r="958" spans="1:5" x14ac:dyDescent="0.2">
      <c r="A958" s="26"/>
      <c r="C958" s="29"/>
      <c r="D958" s="29"/>
      <c r="E958" s="29"/>
    </row>
    <row r="959" spans="1:5" x14ac:dyDescent="0.2">
      <c r="A959" s="26"/>
      <c r="C959" s="29"/>
      <c r="D959" s="29"/>
      <c r="E959" s="29"/>
    </row>
    <row r="960" spans="1:5" x14ac:dyDescent="0.2">
      <c r="A960" s="26"/>
      <c r="C960" s="29"/>
      <c r="D960" s="29"/>
      <c r="E960" s="29"/>
    </row>
    <row r="961" spans="1:5" x14ac:dyDescent="0.2">
      <c r="A961" s="26"/>
      <c r="C961" s="29"/>
      <c r="D961" s="29"/>
      <c r="E961" s="29"/>
    </row>
    <row r="962" spans="1:5" x14ac:dyDescent="0.2">
      <c r="A962" s="26"/>
      <c r="C962" s="29"/>
      <c r="D962" s="29"/>
      <c r="E962" s="29"/>
    </row>
    <row r="963" spans="1:5" x14ac:dyDescent="0.2">
      <c r="A963" s="26"/>
      <c r="C963" s="29"/>
      <c r="D963" s="29"/>
      <c r="E963" s="29"/>
    </row>
    <row r="964" spans="1:5" x14ac:dyDescent="0.2">
      <c r="A964" s="26"/>
      <c r="C964" s="29"/>
      <c r="D964" s="29"/>
      <c r="E964" s="29"/>
    </row>
    <row r="965" spans="1:5" x14ac:dyDescent="0.2">
      <c r="A965" s="26"/>
      <c r="C965" s="29"/>
      <c r="D965" s="29"/>
      <c r="E965" s="29"/>
    </row>
    <row r="966" spans="1:5" x14ac:dyDescent="0.2">
      <c r="A966" s="26"/>
      <c r="C966" s="29"/>
      <c r="D966" s="29"/>
      <c r="E966" s="29"/>
    </row>
    <row r="967" spans="1:5" x14ac:dyDescent="0.2">
      <c r="A967" s="26"/>
      <c r="C967" s="29"/>
      <c r="D967" s="29"/>
      <c r="E967" s="29"/>
    </row>
  </sheetData>
  <sheetProtection algorithmName="SHA-512" hashValue="tCQxHql3quVmd1XS0yZvo8zOZpnIyScbv4yMMgeDMHyNpicuZYeuV1PT+LEf1RUANEQZP5Nn623s8tIxob7FNg==" saltValue="NXHTMpNDRG+jIy/vsfqbWA==" spinCount="100000" sheet="1" selectLockedCells="1"/>
  <conditionalFormatting sqref="K14">
    <cfRule type="colorScale" priority="1">
      <colorScale>
        <cfvo type="formula" val="&quot;WENN($I$14=&quot;&quot;JA&quot;&quot;)&quot;"/>
        <cfvo type="formula" val="$K$14=&quot;NEIN&quot;"/>
        <color rgb="FF00B050"/>
        <color rgb="FFFF0000"/>
      </colorScale>
    </cfRule>
  </conditionalFormatting>
  <conditionalFormatting sqref="H37:H42">
    <cfRule type="colorScale" priority="8">
      <colorScale>
        <cfvo type="num" val="0"/>
        <cfvo type="num" val="$B$46*0.9"/>
        <cfvo type="num" val="$B$46"/>
        <color rgb="FF63BE7B"/>
        <color rgb="FFFFEB84"/>
        <color rgb="FFF8696B"/>
      </colorScale>
    </cfRule>
  </conditionalFormatting>
  <hyperlinks>
    <hyperlink ref="K1" r:id="rId1" xr:uid="{998966F5-0A01-2541-8D43-7BB5D3313476}"/>
    <hyperlink ref="M31" r:id="rId2" xr:uid="{EB2954B3-CA51-9C4F-B3C4-FEF2714C3513}"/>
  </hyperlinks>
  <pageMargins left="0.7" right="0.7" top="0.78740157499999996" bottom="0.78740157499999996" header="0.3" footer="0.3"/>
  <pageSetup paperSize="9" scale="55" orientation="landscape" horizontalDpi="0" verticalDpi="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1A822-06CD-FB41-8FC7-0D3F3100FA12}">
  <sheetPr>
    <tabColor rgb="FF92D050"/>
  </sheetPr>
  <dimension ref="A1:O825"/>
  <sheetViews>
    <sheetView zoomScaleNormal="100" workbookViewId="0">
      <selection activeCell="B13" sqref="B13"/>
    </sheetView>
  </sheetViews>
  <sheetFormatPr baseColWidth="10" defaultRowHeight="16" x14ac:dyDescent="0.2"/>
  <cols>
    <col min="1" max="1" width="23.33203125" style="6" customWidth="1"/>
    <col min="2" max="16384" width="10.83203125" style="6"/>
  </cols>
  <sheetData>
    <row r="1" spans="1:11" ht="26" x14ac:dyDescent="0.3">
      <c r="A1" s="5" t="s">
        <v>100</v>
      </c>
      <c r="F1" s="6" t="str">
        <f>Anleitung!D1</f>
        <v>Version 0.70Beta</v>
      </c>
      <c r="I1" s="6" t="s">
        <v>30</v>
      </c>
      <c r="K1" s="7" t="s">
        <v>42</v>
      </c>
    </row>
    <row r="2" spans="1:11" x14ac:dyDescent="0.2">
      <c r="A2" s="21" t="s">
        <v>68</v>
      </c>
    </row>
    <row r="3" spans="1:11" x14ac:dyDescent="0.2">
      <c r="A3" s="8" t="s">
        <v>9</v>
      </c>
    </row>
    <row r="4" spans="1:11" ht="17" thickBot="1" x14ac:dyDescent="0.25">
      <c r="A4" s="8" t="s">
        <v>67</v>
      </c>
    </row>
    <row r="5" spans="1:11" x14ac:dyDescent="0.2">
      <c r="A5" s="52" t="s">
        <v>12</v>
      </c>
      <c r="B5" s="79">
        <f>'Raum2_Übersicht+Stoßlüftung'!B5</f>
        <v>3.5</v>
      </c>
      <c r="C5" s="53" t="s">
        <v>14</v>
      </c>
      <c r="D5" s="53"/>
      <c r="E5" s="54">
        <f>'Raum2_Übersicht+Stoßlüftung'!$E$5</f>
        <v>4</v>
      </c>
      <c r="F5" s="11"/>
      <c r="G5" s="11"/>
      <c r="H5" s="11"/>
      <c r="I5" s="11"/>
      <c r="J5" s="11"/>
    </row>
    <row r="6" spans="1:11" ht="17" thickBot="1" x14ac:dyDescent="0.25">
      <c r="A6" s="55" t="s">
        <v>13</v>
      </c>
      <c r="B6" s="56">
        <f>'Raum2_Übersicht+Stoßlüftung'!$B$6</f>
        <v>2.8</v>
      </c>
      <c r="C6" s="57" t="s">
        <v>15</v>
      </c>
      <c r="D6" s="57"/>
      <c r="E6" s="58">
        <f>B5*E5*B6</f>
        <v>39.199999999999996</v>
      </c>
      <c r="F6" s="11"/>
      <c r="G6" s="11"/>
      <c r="H6" s="11"/>
      <c r="I6" s="11"/>
      <c r="J6" s="11"/>
    </row>
    <row r="7" spans="1:11" ht="17" thickBot="1" x14ac:dyDescent="0.25">
      <c r="A7" s="11"/>
      <c r="B7" s="11"/>
      <c r="C7" s="11"/>
      <c r="D7" s="11"/>
      <c r="E7" s="11"/>
      <c r="F7" s="11"/>
      <c r="G7" s="11"/>
      <c r="H7" s="11"/>
      <c r="I7" s="11"/>
      <c r="J7" s="11"/>
    </row>
    <row r="8" spans="1:11" ht="17" thickBot="1" x14ac:dyDescent="0.25">
      <c r="A8" s="111" t="s">
        <v>16</v>
      </c>
      <c r="B8" s="112">
        <f>'Raum2_Übersicht+Stoßlüftung'!$B$8</f>
        <v>3</v>
      </c>
      <c r="C8" s="113" t="s">
        <v>2</v>
      </c>
      <c r="D8" s="113"/>
      <c r="E8" s="114">
        <f>'Raum2_Übersicht+Stoßlüftung'!$E$8</f>
        <v>20</v>
      </c>
      <c r="F8" s="11"/>
      <c r="G8" s="11"/>
      <c r="H8" s="11"/>
      <c r="I8" s="11"/>
      <c r="J8" s="11"/>
    </row>
    <row r="9" spans="1:11" x14ac:dyDescent="0.2">
      <c r="A9" s="11" t="s">
        <v>1</v>
      </c>
      <c r="B9" s="11"/>
      <c r="C9" s="30">
        <f>E8-B8</f>
        <v>17</v>
      </c>
      <c r="D9" s="15" t="s">
        <v>66</v>
      </c>
      <c r="E9" s="11"/>
      <c r="F9" s="11"/>
      <c r="G9" s="11"/>
      <c r="H9" s="11"/>
      <c r="I9" s="11"/>
      <c r="J9" s="11"/>
    </row>
    <row r="10" spans="1:11" x14ac:dyDescent="0.2">
      <c r="A10" s="11"/>
      <c r="B10" s="11"/>
      <c r="C10" s="11"/>
      <c r="E10" s="11"/>
      <c r="F10" s="11"/>
      <c r="G10" s="11"/>
      <c r="H10" s="11"/>
      <c r="I10" s="11"/>
      <c r="J10" s="11"/>
    </row>
    <row r="11" spans="1:11" ht="17" thickBot="1" x14ac:dyDescent="0.25">
      <c r="A11" s="11"/>
      <c r="B11" s="11"/>
      <c r="C11" s="11"/>
      <c r="D11" s="11"/>
      <c r="E11" s="11"/>
      <c r="F11" s="11"/>
      <c r="G11" s="11"/>
      <c r="H11" s="11"/>
      <c r="I11" s="11"/>
      <c r="J11" s="11"/>
    </row>
    <row r="12" spans="1:11" x14ac:dyDescent="0.2">
      <c r="A12" s="92" t="s">
        <v>3</v>
      </c>
      <c r="B12" s="93">
        <v>1</v>
      </c>
      <c r="C12" s="93">
        <v>2</v>
      </c>
      <c r="D12" s="93">
        <v>3</v>
      </c>
      <c r="E12" s="93">
        <v>4</v>
      </c>
      <c r="F12" s="93">
        <v>5</v>
      </c>
      <c r="G12" s="94">
        <v>6</v>
      </c>
      <c r="H12" s="11"/>
      <c r="I12" s="11"/>
      <c r="J12" s="11"/>
    </row>
    <row r="13" spans="1:11" x14ac:dyDescent="0.2">
      <c r="A13" s="95" t="s">
        <v>50</v>
      </c>
      <c r="B13" s="80">
        <f>'Raum2_Übersicht+Stoßlüftung'!B13</f>
        <v>1.3</v>
      </c>
      <c r="C13" s="80">
        <f>'Raum2_Übersicht+Stoßlüftung'!C13</f>
        <v>0</v>
      </c>
      <c r="D13" s="80">
        <f>'Raum2_Übersicht+Stoßlüftung'!D13</f>
        <v>0</v>
      </c>
      <c r="E13" s="80">
        <f>'Raum2_Übersicht+Stoßlüftung'!E13</f>
        <v>0</v>
      </c>
      <c r="F13" s="80">
        <f>'Raum2_Übersicht+Stoßlüftung'!F13</f>
        <v>0</v>
      </c>
      <c r="G13" s="96">
        <f>'Raum2_Übersicht+Stoßlüftung'!G13</f>
        <v>0</v>
      </c>
      <c r="H13" s="15" t="s">
        <v>103</v>
      </c>
      <c r="I13" s="11"/>
      <c r="J13" s="11"/>
    </row>
    <row r="14" spans="1:11" ht="17" thickBot="1" x14ac:dyDescent="0.25">
      <c r="A14" s="95" t="s">
        <v>51</v>
      </c>
      <c r="B14" s="80">
        <f>'Raum2_Übersicht+Stoßlüftung'!B14</f>
        <v>1.5</v>
      </c>
      <c r="C14" s="80">
        <f>'Raum2_Übersicht+Stoßlüftung'!C14</f>
        <v>0</v>
      </c>
      <c r="D14" s="80">
        <f>'Raum2_Übersicht+Stoßlüftung'!D14</f>
        <v>0</v>
      </c>
      <c r="E14" s="80">
        <f>'Raum2_Übersicht+Stoßlüftung'!E14</f>
        <v>0</v>
      </c>
      <c r="F14" s="80">
        <f>'Raum2_Übersicht+Stoßlüftung'!F14</f>
        <v>0</v>
      </c>
      <c r="G14" s="96">
        <f>'Raum2_Übersicht+Stoßlüftung'!G14</f>
        <v>0</v>
      </c>
      <c r="H14" s="15" t="s">
        <v>107</v>
      </c>
      <c r="I14" s="11"/>
      <c r="J14" s="11"/>
    </row>
    <row r="15" spans="1:11" x14ac:dyDescent="0.2">
      <c r="A15" s="106" t="s">
        <v>52</v>
      </c>
      <c r="B15" s="173">
        <v>0.06</v>
      </c>
      <c r="C15" s="173">
        <v>0.06</v>
      </c>
      <c r="D15" s="173">
        <v>0.06</v>
      </c>
      <c r="E15" s="173">
        <v>0.06</v>
      </c>
      <c r="F15" s="173">
        <v>0.06</v>
      </c>
      <c r="G15" s="174">
        <v>0.06</v>
      </c>
    </row>
    <row r="16" spans="1:11" x14ac:dyDescent="0.2">
      <c r="A16" s="107" t="s">
        <v>55</v>
      </c>
      <c r="B16" s="175">
        <v>0.14000000000000001</v>
      </c>
      <c r="C16" s="175">
        <v>0.14000000000000001</v>
      </c>
      <c r="D16" s="175">
        <v>0.14000000000000001</v>
      </c>
      <c r="E16" s="175">
        <v>0.14000000000000001</v>
      </c>
      <c r="F16" s="175">
        <v>0.14000000000000001</v>
      </c>
      <c r="G16" s="176">
        <v>0.14000000000000001</v>
      </c>
    </row>
    <row r="17" spans="1:10" ht="18" customHeight="1" thickBot="1" x14ac:dyDescent="0.25">
      <c r="A17" s="109" t="s">
        <v>49</v>
      </c>
      <c r="B17" s="177">
        <v>0.1</v>
      </c>
      <c r="C17" s="177">
        <v>0.1</v>
      </c>
      <c r="D17" s="177">
        <v>0.1</v>
      </c>
      <c r="E17" s="177">
        <v>0.1</v>
      </c>
      <c r="F17" s="177">
        <v>0.1</v>
      </c>
      <c r="G17" s="178">
        <v>0.1</v>
      </c>
    </row>
    <row r="18" spans="1:10" x14ac:dyDescent="0.2">
      <c r="A18" s="97" t="s">
        <v>54</v>
      </c>
      <c r="B18" s="32">
        <f>IF(B14=0,0,ASIN((B15+B16)/B14)/PI()*180)</f>
        <v>7.6622556607660659</v>
      </c>
      <c r="C18" s="32">
        <f t="shared" ref="C18:G18" si="0">IF(C14=0,0,ASIN((C15+C16)/C14)/PI()*180)</f>
        <v>0</v>
      </c>
      <c r="D18" s="32">
        <f t="shared" si="0"/>
        <v>0</v>
      </c>
      <c r="E18" s="32">
        <f t="shared" si="0"/>
        <v>0</v>
      </c>
      <c r="F18" s="32">
        <f t="shared" si="0"/>
        <v>0</v>
      </c>
      <c r="G18" s="32">
        <f t="shared" si="0"/>
        <v>0</v>
      </c>
    </row>
    <row r="19" spans="1:10" x14ac:dyDescent="0.2">
      <c r="A19" s="97" t="s">
        <v>53</v>
      </c>
      <c r="B19" s="32">
        <f t="shared" ref="B19:G19" si="1">IF(B18=0,0,B15/SIN(B18*PI()/180 ))</f>
        <v>0.45</v>
      </c>
      <c r="C19" s="32">
        <f t="shared" si="1"/>
        <v>0</v>
      </c>
      <c r="D19" s="32">
        <f t="shared" si="1"/>
        <v>0</v>
      </c>
      <c r="E19" s="32">
        <f t="shared" si="1"/>
        <v>0</v>
      </c>
      <c r="F19" s="32">
        <f t="shared" si="1"/>
        <v>0</v>
      </c>
      <c r="G19" s="98">
        <f t="shared" si="1"/>
        <v>0</v>
      </c>
    </row>
    <row r="20" spans="1:10" x14ac:dyDescent="0.2">
      <c r="A20" s="97" t="s">
        <v>56</v>
      </c>
      <c r="B20" s="32">
        <f t="shared" ref="B20:G20" si="2">IF(B16&gt;B17,1-0.6*(1-(B17/B16)),1)</f>
        <v>0.82857142857142863</v>
      </c>
      <c r="C20" s="32">
        <f t="shared" si="2"/>
        <v>0.82857142857142863</v>
      </c>
      <c r="D20" s="32">
        <f t="shared" si="2"/>
        <v>0.82857142857142863</v>
      </c>
      <c r="E20" s="32">
        <f t="shared" si="2"/>
        <v>0.82857142857142863</v>
      </c>
      <c r="F20" s="32">
        <f t="shared" si="2"/>
        <v>0.82857142857142863</v>
      </c>
      <c r="G20" s="98">
        <f t="shared" si="2"/>
        <v>0.82857142857142863</v>
      </c>
    </row>
    <row r="21" spans="1:10" x14ac:dyDescent="0.2">
      <c r="A21" s="97" t="s">
        <v>57</v>
      </c>
      <c r="B21" s="32">
        <f t="shared" ref="B21:G21" si="3">IF(B19=0,0,(B14-B19)*2/3)</f>
        <v>0.70000000000000007</v>
      </c>
      <c r="C21" s="32">
        <f t="shared" si="3"/>
        <v>0</v>
      </c>
      <c r="D21" s="32">
        <f t="shared" si="3"/>
        <v>0</v>
      </c>
      <c r="E21" s="32">
        <f t="shared" si="3"/>
        <v>0</v>
      </c>
      <c r="F21" s="32">
        <f t="shared" si="3"/>
        <v>0</v>
      </c>
      <c r="G21" s="98">
        <f t="shared" si="3"/>
        <v>0</v>
      </c>
    </row>
    <row r="22" spans="1:10" ht="17" thickBot="1" x14ac:dyDescent="0.25">
      <c r="A22" s="99" t="s">
        <v>58</v>
      </c>
      <c r="B22" s="100">
        <f>(((B13+B14-B19)*B16)/3)*B20</f>
        <v>9.0866666666666651E-2</v>
      </c>
      <c r="C22" s="100">
        <f t="shared" ref="C22:G22" si="4">((C13+C14-C19)*C16/3)*C20</f>
        <v>0</v>
      </c>
      <c r="D22" s="100">
        <f t="shared" si="4"/>
        <v>0</v>
      </c>
      <c r="E22" s="100">
        <f t="shared" si="4"/>
        <v>0</v>
      </c>
      <c r="F22" s="100">
        <f t="shared" si="4"/>
        <v>0</v>
      </c>
      <c r="G22" s="101">
        <f t="shared" si="4"/>
        <v>0</v>
      </c>
    </row>
    <row r="23" spans="1:10" x14ac:dyDescent="0.2">
      <c r="A23" s="102"/>
      <c r="B23" s="11"/>
      <c r="C23" s="11"/>
      <c r="D23" s="11"/>
      <c r="E23" s="11"/>
      <c r="F23" s="11"/>
      <c r="G23" s="103"/>
      <c r="H23" s="11"/>
      <c r="I23" s="11"/>
      <c r="J23" s="11"/>
    </row>
    <row r="24" spans="1:10" ht="17" thickBot="1" x14ac:dyDescent="0.25">
      <c r="A24" s="55" t="s">
        <v>47</v>
      </c>
      <c r="B24" s="104">
        <f>3600*(B22)*SQRT(9.81*B21*($C$9)/(2*(273.15+$B$8)))</f>
        <v>150.39297842925143</v>
      </c>
      <c r="C24" s="104">
        <f t="shared" ref="C24:G24" si="5">3600*(C22)*SQRT((9.81*C21*($C$9)/(2*(273.15+$B$8))))</f>
        <v>0</v>
      </c>
      <c r="D24" s="104">
        <f t="shared" si="5"/>
        <v>0</v>
      </c>
      <c r="E24" s="104">
        <f t="shared" si="5"/>
        <v>0</v>
      </c>
      <c r="F24" s="104">
        <f t="shared" si="5"/>
        <v>0</v>
      </c>
      <c r="G24" s="105">
        <f t="shared" si="5"/>
        <v>0</v>
      </c>
      <c r="H24" s="102" t="s">
        <v>40</v>
      </c>
      <c r="I24" s="11"/>
      <c r="J24" s="11"/>
    </row>
    <row r="25" spans="1:10" ht="17" thickBot="1" x14ac:dyDescent="0.25">
      <c r="A25" s="11"/>
      <c r="B25" s="11"/>
      <c r="C25" s="11"/>
      <c r="D25" s="11"/>
      <c r="E25" s="11"/>
      <c r="F25" s="11"/>
      <c r="G25" s="11"/>
      <c r="H25" s="11"/>
      <c r="I25" s="11"/>
      <c r="J25" s="11"/>
    </row>
    <row r="26" spans="1:10" x14ac:dyDescent="0.2">
      <c r="A26" s="116" t="s">
        <v>105</v>
      </c>
      <c r="B26" s="117"/>
      <c r="C26" s="127">
        <f>SUM(B24:G24)</f>
        <v>150.39297842925143</v>
      </c>
      <c r="D26" s="118" t="s">
        <v>40</v>
      </c>
      <c r="E26" s="15" t="s">
        <v>104</v>
      </c>
      <c r="F26" s="11"/>
      <c r="G26" s="11"/>
      <c r="H26" s="11"/>
      <c r="I26" s="11"/>
      <c r="J26" s="11"/>
    </row>
    <row r="27" spans="1:10" x14ac:dyDescent="0.2">
      <c r="A27" s="119"/>
      <c r="B27" s="11"/>
      <c r="C27" s="115"/>
      <c r="D27" s="120"/>
    </row>
    <row r="28" spans="1:10" x14ac:dyDescent="0.2">
      <c r="A28" s="119"/>
      <c r="B28" s="11"/>
      <c r="C28" s="70"/>
      <c r="D28" s="121"/>
    </row>
    <row r="29" spans="1:10" ht="17" thickBot="1" x14ac:dyDescent="0.25">
      <c r="A29" s="122" t="s">
        <v>59</v>
      </c>
      <c r="B29" s="123"/>
      <c r="C29" s="124">
        <f>IF(C26/E6&gt;17,17,C26/E6)</f>
        <v>3.8365555721747819</v>
      </c>
      <c r="D29" s="125"/>
      <c r="E29" s="8"/>
    </row>
    <row r="30" spans="1:10" ht="17" thickBot="1" x14ac:dyDescent="0.25">
      <c r="A30" s="41"/>
      <c r="B30" s="41"/>
      <c r="C30" s="41"/>
      <c r="E30" s="8"/>
    </row>
    <row r="31" spans="1:10" x14ac:dyDescent="0.2">
      <c r="A31" s="9" t="s">
        <v>157</v>
      </c>
      <c r="B31" s="222">
        <f>(B16*(B13+B14)+C16*(C13+C14)+D16*(D13+D14)+E16*(E13+E14)+F16*(F13+F14)+G16*(G13+G14))</f>
        <v>0.39200000000000002</v>
      </c>
      <c r="C31" s="220" t="s">
        <v>136</v>
      </c>
      <c r="D31" s="221">
        <v>3</v>
      </c>
      <c r="E31" s="8"/>
      <c r="F31" s="6" t="s">
        <v>154</v>
      </c>
    </row>
    <row r="32" spans="1:10" x14ac:dyDescent="0.2">
      <c r="A32" s="224"/>
      <c r="B32" s="11"/>
      <c r="C32" s="11"/>
      <c r="D32" s="225" t="s">
        <v>134</v>
      </c>
      <c r="E32" s="8"/>
      <c r="F32" s="6" t="s">
        <v>155</v>
      </c>
    </row>
    <row r="33" spans="1:15" x14ac:dyDescent="0.2">
      <c r="A33" s="223" t="s">
        <v>135</v>
      </c>
      <c r="B33" s="11"/>
      <c r="C33" s="171"/>
      <c r="D33" s="218" t="str">
        <f>IF((0.35*D31)&lt;(B16*(B13+B14)+C16*(C13+C14)+D16*(D13+D14)+E16*(E13+E14)+F16*(F13+F14)+G16*(G13+G14)),"JA","NEIN")</f>
        <v>NEIN</v>
      </c>
      <c r="F33" s="6" t="s">
        <v>156</v>
      </c>
    </row>
    <row r="34" spans="1:15" x14ac:dyDescent="0.2">
      <c r="A34" s="107" t="s">
        <v>153</v>
      </c>
      <c r="B34" s="11" t="s">
        <v>176</v>
      </c>
      <c r="C34" s="115" t="s">
        <v>175</v>
      </c>
      <c r="D34" s="218" t="str">
        <f>IF((D31*20)&lt;(C26),"JA","NEIN")</f>
        <v>JA</v>
      </c>
      <c r="F34" s="6" t="s">
        <v>160</v>
      </c>
    </row>
    <row r="35" spans="1:15" x14ac:dyDescent="0.2">
      <c r="A35" s="6" t="s">
        <v>159</v>
      </c>
      <c r="B35" s="6" t="s">
        <v>179</v>
      </c>
      <c r="C35" s="115" t="s">
        <v>174</v>
      </c>
      <c r="D35" s="218" t="str">
        <f>IF((D31*25)&lt;(C26),"JA","NEIN")</f>
        <v>JA</v>
      </c>
    </row>
    <row r="36" spans="1:15" ht="17" thickBot="1" x14ac:dyDescent="0.25">
      <c r="A36" s="226"/>
      <c r="B36" s="219" t="s">
        <v>178</v>
      </c>
      <c r="C36" s="219" t="s">
        <v>177</v>
      </c>
      <c r="D36" s="172" t="str">
        <f>IF((D31*30)&lt;(C26),"JA","NEIN")</f>
        <v>JA</v>
      </c>
    </row>
    <row r="37" spans="1:15" x14ac:dyDescent="0.2">
      <c r="C37" s="20"/>
    </row>
    <row r="38" spans="1:15" x14ac:dyDescent="0.2">
      <c r="A38" s="6" t="s">
        <v>35</v>
      </c>
      <c r="E38" s="6" t="s">
        <v>36</v>
      </c>
    </row>
    <row r="48" spans="1:15" x14ac:dyDescent="0.2">
      <c r="K48" s="41"/>
      <c r="L48" s="41"/>
      <c r="M48" s="41"/>
      <c r="N48" s="41"/>
      <c r="O48" s="41"/>
    </row>
    <row r="49" spans="1:15" x14ac:dyDescent="0.2">
      <c r="K49" s="41"/>
      <c r="L49" s="41"/>
      <c r="M49" s="41"/>
      <c r="N49" s="41"/>
      <c r="O49" s="41"/>
    </row>
    <row r="50" spans="1:15" x14ac:dyDescent="0.2">
      <c r="K50" s="41"/>
      <c r="L50" s="49"/>
      <c r="M50" s="41"/>
      <c r="N50" s="41"/>
      <c r="O50" s="41"/>
    </row>
    <row r="51" spans="1:15" x14ac:dyDescent="0.2">
      <c r="K51" s="41"/>
      <c r="L51" s="49"/>
      <c r="M51" s="41"/>
      <c r="N51" s="41"/>
      <c r="O51" s="41"/>
    </row>
    <row r="52" spans="1:15" x14ac:dyDescent="0.2">
      <c r="K52" s="41"/>
      <c r="L52" s="49"/>
      <c r="M52" s="41"/>
      <c r="N52" s="41"/>
      <c r="O52" s="41"/>
    </row>
    <row r="53" spans="1:15" x14ac:dyDescent="0.2">
      <c r="K53" s="41"/>
      <c r="L53" s="49"/>
      <c r="M53" s="41"/>
      <c r="N53" s="41"/>
      <c r="O53" s="41"/>
    </row>
    <row r="54" spans="1:15" x14ac:dyDescent="0.2">
      <c r="K54" s="41"/>
      <c r="L54" s="41"/>
      <c r="M54" s="41"/>
      <c r="N54" s="41"/>
      <c r="O54" s="41"/>
    </row>
    <row r="55" spans="1:15" x14ac:dyDescent="0.2">
      <c r="A55" s="6" t="s">
        <v>34</v>
      </c>
      <c r="K55" s="41"/>
      <c r="L55" s="41"/>
      <c r="M55" s="41"/>
      <c r="N55" s="41"/>
      <c r="O55" s="41"/>
    </row>
    <row r="56" spans="1:15" x14ac:dyDescent="0.2">
      <c r="A56" s="6" t="s">
        <v>20</v>
      </c>
      <c r="B56" s="36">
        <f>'Raum2_Übersicht+Stoßlüftung'!B79</f>
        <v>1.1111111111111111E-3</v>
      </c>
      <c r="K56" s="41"/>
      <c r="L56" s="41"/>
      <c r="M56" s="41"/>
      <c r="N56" s="41"/>
      <c r="O56" s="41"/>
    </row>
    <row r="57" spans="1:15" x14ac:dyDescent="0.2">
      <c r="A57" s="6" t="s">
        <v>27</v>
      </c>
      <c r="G57" s="41"/>
      <c r="H57" s="41"/>
      <c r="I57" s="41"/>
    </row>
    <row r="58" spans="1:15" x14ac:dyDescent="0.2">
      <c r="A58" s="6" t="s">
        <v>19</v>
      </c>
      <c r="B58" s="6" t="s">
        <v>18</v>
      </c>
      <c r="C58" s="48" t="s">
        <v>76</v>
      </c>
      <c r="D58" s="61" t="s">
        <v>60</v>
      </c>
      <c r="E58" s="45" t="s">
        <v>60</v>
      </c>
      <c r="F58" s="63" t="s">
        <v>28</v>
      </c>
      <c r="G58" s="195" t="s">
        <v>143</v>
      </c>
      <c r="H58" s="37"/>
      <c r="I58" s="42"/>
    </row>
    <row r="59" spans="1:15" x14ac:dyDescent="0.2">
      <c r="A59" s="26">
        <f>B59/60</f>
        <v>0</v>
      </c>
      <c r="B59" s="6">
        <v>0</v>
      </c>
      <c r="C59" s="47">
        <v>1</v>
      </c>
      <c r="D59" s="62">
        <v>1</v>
      </c>
      <c r="E59" s="46">
        <f>E36</f>
        <v>0</v>
      </c>
      <c r="F59" s="64">
        <v>0</v>
      </c>
      <c r="G59" s="43">
        <f>E59*10/3600</f>
        <v>0</v>
      </c>
      <c r="H59" s="41"/>
      <c r="I59" s="41"/>
    </row>
    <row r="60" spans="1:15" x14ac:dyDescent="0.2">
      <c r="A60" s="26">
        <f>B60/60</f>
        <v>0.16666666666666666</v>
      </c>
      <c r="B60" s="6">
        <v>10</v>
      </c>
      <c r="C60" s="38">
        <f>$C$59*EXP(-$C$29*B60/3600)</f>
        <v>0.98939948687446977</v>
      </c>
      <c r="D60" s="38">
        <f>D59*EXP(-$C$29*10/3600)+$B$56</f>
        <v>0.99051059798558083</v>
      </c>
      <c r="E60" s="38">
        <f>E59*EXP(-$C$29*10/3600)+$B$56</f>
        <v>1.1111111111111111E-3</v>
      </c>
      <c r="F60" s="29">
        <f>F59+$B$56</f>
        <v>1.1111111111111111E-3</v>
      </c>
      <c r="G60" s="44">
        <f>G59+E60*10/3600</f>
        <v>3.08641975308642E-6</v>
      </c>
      <c r="H60" s="44"/>
      <c r="I60" s="23"/>
    </row>
    <row r="61" spans="1:15" x14ac:dyDescent="0.2">
      <c r="A61" s="26">
        <f t="shared" ref="A61:A124" si="6">B61/60</f>
        <v>0.33333333333333331</v>
      </c>
      <c r="B61" s="6">
        <v>20</v>
      </c>
      <c r="C61" s="38">
        <f t="shared" ref="C61:C124" si="7">$C$59*EXP(-$C$29*B61/3600)</f>
        <v>0.9789113446274641</v>
      </c>
      <c r="D61" s="38">
        <f t="shared" ref="D61:E76" si="8">D60*EXP(-$C$29*10/3600)+$B$56</f>
        <v>0.9811217885017689</v>
      </c>
      <c r="E61" s="38">
        <f t="shared" si="8"/>
        <v>2.2104438743049664E-3</v>
      </c>
      <c r="F61" s="29">
        <f t="shared" ref="F61:F124" si="9">F60+$B$56</f>
        <v>2.2222222222222222E-3</v>
      </c>
      <c r="G61" s="44">
        <f t="shared" ref="G61:G124" si="10">G60+E61*10/3600</f>
        <v>9.2265416261557699E-6</v>
      </c>
      <c r="H61" s="44"/>
      <c r="I61" s="23"/>
    </row>
    <row r="62" spans="1:15" x14ac:dyDescent="0.2">
      <c r="A62" s="26">
        <f t="shared" si="6"/>
        <v>0.5</v>
      </c>
      <c r="B62" s="6">
        <v>30</v>
      </c>
      <c r="C62" s="38">
        <f t="shared" si="7"/>
        <v>0.9685343820700103</v>
      </c>
      <c r="D62" s="38">
        <f t="shared" si="8"/>
        <v>0.9718325052161233</v>
      </c>
      <c r="E62" s="38">
        <f t="shared" si="8"/>
        <v>3.2981231461132595E-3</v>
      </c>
      <c r="F62" s="29">
        <f t="shared" si="9"/>
        <v>3.3333333333333331E-3</v>
      </c>
      <c r="G62" s="44">
        <f t="shared" si="10"/>
        <v>1.8387994809803712E-5</v>
      </c>
      <c r="H62" s="44"/>
      <c r="I62" s="23"/>
    </row>
    <row r="63" spans="1:15" x14ac:dyDescent="0.2">
      <c r="A63" s="26">
        <f t="shared" si="6"/>
        <v>0.66666666666666663</v>
      </c>
      <c r="B63" s="6">
        <v>40</v>
      </c>
      <c r="C63" s="38">
        <f t="shared" si="7"/>
        <v>0.95826742064034987</v>
      </c>
      <c r="D63" s="38">
        <f t="shared" si="8"/>
        <v>0.96264169309987391</v>
      </c>
      <c r="E63" s="38">
        <f t="shared" si="8"/>
        <v>4.3742724595243823E-3</v>
      </c>
      <c r="F63" s="29">
        <f t="shared" si="9"/>
        <v>4.4444444444444444E-3</v>
      </c>
      <c r="G63" s="44">
        <f t="shared" si="10"/>
        <v>3.0538751641815884E-5</v>
      </c>
      <c r="H63" s="44"/>
      <c r="I63" s="23"/>
    </row>
    <row r="64" spans="1:15" x14ac:dyDescent="0.2">
      <c r="A64" s="26">
        <f t="shared" si="6"/>
        <v>0.83333333333333337</v>
      </c>
      <c r="B64" s="6">
        <v>50</v>
      </c>
      <c r="C64" s="38">
        <f t="shared" si="7"/>
        <v>0.94810929427008384</v>
      </c>
      <c r="D64" s="38">
        <f t="shared" si="8"/>
        <v>0.95354830830809711</v>
      </c>
      <c r="E64" s="38">
        <f t="shared" si="8"/>
        <v>5.4390140380136598E-3</v>
      </c>
      <c r="F64" s="29">
        <f t="shared" si="9"/>
        <v>5.5555555555555558E-3</v>
      </c>
      <c r="G64" s="44">
        <f t="shared" si="10"/>
        <v>4.5647123969631603E-5</v>
      </c>
      <c r="H64" s="38"/>
      <c r="I64" s="29"/>
    </row>
    <row r="65" spans="1:9" x14ac:dyDescent="0.2">
      <c r="A65" s="26">
        <f t="shared" si="6"/>
        <v>1</v>
      </c>
      <c r="B65" s="6">
        <v>60</v>
      </c>
      <c r="C65" s="38">
        <f t="shared" si="7"/>
        <v>0.93805884925173666</v>
      </c>
      <c r="D65" s="38">
        <f t="shared" si="8"/>
        <v>0.94455131806116099</v>
      </c>
      <c r="E65" s="38">
        <f t="shared" si="8"/>
        <v>6.4924688094248643E-3</v>
      </c>
      <c r="F65" s="29">
        <f t="shared" si="9"/>
        <v>6.6666666666666671E-3</v>
      </c>
      <c r="G65" s="44">
        <f t="shared" si="10"/>
        <v>6.3681759551367334E-5</v>
      </c>
      <c r="H65" s="38"/>
      <c r="I65" s="29"/>
    </row>
    <row r="66" spans="1:9" x14ac:dyDescent="0.2">
      <c r="A66" s="26">
        <f t="shared" si="6"/>
        <v>1.1666666666666667</v>
      </c>
      <c r="B66" s="6">
        <v>70</v>
      </c>
      <c r="C66" s="38">
        <f t="shared" si="7"/>
        <v>0.92811494410772388</v>
      </c>
      <c r="D66" s="38">
        <f t="shared" si="8"/>
        <v>0.9356497005274278</v>
      </c>
      <c r="E66" s="38">
        <f t="shared" si="8"/>
        <v>7.5347564197045715E-3</v>
      </c>
      <c r="F66" s="29">
        <f t="shared" si="9"/>
        <v>7.7777777777777784E-3</v>
      </c>
      <c r="G66" s="44">
        <f t="shared" si="10"/>
        <v>8.4611638494991152E-5</v>
      </c>
      <c r="H66" s="38"/>
      <c r="I66" s="29"/>
    </row>
    <row r="67" spans="1:9" x14ac:dyDescent="0.2">
      <c r="A67" s="26">
        <f t="shared" si="6"/>
        <v>1.3333333333333333</v>
      </c>
      <c r="B67" s="6">
        <v>80</v>
      </c>
      <c r="C67" s="38">
        <f t="shared" si="7"/>
        <v>0.91827644946070919</v>
      </c>
      <c r="D67" s="38">
        <f t="shared" si="8"/>
        <v>0.92684244470719945</v>
      </c>
      <c r="E67" s="38">
        <f t="shared" si="8"/>
        <v>8.5659952464909317E-3</v>
      </c>
      <c r="F67" s="29">
        <f t="shared" si="9"/>
        <v>8.8888888888888889E-3</v>
      </c>
      <c r="G67" s="44">
        <f t="shared" si="10"/>
        <v>1.0840606973524375E-4</v>
      </c>
      <c r="H67" s="38"/>
      <c r="I67" s="29"/>
    </row>
    <row r="68" spans="1:9" x14ac:dyDescent="0.2">
      <c r="A68" s="26">
        <f t="shared" si="6"/>
        <v>1.5</v>
      </c>
      <c r="B68" s="6">
        <v>90</v>
      </c>
      <c r="C68" s="38">
        <f t="shared" si="7"/>
        <v>0.90854224790533566</v>
      </c>
      <c r="D68" s="38">
        <f t="shared" si="8"/>
        <v>0.91812855031789331</v>
      </c>
      <c r="E68" s="38">
        <f t="shared" si="8"/>
        <v>9.5863024125583864E-3</v>
      </c>
      <c r="F68" s="29">
        <f t="shared" si="9"/>
        <v>0.01</v>
      </c>
      <c r="G68" s="44">
        <f t="shared" si="10"/>
        <v>1.3503468754790595E-4</v>
      </c>
      <c r="H68" s="38"/>
      <c r="I68" s="29"/>
    </row>
    <row r="69" spans="1:9" x14ac:dyDescent="0.2">
      <c r="A69" s="26">
        <f t="shared" si="6"/>
        <v>1.6666666666666667</v>
      </c>
      <c r="B69" s="6">
        <v>100</v>
      </c>
      <c r="C69" s="38">
        <f t="shared" si="7"/>
        <v>0.89891123388131644</v>
      </c>
      <c r="D69" s="38">
        <f t="shared" si="8"/>
        <v>0.90950702768043545</v>
      </c>
      <c r="E69" s="38">
        <f t="shared" si="8"/>
        <v>1.059579379911987E-2</v>
      </c>
      <c r="F69" s="29">
        <f t="shared" si="9"/>
        <v>1.1111111111111112E-2</v>
      </c>
      <c r="G69" s="44">
        <f t="shared" si="10"/>
        <v>1.644674481010167E-4</v>
      </c>
      <c r="H69" s="38"/>
      <c r="I69" s="29"/>
    </row>
    <row r="70" spans="1:9" x14ac:dyDescent="0.2">
      <c r="A70" s="26">
        <f t="shared" si="6"/>
        <v>1.8333333333333333</v>
      </c>
      <c r="B70" s="6">
        <v>110</v>
      </c>
      <c r="C70" s="38">
        <f t="shared" si="7"/>
        <v>0.88938231354787101</v>
      </c>
      <c r="D70" s="38">
        <f t="shared" si="8"/>
        <v>0.90097689760685806</v>
      </c>
      <c r="E70" s="38">
        <f t="shared" si="8"/>
        <v>1.1594584058988E-2</v>
      </c>
      <c r="F70" s="29">
        <f t="shared" si="9"/>
        <v>1.2222222222222223E-2</v>
      </c>
      <c r="G70" s="44">
        <f t="shared" si="10"/>
        <v>1.9667462604265005E-4</v>
      </c>
      <c r="H70" s="38"/>
      <c r="I70" s="29"/>
    </row>
    <row r="71" spans="1:9" x14ac:dyDescent="0.2">
      <c r="A71" s="26">
        <f t="shared" si="6"/>
        <v>2</v>
      </c>
      <c r="B71" s="6">
        <v>120</v>
      </c>
      <c r="C71" s="38">
        <f t="shared" si="7"/>
        <v>0.87995440465949237</v>
      </c>
      <c r="D71" s="38">
        <f t="shared" si="8"/>
        <v>0.89253719128908815</v>
      </c>
      <c r="E71" s="38">
        <f t="shared" si="8"/>
        <v>1.2582786629596745E-2</v>
      </c>
      <c r="F71" s="29">
        <f t="shared" si="9"/>
        <v>1.3333333333333334E-2</v>
      </c>
      <c r="G71" s="44">
        <f t="shared" si="10"/>
        <v>2.3162681112486323E-4</v>
      </c>
      <c r="H71" s="38"/>
      <c r="I71" s="29"/>
    </row>
    <row r="72" spans="1:9" x14ac:dyDescent="0.2">
      <c r="A72" s="26">
        <f t="shared" si="6"/>
        <v>2.1666666666666665</v>
      </c>
      <c r="B72" s="6">
        <v>130</v>
      </c>
      <c r="C72" s="38">
        <f t="shared" si="7"/>
        <v>0.87062643644303128</v>
      </c>
      <c r="D72" s="38">
        <f t="shared" si="8"/>
        <v>0.88418695018891535</v>
      </c>
      <c r="E72" s="38">
        <f t="shared" si="8"/>
        <v>1.3560513745885069E-2</v>
      </c>
      <c r="F72" s="29">
        <f t="shared" si="9"/>
        <v>1.4444444444444446E-2</v>
      </c>
      <c r="G72" s="44">
        <f t="shared" si="10"/>
        <v>2.6929490486343288E-4</v>
      </c>
      <c r="H72" s="38"/>
      <c r="I72" s="29"/>
    </row>
    <row r="73" spans="1:9" x14ac:dyDescent="0.2">
      <c r="A73" s="26">
        <f t="shared" si="6"/>
        <v>2.3333333333333335</v>
      </c>
      <c r="B73" s="6">
        <v>140</v>
      </c>
      <c r="C73" s="38">
        <f t="shared" si="7"/>
        <v>0.86139734947608337</v>
      </c>
      <c r="D73" s="38">
        <f t="shared" si="8"/>
        <v>0.87592522592912625</v>
      </c>
      <c r="E73" s="38">
        <f t="shared" si="8"/>
        <v>1.4527876453043992E-2</v>
      </c>
      <c r="F73" s="29">
        <f t="shared" si="9"/>
        <v>1.5555555555555557E-2</v>
      </c>
      <c r="G73" s="44">
        <f t="shared" si="10"/>
        <v>3.0965011723299953E-4</v>
      </c>
      <c r="H73" s="38"/>
      <c r="I73" s="29"/>
    </row>
    <row r="74" spans="1:9" x14ac:dyDescent="0.2">
      <c r="A74" s="26">
        <f t="shared" si="6"/>
        <v>2.5</v>
      </c>
      <c r="B74" s="6">
        <v>150</v>
      </c>
      <c r="C74" s="38">
        <f t="shared" si="7"/>
        <v>0.85226609556666522</v>
      </c>
      <c r="D74" s="38">
        <f t="shared" si="8"/>
        <v>0.86775108018579261</v>
      </c>
      <c r="E74" s="38">
        <f t="shared" si="8"/>
        <v>1.5484984619128528E-2</v>
      </c>
      <c r="F74" s="29">
        <f t="shared" si="9"/>
        <v>1.6666666666666666E-2</v>
      </c>
      <c r="G74" s="44">
        <f t="shared" si="10"/>
        <v>3.5266396339724546E-4</v>
      </c>
      <c r="H74" s="38"/>
      <c r="I74" s="29"/>
    </row>
    <row r="75" spans="1:9" x14ac:dyDescent="0.2">
      <c r="A75" s="26">
        <f t="shared" si="6"/>
        <v>2.6666666666666665</v>
      </c>
      <c r="B75" s="6">
        <v>160</v>
      </c>
      <c r="C75" s="38">
        <f t="shared" si="7"/>
        <v>0.84323163763416642</v>
      </c>
      <c r="D75" s="38">
        <f t="shared" si="8"/>
        <v>0.85966358458170111</v>
      </c>
      <c r="E75" s="38">
        <f t="shared" si="8"/>
        <v>1.6431946947535934E-2</v>
      </c>
      <c r="F75" s="29">
        <f t="shared" si="9"/>
        <v>1.7777777777777778E-2</v>
      </c>
      <c r="G75" s="44">
        <f t="shared" si="10"/>
        <v>3.9830826047373416E-4</v>
      </c>
      <c r="H75" s="38"/>
      <c r="I75" s="29"/>
    </row>
    <row r="76" spans="1:9" x14ac:dyDescent="0.2">
      <c r="A76" s="26">
        <f t="shared" si="6"/>
        <v>2.8333333333333335</v>
      </c>
      <c r="B76" s="6">
        <v>170</v>
      </c>
      <c r="C76" s="38">
        <f t="shared" si="7"/>
        <v>0.83429294959156308</v>
      </c>
      <c r="D76" s="38">
        <f t="shared" si="8"/>
        <v>0.85166182058091344</v>
      </c>
      <c r="E76" s="38">
        <f t="shared" si="8"/>
        <v>1.7368870989351675E-2</v>
      </c>
      <c r="F76" s="29">
        <f t="shared" si="9"/>
        <v>1.8888888888888889E-2</v>
      </c>
      <c r="G76" s="44">
        <f t="shared" si="10"/>
        <v>4.4655512433304436E-4</v>
      </c>
      <c r="H76" s="38"/>
      <c r="I76" s="29"/>
    </row>
    <row r="77" spans="1:9" x14ac:dyDescent="0.2">
      <c r="A77" s="26">
        <f t="shared" si="6"/>
        <v>3</v>
      </c>
      <c r="B77" s="6">
        <v>180</v>
      </c>
      <c r="C77" s="38">
        <f t="shared" si="7"/>
        <v>0.82544901622888034</v>
      </c>
      <c r="D77" s="38">
        <f t="shared" ref="D77:E92" si="11">D76*EXP(-$C$29*10/3600)+$B$56</f>
        <v>0.84374487938444354</v>
      </c>
      <c r="E77" s="38">
        <f t="shared" si="11"/>
        <v>1.8295863155564522E-2</v>
      </c>
      <c r="F77" s="29">
        <f t="shared" si="9"/>
        <v>0.02</v>
      </c>
      <c r="G77" s="44">
        <f t="shared" si="10"/>
        <v>4.9737696643183474E-4</v>
      </c>
      <c r="H77" s="38"/>
      <c r="I77" s="29"/>
    </row>
    <row r="78" spans="1:9" x14ac:dyDescent="0.2">
      <c r="A78" s="26">
        <f t="shared" si="6"/>
        <v>3.1666666666666665</v>
      </c>
      <c r="B78" s="6">
        <v>190</v>
      </c>
      <c r="C78" s="38">
        <f t="shared" si="7"/>
        <v>0.81669883309789015</v>
      </c>
      <c r="D78" s="38">
        <f t="shared" si="11"/>
        <v>0.83591186182704091</v>
      </c>
      <c r="E78" s="38">
        <f t="shared" si="11"/>
        <v>1.9213028729152166E-2</v>
      </c>
      <c r="F78" s="29">
        <f t="shared" si="9"/>
        <v>2.1111111111111112E-2</v>
      </c>
      <c r="G78" s="44">
        <f t="shared" si="10"/>
        <v>5.5074649067947965E-4</v>
      </c>
      <c r="H78" s="38"/>
      <c r="I78" s="29"/>
    </row>
    <row r="79" spans="1:9" x14ac:dyDescent="0.2">
      <c r="A79" s="26">
        <f t="shared" si="6"/>
        <v>3.3333333333333335</v>
      </c>
      <c r="B79" s="6">
        <v>200</v>
      </c>
      <c r="C79" s="38">
        <f t="shared" si="7"/>
        <v>0.80804140639803079</v>
      </c>
      <c r="D79" s="38">
        <f t="shared" si="11"/>
        <v>0.82816187827506804</v>
      </c>
      <c r="E79" s="38">
        <f t="shared" si="11"/>
        <v>2.012047187703871E-2</v>
      </c>
      <c r="F79" s="29">
        <f t="shared" si="9"/>
        <v>2.2222222222222223E-2</v>
      </c>
      <c r="G79" s="44">
        <f t="shared" si="10"/>
        <v>6.0663669033792053E-4</v>
      </c>
      <c r="H79" s="38"/>
      <c r="I79" s="29"/>
    </row>
    <row r="80" spans="1:9" x14ac:dyDescent="0.2">
      <c r="A80" s="26">
        <f t="shared" si="6"/>
        <v>3.5</v>
      </c>
      <c r="B80" s="6">
        <v>210</v>
      </c>
      <c r="C80" s="38">
        <f t="shared" si="7"/>
        <v>0.79947575286353656</v>
      </c>
      <c r="D80" s="38">
        <f t="shared" si="11"/>
        <v>0.82049404852546048</v>
      </c>
      <c r="E80" s="38">
        <f t="shared" si="11"/>
        <v>2.101829566192541E-2</v>
      </c>
      <c r="F80" s="29">
        <f t="shared" si="9"/>
        <v>2.3333333333333334E-2</v>
      </c>
      <c r="G80" s="44">
        <f t="shared" si="10"/>
        <v>6.6502084495438001E-4</v>
      </c>
      <c r="H80" s="38"/>
      <c r="I80" s="29"/>
    </row>
    <row r="81" spans="1:9" x14ac:dyDescent="0.2">
      <c r="A81" s="26">
        <f t="shared" si="6"/>
        <v>3.6666666666666665</v>
      </c>
      <c r="B81" s="6">
        <v>220</v>
      </c>
      <c r="C81" s="38">
        <f t="shared" si="7"/>
        <v>0.79100089965176346</v>
      </c>
      <c r="D81" s="38">
        <f t="shared" si="11"/>
        <v>0.81290750170575798</v>
      </c>
      <c r="E81" s="38">
        <f t="shared" si="11"/>
        <v>2.1906602053996006E-2</v>
      </c>
      <c r="F81" s="29">
        <f t="shared" si="9"/>
        <v>2.4444444444444446E-2</v>
      </c>
      <c r="G81" s="44">
        <f t="shared" si="10"/>
        <v>7.2587251732659109E-4</v>
      </c>
      <c r="H81" s="38"/>
      <c r="I81" s="29"/>
    </row>
    <row r="82" spans="1:9" x14ac:dyDescent="0.2">
      <c r="A82" s="26">
        <f t="shared" si="6"/>
        <v>3.8333333333333335</v>
      </c>
      <c r="B82" s="6">
        <v>230</v>
      </c>
      <c r="C82" s="38">
        <f t="shared" si="7"/>
        <v>0.78261588423269879</v>
      </c>
      <c r="D82" s="38">
        <f t="shared" si="11"/>
        <v>0.80540137617519514</v>
      </c>
      <c r="E82" s="38">
        <f t="shared" si="11"/>
        <v>2.2785491942497967E-2</v>
      </c>
      <c r="F82" s="29">
        <f t="shared" si="9"/>
        <v>2.5555555555555557E-2</v>
      </c>
      <c r="G82" s="44">
        <f t="shared" si="10"/>
        <v>7.8916555050019652E-4</v>
      </c>
      <c r="H82" s="38"/>
      <c r="I82" s="29"/>
    </row>
    <row r="83" spans="1:9" x14ac:dyDescent="0.2">
      <c r="A83" s="26">
        <f t="shared" si="6"/>
        <v>4</v>
      </c>
      <c r="B83" s="6">
        <v>240</v>
      </c>
      <c r="C83" s="38">
        <f t="shared" si="7"/>
        <v>0.77431975427964161</v>
      </c>
      <c r="D83" s="38">
        <f t="shared" si="11"/>
        <v>0.7979748194268409</v>
      </c>
      <c r="E83" s="38">
        <f t="shared" si="11"/>
        <v>2.3655065147200966E-2</v>
      </c>
      <c r="F83" s="29">
        <f t="shared" si="9"/>
        <v>2.6666666666666668E-2</v>
      </c>
      <c r="G83" s="44">
        <f t="shared" si="10"/>
        <v>8.5487406479797692E-4</v>
      </c>
      <c r="H83" s="38"/>
      <c r="I83" s="29"/>
    </row>
    <row r="84" spans="1:9" x14ac:dyDescent="0.2">
      <c r="A84" s="26">
        <f t="shared" si="6"/>
        <v>4.166666666666667</v>
      </c>
      <c r="B84" s="6">
        <v>250</v>
      </c>
      <c r="C84" s="38">
        <f t="shared" si="7"/>
        <v>0.76611156756104293</v>
      </c>
      <c r="D84" s="38">
        <f t="shared" si="11"/>
        <v>0.79062698799077513</v>
      </c>
      <c r="E84" s="38">
        <f t="shared" si="11"/>
        <v>2.4515420429733901E-2</v>
      </c>
      <c r="F84" s="29">
        <f t="shared" si="9"/>
        <v>2.777777777777778E-2</v>
      </c>
      <c r="G84" s="44">
        <f t="shared" si="10"/>
        <v>9.2297245488057113E-4</v>
      </c>
      <c r="H84" s="38"/>
      <c r="I84" s="29"/>
    </row>
    <row r="85" spans="1:9" x14ac:dyDescent="0.2">
      <c r="A85" s="26">
        <f t="shared" si="6"/>
        <v>4.333333333333333</v>
      </c>
      <c r="B85" s="6">
        <v>260</v>
      </c>
      <c r="C85" s="38">
        <f t="shared" si="7"/>
        <v>0.75799039183349159</v>
      </c>
      <c r="D85" s="38">
        <f t="shared" si="11"/>
        <v>0.78335704733829159</v>
      </c>
      <c r="E85" s="38">
        <f t="shared" si="11"/>
        <v>2.5366655504801727E-2</v>
      </c>
      <c r="F85" s="29">
        <f t="shared" si="9"/>
        <v>2.8888888888888891E-2</v>
      </c>
      <c r="G85" s="44">
        <f t="shared" si="10"/>
        <v>9.9343538683835365E-4</v>
      </c>
      <c r="H85" s="38"/>
      <c r="I85" s="29"/>
    </row>
    <row r="86" spans="1:9" x14ac:dyDescent="0.2">
      <c r="A86" s="26">
        <f t="shared" si="6"/>
        <v>4.5</v>
      </c>
      <c r="B86" s="6">
        <v>270</v>
      </c>
      <c r="C86" s="38">
        <f t="shared" si="7"/>
        <v>0.74995530473583483</v>
      </c>
      <c r="D86" s="38">
        <f t="shared" si="11"/>
        <v>0.7761641717871165</v>
      </c>
      <c r="E86" s="38">
        <f t="shared" si="11"/>
        <v>2.6208867051283384E-2</v>
      </c>
      <c r="F86" s="29">
        <f t="shared" si="9"/>
        <v>3.0000000000000002E-2</v>
      </c>
      <c r="G86" s="44">
        <f t="shared" si="10"/>
        <v>1.0662377953141408E-3</v>
      </c>
      <c r="H86" s="38"/>
      <c r="I86" s="29"/>
    </row>
    <row r="87" spans="1:9" x14ac:dyDescent="0.2">
      <c r="A87" s="26">
        <f t="shared" si="6"/>
        <v>4.666666666666667</v>
      </c>
      <c r="B87" s="6">
        <v>280</v>
      </c>
      <c r="C87" s="38">
        <f t="shared" si="7"/>
        <v>0.74200539368442164</v>
      </c>
      <c r="D87" s="38">
        <f t="shared" si="11"/>
        <v>0.7690475444076319</v>
      </c>
      <c r="E87" s="38">
        <f t="shared" si="11"/>
        <v>2.7042150723212088E-2</v>
      </c>
      <c r="F87" s="29">
        <f t="shared" si="9"/>
        <v>3.1111111111111114E-2</v>
      </c>
      <c r="G87" s="44">
        <f t="shared" si="10"/>
        <v>1.1413548806563966E-3</v>
      </c>
      <c r="H87" s="38"/>
      <c r="I87" s="29"/>
    </row>
    <row r="88" spans="1:9" x14ac:dyDescent="0.2">
      <c r="A88" s="26">
        <f t="shared" si="6"/>
        <v>4.833333333333333</v>
      </c>
      <c r="B88" s="6">
        <v>290</v>
      </c>
      <c r="C88" s="38">
        <f t="shared" si="7"/>
        <v>0.73413975576945578</v>
      </c>
      <c r="D88" s="38">
        <f t="shared" si="11"/>
        <v>0.76200635693009311</v>
      </c>
      <c r="E88" s="38">
        <f t="shared" si="11"/>
        <v>2.7866601160639222E-2</v>
      </c>
      <c r="F88" s="29">
        <f t="shared" si="9"/>
        <v>3.2222222222222222E-2</v>
      </c>
      <c r="G88" s="44">
        <f t="shared" si="10"/>
        <v>1.2187621061026167E-3</v>
      </c>
      <c r="H88" s="38"/>
      <c r="I88" s="29"/>
    </row>
    <row r="89" spans="1:9" x14ac:dyDescent="0.2">
      <c r="A89" s="26">
        <f t="shared" si="6"/>
        <v>5</v>
      </c>
      <c r="B89" s="6">
        <v>300</v>
      </c>
      <c r="C89" s="38">
        <f t="shared" si="7"/>
        <v>0.72635749765244806</v>
      </c>
      <c r="D89" s="38">
        <f t="shared" si="11"/>
        <v>0.75503980965282924</v>
      </c>
      <c r="E89" s="38">
        <f t="shared" si="11"/>
        <v>2.868231200038306E-2</v>
      </c>
      <c r="F89" s="29">
        <f t="shared" si="9"/>
        <v>3.3333333333333333E-2</v>
      </c>
      <c r="G89" s="44">
        <f t="shared" si="10"/>
        <v>1.2984351949925695E-3</v>
      </c>
      <c r="H89" s="38"/>
      <c r="I89" s="29"/>
    </row>
    <row r="90" spans="1:9" x14ac:dyDescent="0.2">
      <c r="A90" s="26">
        <f t="shared" si="6"/>
        <v>5.166666666666667</v>
      </c>
      <c r="B90" s="6">
        <v>310</v>
      </c>
      <c r="C90" s="38">
        <f t="shared" si="7"/>
        <v>0.71865773546475609</v>
      </c>
      <c r="D90" s="38">
        <f t="shared" si="11"/>
        <v>0.74814711135141765</v>
      </c>
      <c r="E90" s="38">
        <f t="shared" si="11"/>
        <v>2.9489375886663557E-2</v>
      </c>
      <c r="F90" s="29">
        <f t="shared" si="9"/>
        <v>3.4444444444444444E-2</v>
      </c>
      <c r="G90" s="44">
        <f t="shared" si="10"/>
        <v>1.3803501280110794E-3</v>
      </c>
      <c r="H90" s="38"/>
      <c r="I90" s="29"/>
    </row>
    <row r="91" spans="1:9" x14ac:dyDescent="0.2">
      <c r="A91" s="26">
        <f t="shared" si="6"/>
        <v>5.333333333333333</v>
      </c>
      <c r="B91" s="6">
        <v>320</v>
      </c>
      <c r="C91" s="38">
        <f t="shared" si="7"/>
        <v>0.71103959470719802</v>
      </c>
      <c r="D91" s="38">
        <f t="shared" si="11"/>
        <v>0.74132747918882047</v>
      </c>
      <c r="E91" s="38">
        <f t="shared" si="11"/>
        <v>3.0287884481624398E-2</v>
      </c>
      <c r="F91" s="29">
        <f t="shared" si="9"/>
        <v>3.5555555555555556E-2</v>
      </c>
      <c r="G91" s="44">
        <f t="shared" si="10"/>
        <v>1.4644831404600361E-3</v>
      </c>
      <c r="H91" s="38"/>
      <c r="I91" s="29"/>
    </row>
    <row r="92" spans="1:9" x14ac:dyDescent="0.2">
      <c r="A92" s="26">
        <f t="shared" si="6"/>
        <v>5.5</v>
      </c>
      <c r="B92" s="6">
        <v>330</v>
      </c>
      <c r="C92" s="38">
        <f t="shared" si="7"/>
        <v>0.70350221015073278</v>
      </c>
      <c r="D92" s="38">
        <f t="shared" si="11"/>
        <v>0.7345801386264742</v>
      </c>
      <c r="E92" s="38">
        <f t="shared" si="11"/>
        <v>3.1077928475743505E-2</v>
      </c>
      <c r="F92" s="29">
        <f t="shared" si="9"/>
        <v>3.6666666666666667E-2</v>
      </c>
      <c r="G92" s="44">
        <f t="shared" si="10"/>
        <v>1.5508107195593237E-3</v>
      </c>
      <c r="H92" s="38"/>
      <c r="I92" s="29"/>
    </row>
    <row r="93" spans="1:9" x14ac:dyDescent="0.2">
      <c r="A93" s="26">
        <f t="shared" si="6"/>
        <v>5.666666666666667</v>
      </c>
      <c r="B93" s="6">
        <v>340</v>
      </c>
      <c r="C93" s="38">
        <f t="shared" si="7"/>
        <v>0.69604472573819043</v>
      </c>
      <c r="D93" s="38">
        <f t="shared" ref="D93:E108" si="12">D92*EXP(-$C$29*10/3600)+$B$56</f>
        <v>0.72790432333632149</v>
      </c>
      <c r="E93" s="38">
        <f t="shared" si="12"/>
        <v>3.1859597598133206E-2</v>
      </c>
      <c r="F93" s="29">
        <f t="shared" si="9"/>
        <v>3.7777777777777778E-2</v>
      </c>
      <c r="G93" s="44">
        <f t="shared" si="10"/>
        <v>1.6393096017763603E-3</v>
      </c>
      <c r="H93" s="38"/>
      <c r="I93" s="29"/>
    </row>
    <row r="94" spans="1:9" x14ac:dyDescent="0.2">
      <c r="A94" s="26">
        <f t="shared" si="6"/>
        <v>5.833333333333333</v>
      </c>
      <c r="B94" s="6">
        <v>350</v>
      </c>
      <c r="C94" s="38">
        <f t="shared" si="7"/>
        <v>0.68866629448704664</v>
      </c>
      <c r="D94" s="38">
        <f t="shared" si="12"/>
        <v>0.72129927511377567</v>
      </c>
      <c r="E94" s="38">
        <f t="shared" si="12"/>
        <v>3.2632980626731194E-2</v>
      </c>
      <c r="F94" s="29">
        <f t="shared" si="9"/>
        <v>3.888888888888889E-2</v>
      </c>
      <c r="G94" s="44">
        <f t="shared" si="10"/>
        <v>1.7299567701839469E-3</v>
      </c>
      <c r="H94" s="38"/>
      <c r="I94" s="29"/>
    </row>
    <row r="95" spans="1:9" x14ac:dyDescent="0.2">
      <c r="A95" s="26">
        <f t="shared" si="6"/>
        <v>6</v>
      </c>
      <c r="B95" s="6">
        <v>360</v>
      </c>
      <c r="C95" s="38">
        <f t="shared" si="7"/>
        <v>0.68136607839322638</v>
      </c>
      <c r="D95" s="38">
        <f t="shared" si="12"/>
        <v>0.71476424379160775</v>
      </c>
      <c r="E95" s="38">
        <f t="shared" si="12"/>
        <v>3.3398165398383466E-2</v>
      </c>
      <c r="F95" s="29">
        <f t="shared" si="9"/>
        <v>0.04</v>
      </c>
      <c r="G95" s="44">
        <f t="shared" si="10"/>
        <v>1.8227294518461232E-3</v>
      </c>
      <c r="H95" s="38"/>
      <c r="I95" s="29"/>
    </row>
    <row r="96" spans="1:9" x14ac:dyDescent="0.2">
      <c r="A96" s="26">
        <f t="shared" si="6"/>
        <v>6.166666666666667</v>
      </c>
      <c r="B96" s="6">
        <v>370</v>
      </c>
      <c r="C96" s="38">
        <f t="shared" si="7"/>
        <v>0.67414324833592798</v>
      </c>
      <c r="D96" s="38">
        <f t="shared" si="12"/>
        <v>0.70829848715474619</v>
      </c>
      <c r="E96" s="38">
        <f t="shared" si="12"/>
        <v>3.4155238818820384E-2</v>
      </c>
      <c r="F96" s="29">
        <f t="shared" si="9"/>
        <v>4.1111111111111112E-2</v>
      </c>
      <c r="G96" s="44">
        <f t="shared" si="10"/>
        <v>1.9176051152317354E-3</v>
      </c>
      <c r="H96" s="38"/>
      <c r="I96" s="29"/>
    </row>
    <row r="97" spans="1:9" x14ac:dyDescent="0.2">
      <c r="A97" s="26">
        <f t="shared" si="6"/>
        <v>6.333333333333333</v>
      </c>
      <c r="B97" s="6">
        <v>380</v>
      </c>
      <c r="C97" s="38">
        <f t="shared" si="7"/>
        <v>0.66699698398345542</v>
      </c>
      <c r="D97" s="38">
        <f t="shared" si="12"/>
        <v>0.7019012708559802</v>
      </c>
      <c r="E97" s="38">
        <f t="shared" si="12"/>
        <v>3.4904286872526967E-2</v>
      </c>
      <c r="F97" s="29">
        <f t="shared" si="9"/>
        <v>4.2222222222222223E-2</v>
      </c>
      <c r="G97" s="44">
        <f t="shared" si="10"/>
        <v>2.0145614676554215E-3</v>
      </c>
      <c r="H97" s="38"/>
      <c r="I97" s="29"/>
    </row>
    <row r="98" spans="1:9" x14ac:dyDescent="0.2">
      <c r="A98" s="26">
        <f t="shared" si="6"/>
        <v>6.5</v>
      </c>
      <c r="B98" s="6">
        <v>390</v>
      </c>
      <c r="C98" s="38">
        <f t="shared" si="7"/>
        <v>0.65992647370004975</v>
      </c>
      <c r="D98" s="38">
        <f t="shared" si="12"/>
        <v>0.69557186833255613</v>
      </c>
      <c r="E98" s="38">
        <f t="shared" si="12"/>
        <v>3.5645394632508584E-2</v>
      </c>
      <c r="F98" s="29">
        <f t="shared" si="9"/>
        <v>4.3333333333333335E-2</v>
      </c>
      <c r="G98" s="44">
        <f t="shared" si="10"/>
        <v>2.1135764527457231E-3</v>
      </c>
      <c r="H98" s="38"/>
      <c r="I98" s="29"/>
    </row>
    <row r="99" spans="1:9" x14ac:dyDescent="0.2">
      <c r="A99" s="26">
        <f t="shared" si="6"/>
        <v>6.666666666666667</v>
      </c>
      <c r="B99" s="6">
        <v>400</v>
      </c>
      <c r="C99" s="38">
        <f t="shared" si="7"/>
        <v>0.65293091445370754</v>
      </c>
      <c r="D99" s="38">
        <f t="shared" si="12"/>
        <v>0.68930956072365834</v>
      </c>
      <c r="E99" s="38">
        <f t="shared" si="12"/>
        <v>3.6378646269953081E-2</v>
      </c>
      <c r="F99" s="29">
        <f t="shared" si="9"/>
        <v>4.4444444444444446E-2</v>
      </c>
      <c r="G99" s="44">
        <f t="shared" si="10"/>
        <v>2.2146282479400372E-3</v>
      </c>
      <c r="H99" s="38"/>
      <c r="I99" s="29"/>
    </row>
    <row r="100" spans="1:9" x14ac:dyDescent="0.2">
      <c r="A100" s="26">
        <f t="shared" si="6"/>
        <v>6.833333333333333</v>
      </c>
      <c r="B100" s="6">
        <v>410</v>
      </c>
      <c r="C100" s="38">
        <f t="shared" si="7"/>
        <v>0.64600951172497656</v>
      </c>
      <c r="D100" s="38">
        <f t="shared" si="12"/>
        <v>0.6831136367887648</v>
      </c>
      <c r="E100" s="38">
        <f t="shared" si="12"/>
        <v>3.7104125063790537E-2</v>
      </c>
      <c r="F100" s="29">
        <f t="shared" si="9"/>
        <v>4.5555555555555557E-2</v>
      </c>
      <c r="G100" s="44">
        <f t="shared" si="10"/>
        <v>2.3176952620061219E-3</v>
      </c>
      <c r="H100" s="38"/>
      <c r="I100" s="29"/>
    </row>
    <row r="101" spans="1:9" x14ac:dyDescent="0.2">
      <c r="A101" s="26">
        <f t="shared" si="6"/>
        <v>7</v>
      </c>
      <c r="B101" s="6">
        <v>420</v>
      </c>
      <c r="C101" s="38">
        <f t="shared" si="7"/>
        <v>0.63916147941671853</v>
      </c>
      <c r="D101" s="38">
        <f t="shared" si="12"/>
        <v>0.67698339282686792</v>
      </c>
      <c r="E101" s="38">
        <f t="shared" si="12"/>
        <v>3.782191341015162E-2</v>
      </c>
      <c r="F101" s="29">
        <f t="shared" si="9"/>
        <v>4.6666666666666669E-2</v>
      </c>
      <c r="G101" s="44">
        <f t="shared" si="10"/>
        <v>2.4227561325898764E-3</v>
      </c>
      <c r="H101" s="38"/>
      <c r="I101" s="29"/>
    </row>
    <row r="102" spans="1:9" x14ac:dyDescent="0.2">
      <c r="A102" s="26">
        <f t="shared" si="6"/>
        <v>7.166666666666667</v>
      </c>
      <c r="B102" s="6">
        <v>430</v>
      </c>
      <c r="C102" s="38">
        <f t="shared" si="7"/>
        <v>0.63238603976482832</v>
      </c>
      <c r="D102" s="38">
        <f t="shared" si="12"/>
        <v>0.67091813259655175</v>
      </c>
      <c r="E102" s="38">
        <f t="shared" si="12"/>
        <v>3.8532092831725748E-2</v>
      </c>
      <c r="F102" s="29">
        <f t="shared" si="9"/>
        <v>4.777777777777778E-2</v>
      </c>
      <c r="G102" s="44">
        <f t="shared" si="10"/>
        <v>2.5297897237891147E-3</v>
      </c>
      <c r="H102" s="38"/>
      <c r="I102" s="29"/>
    </row>
    <row r="103" spans="1:9" x14ac:dyDescent="0.2">
      <c r="A103" s="26">
        <f t="shared" si="6"/>
        <v>7.333333333333333</v>
      </c>
      <c r="B103" s="6">
        <v>440</v>
      </c>
      <c r="C103" s="38">
        <f t="shared" si="7"/>
        <v>0.6256824232498992</v>
      </c>
      <c r="D103" s="38">
        <f t="shared" si="12"/>
        <v>0.66491716723691685</v>
      </c>
      <c r="E103" s="38">
        <f t="shared" si="12"/>
        <v>3.9234743987020003E-2</v>
      </c>
      <c r="F103" s="29">
        <f t="shared" si="9"/>
        <v>4.8888888888888891E-2</v>
      </c>
      <c r="G103" s="44">
        <f t="shared" si="10"/>
        <v>2.6387751237530593E-3</v>
      </c>
      <c r="H103" s="38"/>
      <c r="I103" s="29"/>
    </row>
    <row r="104" spans="1:9" x14ac:dyDescent="0.2">
      <c r="A104" s="26">
        <f t="shared" si="6"/>
        <v>7.5</v>
      </c>
      <c r="B104" s="6">
        <v>450</v>
      </c>
      <c r="C104" s="38">
        <f t="shared" si="7"/>
        <v>0.61904986850982513</v>
      </c>
      <c r="D104" s="38">
        <f t="shared" si="12"/>
        <v>0.65897981518934257</v>
      </c>
      <c r="E104" s="38">
        <f t="shared" si="12"/>
        <v>3.9929946679519893E-2</v>
      </c>
      <c r="F104" s="29">
        <f t="shared" si="9"/>
        <v>0.05</v>
      </c>
      <c r="G104" s="44">
        <f t="shared" si="10"/>
        <v>2.7496916423072814E-3</v>
      </c>
      <c r="H104" s="38"/>
      <c r="I104" s="29"/>
    </row>
    <row r="105" spans="1:9" x14ac:dyDescent="0.2">
      <c r="A105" s="26">
        <f t="shared" si="6"/>
        <v>7.666666666666667</v>
      </c>
      <c r="B105" s="6">
        <v>460</v>
      </c>
      <c r="C105" s="38">
        <f t="shared" si="7"/>
        <v>0.61248762225332898</v>
      </c>
      <c r="D105" s="38">
        <f t="shared" si="12"/>
        <v>0.6531054021200795</v>
      </c>
      <c r="E105" s="38">
        <f t="shared" si="12"/>
        <v>4.061777986675303E-2</v>
      </c>
      <c r="F105" s="29">
        <f t="shared" si="9"/>
        <v>5.1111111111111114E-2</v>
      </c>
      <c r="G105" s="44">
        <f t="shared" si="10"/>
        <v>2.8625188086038177E-3</v>
      </c>
      <c r="H105" s="38"/>
      <c r="I105" s="29"/>
    </row>
    <row r="106" spans="1:9" x14ac:dyDescent="0.2">
      <c r="A106" s="26">
        <f t="shared" si="6"/>
        <v>7.833333333333333</v>
      </c>
      <c r="B106" s="6">
        <v>470</v>
      </c>
      <c r="C106" s="38">
        <f t="shared" si="7"/>
        <v>0.60599493917440783</v>
      </c>
      <c r="D106" s="38">
        <f t="shared" si="12"/>
        <v>0.64729326084366201</v>
      </c>
      <c r="E106" s="38">
        <f t="shared" si="12"/>
        <v>4.1298321669256725E-2</v>
      </c>
      <c r="F106" s="29">
        <f t="shared" si="9"/>
        <v>5.2222222222222225E-2</v>
      </c>
      <c r="G106" s="44">
        <f t="shared" si="10"/>
        <v>2.9772363687961974E-3</v>
      </c>
      <c r="H106" s="38"/>
      <c r="I106" s="29"/>
    </row>
    <row r="107" spans="1:9" x14ac:dyDescent="0.2">
      <c r="A107" s="26">
        <f t="shared" si="6"/>
        <v>8</v>
      </c>
      <c r="B107" s="6">
        <v>480</v>
      </c>
      <c r="C107" s="38">
        <f t="shared" si="7"/>
        <v>0.59957108186768449</v>
      </c>
      <c r="D107" s="38">
        <f t="shared" si="12"/>
        <v>0.64154273124713257</v>
      </c>
      <c r="E107" s="38">
        <f t="shared" si="12"/>
        <v>4.1971649379450512E-2</v>
      </c>
      <c r="F107" s="29">
        <f t="shared" si="9"/>
        <v>5.3333333333333337E-2</v>
      </c>
      <c r="G107" s="44">
        <f t="shared" si="10"/>
        <v>3.0938242837391153E-3</v>
      </c>
      <c r="H107" s="38"/>
      <c r="I107" s="29"/>
    </row>
    <row r="108" spans="1:9" x14ac:dyDescent="0.2">
      <c r="A108" s="26">
        <f t="shared" si="6"/>
        <v>8.1666666666666661</v>
      </c>
      <c r="B108" s="6">
        <v>490</v>
      </c>
      <c r="C108" s="38">
        <f t="shared" si="7"/>
        <v>0.59321532074465777</v>
      </c>
      <c r="D108" s="38">
        <f t="shared" si="12"/>
        <v>0.63585316021506988</v>
      </c>
      <c r="E108" s="38">
        <f t="shared" si="12"/>
        <v>4.2637839470414607E-2</v>
      </c>
      <c r="F108" s="29">
        <f t="shared" si="9"/>
        <v>5.4444444444444448E-2</v>
      </c>
      <c r="G108" s="44">
        <f t="shared" si="10"/>
        <v>3.2122627267124892E-3</v>
      </c>
      <c r="H108" s="38"/>
      <c r="I108" s="29"/>
    </row>
    <row r="109" spans="1:9" x14ac:dyDescent="0.2">
      <c r="A109" s="26">
        <f t="shared" si="6"/>
        <v>8.3333333333333339</v>
      </c>
      <c r="B109" s="6">
        <v>500</v>
      </c>
      <c r="C109" s="38">
        <f t="shared" si="7"/>
        <v>0.5869269339508385</v>
      </c>
      <c r="D109" s="38">
        <f t="shared" ref="D109:E124" si="13">D108*EXP(-$C$29*10/3600)+$B$56</f>
        <v>0.63022390155541119</v>
      </c>
      <c r="E109" s="38">
        <f t="shared" si="13"/>
        <v>4.329696760457534E-2</v>
      </c>
      <c r="F109" s="29">
        <f t="shared" si="9"/>
        <v>5.5555555555555559E-2</v>
      </c>
      <c r="G109" s="44">
        <f t="shared" si="10"/>
        <v>3.3325320811696431E-3</v>
      </c>
      <c r="H109" s="38"/>
      <c r="I109" s="29"/>
    </row>
    <row r="110" spans="1:9" x14ac:dyDescent="0.2">
      <c r="A110" s="26">
        <f t="shared" si="6"/>
        <v>8.5</v>
      </c>
      <c r="B110" s="6">
        <v>510</v>
      </c>
      <c r="C110" s="38">
        <f t="shared" si="7"/>
        <v>0.5807052072837654</v>
      </c>
      <c r="D110" s="38">
        <f t="shared" si="13"/>
        <v>0.62465431592606124</v>
      </c>
      <c r="E110" s="38">
        <f t="shared" si="13"/>
        <v>4.3949108642298493E-2</v>
      </c>
      <c r="F110" s="29">
        <f t="shared" si="9"/>
        <v>5.6666666666666671E-2</v>
      </c>
      <c r="G110" s="44">
        <f t="shared" si="10"/>
        <v>3.4546129385093611E-3</v>
      </c>
      <c r="H110" s="38"/>
      <c r="I110" s="29"/>
    </row>
    <row r="111" spans="1:9" x14ac:dyDescent="0.2">
      <c r="A111" s="26">
        <f t="shared" si="6"/>
        <v>8.6666666666666661</v>
      </c>
      <c r="B111" s="6">
        <v>520</v>
      </c>
      <c r="C111" s="38">
        <f t="shared" si="7"/>
        <v>0.57454943411189008</v>
      </c>
      <c r="D111" s="38">
        <f t="shared" si="13"/>
        <v>0.619143770762279</v>
      </c>
      <c r="E111" s="38">
        <f t="shared" si="13"/>
        <v>4.4594336650391565E-2</v>
      </c>
      <c r="F111" s="29">
        <f t="shared" si="9"/>
        <v>5.7777777777777782E-2</v>
      </c>
      <c r="G111" s="44">
        <f t="shared" si="10"/>
        <v>3.5784860958715599E-3</v>
      </c>
      <c r="H111" s="38"/>
      <c r="I111" s="29"/>
    </row>
    <row r="112" spans="1:9" x14ac:dyDescent="0.2">
      <c r="A112" s="26">
        <f t="shared" si="6"/>
        <v>8.8333333333333339</v>
      </c>
      <c r="B112" s="6">
        <v>530</v>
      </c>
      <c r="C112" s="38">
        <f t="shared" si="7"/>
        <v>0.56845891529432113</v>
      </c>
      <c r="D112" s="38">
        <f t="shared" si="13"/>
        <v>0.61369164020483424</v>
      </c>
      <c r="E112" s="38">
        <f t="shared" si="13"/>
        <v>4.5232724910515887E-2</v>
      </c>
      <c r="F112" s="29">
        <f t="shared" si="9"/>
        <v>5.8888888888888893E-2</v>
      </c>
      <c r="G112" s="44">
        <f t="shared" si="10"/>
        <v>3.7041325539563263E-3</v>
      </c>
      <c r="H112" s="38"/>
      <c r="I112" s="29"/>
    </row>
    <row r="113" spans="1:9" x14ac:dyDescent="0.2">
      <c r="A113" s="26">
        <f t="shared" si="6"/>
        <v>9</v>
      </c>
      <c r="B113" s="6">
        <v>540</v>
      </c>
      <c r="C113" s="38">
        <f t="shared" si="7"/>
        <v>0.56243295910141888</v>
      </c>
      <c r="D113" s="38">
        <f t="shared" si="13"/>
        <v>0.60829730502892576</v>
      </c>
      <c r="E113" s="38">
        <f t="shared" si="13"/>
        <v>4.5864345927509577E-2</v>
      </c>
      <c r="F113" s="29">
        <f t="shared" si="9"/>
        <v>6.0000000000000005E-2</v>
      </c>
      <c r="G113" s="44">
        <f t="shared" si="10"/>
        <v>3.8315335148660749E-3</v>
      </c>
      <c r="H113" s="38"/>
      <c r="I113" s="29"/>
    </row>
    <row r="114" spans="1:9" x14ac:dyDescent="0.2">
      <c r="A114" s="26">
        <f t="shared" si="6"/>
        <v>9.1666666666666661</v>
      </c>
      <c r="B114" s="6">
        <v>550</v>
      </c>
      <c r="C114" s="38">
        <f t="shared" si="7"/>
        <v>0.55647088113623366</v>
      </c>
      <c r="D114" s="38">
        <f t="shared" si="13"/>
        <v>0.60296015257385305</v>
      </c>
      <c r="E114" s="38">
        <f t="shared" si="13"/>
        <v>4.6489271437622263E-2</v>
      </c>
      <c r="F114" s="29">
        <f t="shared" si="9"/>
        <v>6.1111111111111116E-2</v>
      </c>
      <c r="G114" s="44">
        <f t="shared" si="10"/>
        <v>3.9606703799705814E-3</v>
      </c>
      <c r="H114" s="38"/>
      <c r="I114" s="29"/>
    </row>
    <row r="115" spans="1:9" x14ac:dyDescent="0.2">
      <c r="A115" s="26">
        <f t="shared" si="6"/>
        <v>9.3333333333333339</v>
      </c>
      <c r="B115" s="6">
        <v>560</v>
      </c>
      <c r="C115" s="38">
        <f t="shared" si="7"/>
        <v>0.55057200425677355</v>
      </c>
      <c r="D115" s="38">
        <f t="shared" si="13"/>
        <v>0.5976795766734333</v>
      </c>
      <c r="E115" s="38">
        <f t="shared" si="13"/>
        <v>4.7107572416662524E-2</v>
      </c>
      <c r="F115" s="29">
        <f t="shared" si="9"/>
        <v>6.2222222222222227E-2</v>
      </c>
      <c r="G115" s="44">
        <f t="shared" si="10"/>
        <v>4.0915247477946439E-3</v>
      </c>
      <c r="H115" s="38"/>
      <c r="I115" s="29"/>
    </row>
    <row r="116" spans="1:9" x14ac:dyDescent="0.2">
      <c r="A116" s="26">
        <f t="shared" si="6"/>
        <v>9.5</v>
      </c>
      <c r="B116" s="6">
        <v>570</v>
      </c>
      <c r="C116" s="38">
        <f t="shared" si="7"/>
        <v>0.54473565849910022</v>
      </c>
      <c r="D116" s="38">
        <f t="shared" si="13"/>
        <v>0.59245497758715626</v>
      </c>
      <c r="E116" s="38">
        <f t="shared" si="13"/>
        <v>4.7719319088058938E-2</v>
      </c>
      <c r="F116" s="29">
        <f t="shared" si="9"/>
        <v>6.3333333333333339E-2</v>
      </c>
      <c r="G116" s="44">
        <f t="shared" si="10"/>
        <v>4.2240784119281409E-3</v>
      </c>
      <c r="H116" s="38"/>
      <c r="I116" s="29"/>
    </row>
    <row r="117" spans="1:9" x14ac:dyDescent="0.2">
      <c r="A117" s="26">
        <f t="shared" si="6"/>
        <v>9.6666666666666661</v>
      </c>
      <c r="B117" s="6">
        <v>580</v>
      </c>
      <c r="C117" s="38">
        <f t="shared" si="7"/>
        <v>0.53896118100123613</v>
      </c>
      <c r="D117" s="38">
        <f t="shared" si="13"/>
        <v>0.58728576193206894</v>
      </c>
      <c r="E117" s="38">
        <f t="shared" si="13"/>
        <v>4.8324580930835713E-2</v>
      </c>
      <c r="F117" s="29">
        <f t="shared" si="9"/>
        <v>6.4444444444444443E-2</v>
      </c>
      <c r="G117" s="44">
        <f t="shared" si="10"/>
        <v>4.3583133589582398E-3</v>
      </c>
      <c r="H117" s="38"/>
      <c r="I117" s="29"/>
    </row>
    <row r="118" spans="1:9" x14ac:dyDescent="0.2">
      <c r="A118" s="26">
        <f t="shared" si="6"/>
        <v>9.8333333333333339</v>
      </c>
      <c r="B118" s="6">
        <v>590</v>
      </c>
      <c r="C118" s="38">
        <f t="shared" si="7"/>
        <v>0.53324791592788123</v>
      </c>
      <c r="D118" s="38">
        <f t="shared" si="13"/>
        <v>0.58217134261538206</v>
      </c>
      <c r="E118" s="38">
        <f t="shared" si="13"/>
        <v>4.8923426687503754E-2</v>
      </c>
      <c r="F118" s="29">
        <f t="shared" si="9"/>
        <v>6.5555555555555547E-2</v>
      </c>
      <c r="G118" s="44">
        <f t="shared" si="10"/>
        <v>4.4942117664235276E-3</v>
      </c>
      <c r="H118" s="38"/>
      <c r="I118" s="29"/>
    </row>
    <row r="119" spans="1:9" x14ac:dyDescent="0.2">
      <c r="A119" s="26">
        <f t="shared" si="6"/>
        <v>10</v>
      </c>
      <c r="B119" s="6">
        <v>600</v>
      </c>
      <c r="C119" s="38">
        <f t="shared" si="7"/>
        <v>0.52759521439592616</v>
      </c>
      <c r="D119" s="38">
        <f t="shared" si="13"/>
        <v>0.57711113876779119</v>
      </c>
      <c r="E119" s="38">
        <f t="shared" si="13"/>
        <v>4.9515924371868067E-2</v>
      </c>
      <c r="F119" s="29">
        <f t="shared" si="9"/>
        <v>6.6666666666666652E-2</v>
      </c>
      <c r="G119" s="44">
        <f t="shared" si="10"/>
        <v>4.6317560007898282E-3</v>
      </c>
      <c r="H119" s="38"/>
      <c r="I119" s="29"/>
    </row>
    <row r="120" spans="1:9" x14ac:dyDescent="0.2">
      <c r="A120" s="26">
        <f t="shared" si="6"/>
        <v>10.166666666666666</v>
      </c>
      <c r="B120" s="6">
        <v>610</v>
      </c>
      <c r="C120" s="38">
        <f t="shared" si="7"/>
        <v>0.52200243440075511</v>
      </c>
      <c r="D120" s="38">
        <f t="shared" si="13"/>
        <v>0.57210457567750461</v>
      </c>
      <c r="E120" s="38">
        <f t="shared" si="13"/>
        <v>5.0102141276752429E-2</v>
      </c>
      <c r="F120" s="29">
        <f t="shared" si="9"/>
        <v>6.7777777777777756E-2</v>
      </c>
      <c r="G120" s="44">
        <f t="shared" si="10"/>
        <v>4.770928615447474E-3</v>
      </c>
      <c r="H120" s="38"/>
      <c r="I120" s="29"/>
    </row>
    <row r="121" spans="1:9" x14ac:dyDescent="0.2">
      <c r="A121" s="26">
        <f t="shared" si="6"/>
        <v>10.333333333333334</v>
      </c>
      <c r="B121" s="6">
        <v>620</v>
      </c>
      <c r="C121" s="38">
        <f t="shared" si="7"/>
        <v>0.51646894074333127</v>
      </c>
      <c r="D121" s="38">
        <f t="shared" si="13"/>
        <v>0.56715108472497033</v>
      </c>
      <c r="E121" s="38">
        <f t="shared" si="13"/>
        <v>5.0682143981642155E-2</v>
      </c>
      <c r="F121" s="29">
        <f t="shared" si="9"/>
        <v>6.8888888888888861E-2</v>
      </c>
      <c r="G121" s="44">
        <f t="shared" si="10"/>
        <v>4.9117123487298136E-3</v>
      </c>
      <c r="H121" s="38"/>
      <c r="I121" s="29"/>
    </row>
    <row r="122" spans="1:9" x14ac:dyDescent="0.2">
      <c r="A122" s="26">
        <f t="shared" si="6"/>
        <v>10.5</v>
      </c>
      <c r="B122" s="6">
        <v>630</v>
      </c>
      <c r="C122" s="38">
        <f t="shared" si="7"/>
        <v>0.51099410495805286</v>
      </c>
      <c r="D122" s="38">
        <f t="shared" si="13"/>
        <v>0.56225010331829561</v>
      </c>
      <c r="E122" s="38">
        <f t="shared" si="13"/>
        <v>5.1255998360245858E-2</v>
      </c>
      <c r="F122" s="29">
        <f t="shared" si="9"/>
        <v>6.9999999999999965E-2</v>
      </c>
      <c r="G122" s="44">
        <f t="shared" si="10"/>
        <v>5.0540901219527186E-3</v>
      </c>
      <c r="H122" s="38"/>
      <c r="I122" s="29"/>
    </row>
    <row r="123" spans="1:9" x14ac:dyDescent="0.2">
      <c r="A123" s="26">
        <f t="shared" si="6"/>
        <v>10.666666666666666</v>
      </c>
      <c r="B123" s="6">
        <v>640</v>
      </c>
      <c r="C123" s="38">
        <f t="shared" si="7"/>
        <v>0.50557730524137645</v>
      </c>
      <c r="D123" s="38">
        <f t="shared" si="13"/>
        <v>0.55740107482935031</v>
      </c>
      <c r="E123" s="38">
        <f t="shared" si="13"/>
        <v>5.1823769587977027E-2</v>
      </c>
      <c r="F123" s="29">
        <f t="shared" si="9"/>
        <v>7.1111111111111069E-2</v>
      </c>
      <c r="G123" s="44">
        <f t="shared" si="10"/>
        <v>5.1980450374748766E-3</v>
      </c>
      <c r="H123" s="38"/>
      <c r="I123" s="29"/>
    </row>
    <row r="124" spans="1:9" x14ac:dyDescent="0.2">
      <c r="A124" s="26">
        <f t="shared" si="6"/>
        <v>10.833333333333334</v>
      </c>
      <c r="B124" s="6">
        <v>650</v>
      </c>
      <c r="C124" s="38">
        <f t="shared" si="7"/>
        <v>0.50021792638119511</v>
      </c>
      <c r="D124" s="38">
        <f t="shared" si="13"/>
        <v>0.55260344853054821</v>
      </c>
      <c r="E124" s="38">
        <f t="shared" si="13"/>
        <v>5.2385522149356337E-2</v>
      </c>
      <c r="F124" s="29">
        <f t="shared" si="9"/>
        <v>7.2222222222222174E-2</v>
      </c>
      <c r="G124" s="44">
        <f t="shared" si="10"/>
        <v>5.3435603767786445E-3</v>
      </c>
      <c r="H124" s="38"/>
      <c r="I124" s="29"/>
    </row>
    <row r="125" spans="1:9" x14ac:dyDescent="0.2">
      <c r="A125" s="26">
        <f t="shared" ref="A125:A188" si="14">B125/60</f>
        <v>11</v>
      </c>
      <c r="B125" s="6">
        <v>660</v>
      </c>
      <c r="C125" s="38">
        <f t="shared" ref="C125:C188" si="15">$C$59*EXP(-$C$29*B125/3600)</f>
        <v>0.49491535968696576</v>
      </c>
      <c r="D125" s="38">
        <f t="shared" ref="D125:E140" si="16">D124*EXP(-$C$29*10/3600)+$B$56</f>
        <v>0.54785667953229789</v>
      </c>
      <c r="E125" s="38">
        <f t="shared" si="16"/>
        <v>5.2941319845335441E-2</v>
      </c>
      <c r="F125" s="29">
        <f t="shared" ref="F125:F188" si="17">F124+$B$56</f>
        <v>7.3333333333333278E-2</v>
      </c>
      <c r="G125" s="44">
        <f t="shared" ref="G125:G188" si="18">G124+E125*10/3600</f>
        <v>5.4906195985712433E-3</v>
      </c>
      <c r="H125" s="38"/>
      <c r="I125" s="29"/>
    </row>
    <row r="126" spans="1:9" x14ac:dyDescent="0.2">
      <c r="A126" s="26">
        <f t="shared" si="14"/>
        <v>11.166666666666666</v>
      </c>
      <c r="B126" s="6">
        <v>670</v>
      </c>
      <c r="C126" s="38">
        <f t="shared" si="15"/>
        <v>0.48966900292057752</v>
      </c>
      <c r="D126" s="38">
        <f t="shared" si="16"/>
        <v>0.54316022872111747</v>
      </c>
      <c r="E126" s="38">
        <f t="shared" si="16"/>
        <v>5.3491225800543177E-2</v>
      </c>
      <c r="F126" s="29">
        <f t="shared" si="17"/>
        <v>7.4444444444444383E-2</v>
      </c>
      <c r="G126" s="44">
        <f t="shared" si="18"/>
        <v>5.6392063369060854E-3</v>
      </c>
      <c r="H126" s="38"/>
      <c r="I126" s="29"/>
    </row>
    <row r="127" spans="1:9" x14ac:dyDescent="0.2">
      <c r="A127" s="26">
        <f t="shared" si="14"/>
        <v>11.333333333333334</v>
      </c>
      <c r="B127" s="6">
        <v>680</v>
      </c>
      <c r="C127" s="38">
        <f t="shared" si="15"/>
        <v>0.48447826022795271</v>
      </c>
      <c r="D127" s="38">
        <f t="shared" si="16"/>
        <v>0.53851356269840434</v>
      </c>
      <c r="E127" s="38">
        <f t="shared" si="16"/>
        <v>5.4035302470454925E-2</v>
      </c>
      <c r="F127" s="29">
        <f t="shared" si="17"/>
        <v>7.5555555555555487E-2</v>
      </c>
      <c r="G127" s="44">
        <f t="shared" si="18"/>
        <v>5.789304399324016E-3</v>
      </c>
      <c r="H127" s="38"/>
      <c r="I127" s="29"/>
    </row>
    <row r="128" spans="1:9" x14ac:dyDescent="0.2">
      <c r="A128" s="26">
        <f t="shared" si="14"/>
        <v>11.5</v>
      </c>
      <c r="B128" s="6">
        <v>690</v>
      </c>
      <c r="C128" s="38">
        <f t="shared" si="15"/>
        <v>0.47934254207137222</v>
      </c>
      <c r="D128" s="38">
        <f t="shared" si="16"/>
        <v>0.5339161537198549</v>
      </c>
      <c r="E128" s="38">
        <f t="shared" si="16"/>
        <v>5.4573611648485981E-2</v>
      </c>
      <c r="F128" s="29">
        <f t="shared" si="17"/>
        <v>7.6666666666666591E-2</v>
      </c>
      <c r="G128" s="44">
        <f t="shared" si="18"/>
        <v>5.9408977650142547E-3</v>
      </c>
      <c r="H128" s="38"/>
      <c r="I128" s="29"/>
    </row>
    <row r="129" spans="1:9" x14ac:dyDescent="0.2">
      <c r="A129" s="26">
        <f t="shared" si="14"/>
        <v>11.666666666666666</v>
      </c>
      <c r="B129" s="6">
        <v>700</v>
      </c>
      <c r="C129" s="38">
        <f t="shared" si="15"/>
        <v>0.47426126516251965</v>
      </c>
      <c r="D129" s="38">
        <f t="shared" si="16"/>
        <v>0.52936747963552599</v>
      </c>
      <c r="E129" s="38">
        <f t="shared" si="16"/>
        <v>5.5106214473009729E-2</v>
      </c>
      <c r="F129" s="29">
        <f t="shared" si="17"/>
        <v>7.7777777777777696E-2</v>
      </c>
      <c r="G129" s="44">
        <f t="shared" si="18"/>
        <v>6.0939705829948371E-3</v>
      </c>
      <c r="H129" s="38"/>
      <c r="I129" s="29"/>
    </row>
    <row r="130" spans="1:9" x14ac:dyDescent="0.2">
      <c r="A130" s="26">
        <f t="shared" si="14"/>
        <v>11.833333333333334</v>
      </c>
      <c r="B130" s="6">
        <v>710</v>
      </c>
      <c r="C130" s="38">
        <f t="shared" si="15"/>
        <v>0.46923385239623377</v>
      </c>
      <c r="D130" s="38">
        <f t="shared" si="16"/>
        <v>0.52486702383053185</v>
      </c>
      <c r="E130" s="38">
        <f t="shared" si="16"/>
        <v>5.5633171434301416E-2</v>
      </c>
      <c r="F130" s="29">
        <f t="shared" si="17"/>
        <v>7.88888888888888E-2</v>
      </c>
      <c r="G130" s="44">
        <f t="shared" si="18"/>
        <v>6.248507170312341E-3</v>
      </c>
      <c r="H130" s="38"/>
      <c r="I130" s="29"/>
    </row>
    <row r="131" spans="1:9" x14ac:dyDescent="0.2">
      <c r="A131" s="26">
        <f t="shared" si="14"/>
        <v>12</v>
      </c>
      <c r="B131" s="6">
        <v>720</v>
      </c>
      <c r="C131" s="38">
        <f t="shared" si="15"/>
        <v>0.46425973278496435</v>
      </c>
      <c r="D131" s="38">
        <f t="shared" si="16"/>
        <v>0.5204142751663694</v>
      </c>
      <c r="E131" s="38">
        <f t="shared" si="16"/>
        <v>5.6154542381408344E-2</v>
      </c>
      <c r="F131" s="29">
        <f t="shared" si="17"/>
        <v>7.9999999999999905E-2</v>
      </c>
      <c r="G131" s="44">
        <f t="shared" si="18"/>
        <v>6.4044920102606972E-3</v>
      </c>
      <c r="H131" s="38"/>
      <c r="I131" s="29"/>
    </row>
    <row r="132" spans="1:9" x14ac:dyDescent="0.2">
      <c r="A132" s="26">
        <f t="shared" si="14"/>
        <v>12.166666666666666</v>
      </c>
      <c r="B132" s="6">
        <v>730</v>
      </c>
      <c r="C132" s="38">
        <f t="shared" si="15"/>
        <v>0.45933834139392227</v>
      </c>
      <c r="D132" s="38">
        <f t="shared" si="16"/>
        <v>0.51600872792286612</v>
      </c>
      <c r="E132" s="38">
        <f t="shared" si="16"/>
        <v>5.6670386528947195E-2</v>
      </c>
      <c r="F132" s="29">
        <f t="shared" si="17"/>
        <v>8.1111111111111009E-2</v>
      </c>
      <c r="G132" s="44">
        <f t="shared" si="18"/>
        <v>6.5619097506188842E-3</v>
      </c>
      <c r="H132" s="38"/>
      <c r="I132" s="29"/>
    </row>
    <row r="133" spans="1:9" x14ac:dyDescent="0.2">
      <c r="A133" s="26">
        <f t="shared" si="14"/>
        <v>12.333333333333334</v>
      </c>
      <c r="B133" s="6">
        <v>740</v>
      </c>
      <c r="C133" s="38">
        <f t="shared" si="15"/>
        <v>0.45446911927691669</v>
      </c>
      <c r="D133" s="38">
        <f t="shared" si="16"/>
        <v>0.51164988174074266</v>
      </c>
      <c r="E133" s="38">
        <f t="shared" si="16"/>
        <v>5.7180762463829332E-2</v>
      </c>
      <c r="F133" s="29">
        <f t="shared" si="17"/>
        <v>8.2222222222222113E-2</v>
      </c>
      <c r="G133" s="44">
        <f t="shared" si="18"/>
        <v>6.7207452019072992E-3</v>
      </c>
      <c r="H133" s="38"/>
      <c r="I133" s="29"/>
    </row>
    <row r="134" spans="1:9" x14ac:dyDescent="0.2">
      <c r="A134" s="26">
        <f t="shared" si="14"/>
        <v>12.5</v>
      </c>
      <c r="B134" s="6">
        <v>750</v>
      </c>
      <c r="C134" s="38">
        <f t="shared" si="15"/>
        <v>0.44965151341287363</v>
      </c>
      <c r="D134" s="38">
        <f t="shared" si="16"/>
        <v>0.50733724156478499</v>
      </c>
      <c r="E134" s="38">
        <f t="shared" si="16"/>
        <v>5.7685728151914792E-2</v>
      </c>
      <c r="F134" s="29">
        <f t="shared" si="17"/>
        <v>8.3333333333333218E-2</v>
      </c>
      <c r="G134" s="44">
        <f t="shared" si="18"/>
        <v>6.8809833356626177E-3</v>
      </c>
      <c r="H134" s="38"/>
      <c r="I134" s="29"/>
    </row>
    <row r="135" spans="1:9" x14ac:dyDescent="0.2">
      <c r="A135" s="26">
        <f t="shared" si="14"/>
        <v>12.666666666666666</v>
      </c>
      <c r="B135" s="6">
        <v>760</v>
      </c>
      <c r="C135" s="38">
        <f t="shared" si="15"/>
        <v>0.4448849766430259</v>
      </c>
      <c r="D135" s="38">
        <f t="shared" si="16"/>
        <v>0.50307031758761822</v>
      </c>
      <c r="E135" s="38">
        <f t="shared" si="16"/>
        <v>5.8185340944595765E-2</v>
      </c>
      <c r="F135" s="29">
        <f t="shared" si="17"/>
        <v>8.4444444444444322E-2</v>
      </c>
      <c r="G135" s="44">
        <f t="shared" si="18"/>
        <v>7.0426092827309394E-3</v>
      </c>
      <c r="H135" s="38"/>
      <c r="I135" s="29"/>
    </row>
    <row r="136" spans="1:9" x14ac:dyDescent="0.2">
      <c r="A136" s="26">
        <f t="shared" si="14"/>
        <v>12.833333333333334</v>
      </c>
      <c r="B136" s="6">
        <v>770</v>
      </c>
      <c r="C136" s="38">
        <f t="shared" si="15"/>
        <v>0.44016896760877028</v>
      </c>
      <c r="D136" s="38">
        <f t="shared" si="16"/>
        <v>0.49884862519407713</v>
      </c>
      <c r="E136" s="38">
        <f t="shared" si="16"/>
        <v>5.8679657585310234E-2</v>
      </c>
      <c r="F136" s="29">
        <f t="shared" si="17"/>
        <v>8.5555555555555426E-2</v>
      </c>
      <c r="G136" s="44">
        <f t="shared" si="18"/>
        <v>7.2056083315790234E-3</v>
      </c>
      <c r="H136" s="38"/>
      <c r="I136" s="29"/>
    </row>
    <row r="137" spans="1:9" x14ac:dyDescent="0.2">
      <c r="A137" s="26">
        <f t="shared" si="14"/>
        <v>13</v>
      </c>
      <c r="B137" s="6">
        <v>780</v>
      </c>
      <c r="C137" s="38">
        <f t="shared" si="15"/>
        <v>0.43550295069018247</v>
      </c>
      <c r="D137" s="38">
        <f t="shared" si="16"/>
        <v>0.4946716849061657</v>
      </c>
      <c r="E137" s="38">
        <f t="shared" si="16"/>
        <v>5.9168734215986646E-2</v>
      </c>
      <c r="F137" s="29">
        <f t="shared" si="17"/>
        <v>8.6666666666666531E-2</v>
      </c>
      <c r="G137" s="44">
        <f t="shared" si="18"/>
        <v>7.3699659266234308E-3</v>
      </c>
      <c r="H137" s="38"/>
      <c r="I137" s="29"/>
    </row>
    <row r="138" spans="1:9" x14ac:dyDescent="0.2">
      <c r="A138" s="26">
        <f t="shared" si="14"/>
        <v>13.166666666666666</v>
      </c>
      <c r="B138" s="6">
        <v>790</v>
      </c>
      <c r="C138" s="38">
        <f t="shared" si="15"/>
        <v>0.43088639594518402</v>
      </c>
      <c r="D138" s="38">
        <f t="shared" si="16"/>
        <v>0.49053902232860086</v>
      </c>
      <c r="E138" s="38">
        <f t="shared" si="16"/>
        <v>5.9652626383420178E-2</v>
      </c>
      <c r="F138" s="29">
        <f t="shared" si="17"/>
        <v>8.7777777777777635E-2</v>
      </c>
      <c r="G138" s="44">
        <f t="shared" si="18"/>
        <v>7.535667666577376E-3</v>
      </c>
      <c r="H138" s="38"/>
      <c r="I138" s="29"/>
    </row>
    <row r="139" spans="1:9" x14ac:dyDescent="0.2">
      <c r="A139" s="26">
        <f t="shared" si="14"/>
        <v>13.333333333333334</v>
      </c>
      <c r="B139" s="6">
        <v>800</v>
      </c>
      <c r="C139" s="38">
        <f t="shared" si="15"/>
        <v>0.42631877904935472</v>
      </c>
      <c r="D139" s="38">
        <f t="shared" si="16"/>
        <v>0.48645016809493286</v>
      </c>
      <c r="E139" s="38">
        <f t="shared" si="16"/>
        <v>6.013138904558149E-2</v>
      </c>
      <c r="F139" s="29">
        <f t="shared" si="17"/>
        <v>8.888888888888874E-2</v>
      </c>
      <c r="G139" s="44">
        <f t="shared" si="18"/>
        <v>7.7026993028151023E-3</v>
      </c>
      <c r="H139" s="38"/>
      <c r="I139" s="29"/>
    </row>
    <row r="140" spans="1:9" x14ac:dyDescent="0.2">
      <c r="A140" s="26">
        <f t="shared" si="14"/>
        <v>13.5</v>
      </c>
      <c r="B140" s="6">
        <v>810</v>
      </c>
      <c r="C140" s="38">
        <f t="shared" si="15"/>
        <v>0.421799581236382</v>
      </c>
      <c r="D140" s="38">
        <f t="shared" si="16"/>
        <v>0.48240465781423725</v>
      </c>
      <c r="E140" s="38">
        <f t="shared" si="16"/>
        <v>6.0605076577858553E-2</v>
      </c>
      <c r="F140" s="29">
        <f t="shared" si="17"/>
        <v>8.9999999999999844E-2</v>
      </c>
      <c r="G140" s="44">
        <f t="shared" si="18"/>
        <v>7.8710467377535991E-3</v>
      </c>
      <c r="H140" s="38"/>
      <c r="I140" s="29"/>
    </row>
    <row r="141" spans="1:9" x14ac:dyDescent="0.2">
      <c r="A141" s="26">
        <f t="shared" si="14"/>
        <v>13.666666666666666</v>
      </c>
      <c r="B141" s="6">
        <v>820</v>
      </c>
      <c r="C141" s="38">
        <f t="shared" si="15"/>
        <v>0.41732828923914261</v>
      </c>
      <c r="D141" s="38">
        <f t="shared" ref="D141:E156" si="19">D140*EXP(-$C$29*10/3600)+$B$56</f>
        <v>0.47840203201837161</v>
      </c>
      <c r="E141" s="38">
        <f t="shared" si="19"/>
        <v>6.1073742779232311E-2</v>
      </c>
      <c r="F141" s="29">
        <f t="shared" si="17"/>
        <v>9.1111111111110948E-2</v>
      </c>
      <c r="G141" s="44">
        <f t="shared" si="18"/>
        <v>8.0406960232514667E-3</v>
      </c>
      <c r="H141" s="38"/>
      <c r="I141" s="29"/>
    </row>
    <row r="142" spans="1:9" x14ac:dyDescent="0.2">
      <c r="A142" s="26">
        <f t="shared" si="14"/>
        <v>13.833333333333334</v>
      </c>
      <c r="B142" s="6">
        <v>830</v>
      </c>
      <c r="C142" s="38">
        <f t="shared" si="15"/>
        <v>0.41290439523140798</v>
      </c>
      <c r="D142" s="38">
        <f t="shared" si="19"/>
        <v>0.47444183610979163</v>
      </c>
      <c r="E142" s="38">
        <f t="shared" si="19"/>
        <v>6.1537440878386911E-2</v>
      </c>
      <c r="F142" s="29">
        <f t="shared" si="17"/>
        <v>9.2222222222222053E-2</v>
      </c>
      <c r="G142" s="44">
        <f t="shared" si="18"/>
        <v>8.2116333590247642E-3</v>
      </c>
      <c r="H142" s="38"/>
      <c r="I142" s="29"/>
    </row>
    <row r="143" spans="1:9" x14ac:dyDescent="0.2">
      <c r="A143" s="26">
        <f t="shared" si="14"/>
        <v>14</v>
      </c>
      <c r="B143" s="6">
        <v>840</v>
      </c>
      <c r="C143" s="38">
        <f t="shared" si="15"/>
        <v>0.40852739677016836</v>
      </c>
      <c r="D143" s="38">
        <f t="shared" si="19"/>
        <v>0.47052362030992023</v>
      </c>
      <c r="E143" s="38">
        <f t="shared" si="19"/>
        <v>6.1996223539755139E-2</v>
      </c>
      <c r="F143" s="29">
        <f t="shared" si="17"/>
        <v>9.3333333333333157E-2</v>
      </c>
      <c r="G143" s="44">
        <f t="shared" si="18"/>
        <v>8.3838450910796395E-3</v>
      </c>
      <c r="H143" s="38"/>
      <c r="I143" s="29"/>
    </row>
    <row r="144" spans="1:9" x14ac:dyDescent="0.2">
      <c r="A144" s="26">
        <f t="shared" si="14"/>
        <v>14.166666666666666</v>
      </c>
      <c r="B144" s="6">
        <v>850</v>
      </c>
      <c r="C144" s="38">
        <f t="shared" si="15"/>
        <v>0.40419679673856751</v>
      </c>
      <c r="D144" s="38">
        <f t="shared" si="19"/>
        <v>0.46664693960806403</v>
      </c>
      <c r="E144" s="38">
        <f t="shared" si="19"/>
        <v>6.2450142869499771E-2</v>
      </c>
      <c r="F144" s="29">
        <f t="shared" si="17"/>
        <v>9.4444444444444262E-2</v>
      </c>
      <c r="G144" s="44">
        <f t="shared" si="18"/>
        <v>8.5573177101615841E-3</v>
      </c>
      <c r="H144" s="38"/>
      <c r="I144" s="29"/>
    </row>
    <row r="145" spans="1:9" x14ac:dyDescent="0.2">
      <c r="A145" s="26">
        <f t="shared" si="14"/>
        <v>14.333333333333334</v>
      </c>
      <c r="B145" s="6">
        <v>860</v>
      </c>
      <c r="C145" s="38">
        <f t="shared" si="15"/>
        <v>0.39991210328944304</v>
      </c>
      <c r="D145" s="38">
        <f t="shared" si="19"/>
        <v>0.46281135371087134</v>
      </c>
      <c r="E145" s="38">
        <f t="shared" si="19"/>
        <v>6.2899250421431505E-2</v>
      </c>
      <c r="F145" s="29">
        <f t="shared" si="17"/>
        <v>9.5555555555555366E-2</v>
      </c>
      <c r="G145" s="44">
        <f t="shared" si="18"/>
        <v>8.7320378502211155E-3</v>
      </c>
      <c r="H145" s="38"/>
      <c r="I145" s="29"/>
    </row>
    <row r="146" spans="1:9" x14ac:dyDescent="0.2">
      <c r="A146" s="26">
        <f t="shared" si="14"/>
        <v>14.5</v>
      </c>
      <c r="B146" s="6">
        <v>870</v>
      </c>
      <c r="C146" s="38">
        <f t="shared" si="15"/>
        <v>0.39567282978946489</v>
      </c>
      <c r="D146" s="38">
        <f t="shared" si="19"/>
        <v>0.45901642699232598</v>
      </c>
      <c r="E146" s="38">
        <f t="shared" si="19"/>
        <v>6.3343597202864213E-2</v>
      </c>
      <c r="F146" s="29">
        <f t="shared" si="17"/>
        <v>9.666666666666647E-2</v>
      </c>
      <c r="G146" s="44">
        <f t="shared" si="18"/>
        <v>8.9079922868957381E-3</v>
      </c>
      <c r="H146" s="38"/>
      <c r="I146" s="29"/>
    </row>
    <row r="147" spans="1:9" x14ac:dyDescent="0.2">
      <c r="A147" s="26">
        <f t="shared" si="14"/>
        <v>14.666666666666666</v>
      </c>
      <c r="B147" s="6">
        <v>880</v>
      </c>
      <c r="C147" s="38">
        <f t="shared" si="15"/>
        <v>0.39147849476386604</v>
      </c>
      <c r="D147" s="38">
        <f t="shared" si="19"/>
        <v>0.45526172844427093</v>
      </c>
      <c r="E147" s="38">
        <f t="shared" si="19"/>
        <v>6.3783233680408058E-2</v>
      </c>
      <c r="F147" s="29">
        <f t="shared" si="17"/>
        <v>9.7777777777777575E-2</v>
      </c>
      <c r="G147" s="44">
        <f t="shared" si="18"/>
        <v>9.0851679360079828E-3</v>
      </c>
      <c r="H147" s="38"/>
      <c r="I147" s="29"/>
    </row>
    <row r="148" spans="1:9" x14ac:dyDescent="0.2">
      <c r="A148" s="26">
        <f t="shared" si="14"/>
        <v>14.833333333333334</v>
      </c>
      <c r="B148" s="6">
        <v>890</v>
      </c>
      <c r="C148" s="38">
        <f t="shared" si="15"/>
        <v>0.38732862184175881</v>
      </c>
      <c r="D148" s="38">
        <f t="shared" si="19"/>
        <v>0.45154683162745696</v>
      </c>
      <c r="E148" s="38">
        <f t="shared" si="19"/>
        <v>6.4218209785701239E-2</v>
      </c>
      <c r="F148" s="29">
        <f t="shared" si="17"/>
        <v>9.8888888888888679E-2</v>
      </c>
      <c r="G148" s="44">
        <f t="shared" si="18"/>
        <v>9.2635518520793759E-3</v>
      </c>
      <c r="H148" s="38"/>
      <c r="I148" s="29"/>
    </row>
    <row r="149" spans="1:9" x14ac:dyDescent="0.2">
      <c r="A149" s="26">
        <f t="shared" si="14"/>
        <v>15</v>
      </c>
      <c r="B149" s="6">
        <v>900</v>
      </c>
      <c r="C149" s="38">
        <f t="shared" si="15"/>
        <v>0.38322273970203174</v>
      </c>
      <c r="D149" s="38">
        <f t="shared" si="19"/>
        <v>0.44787131462310964</v>
      </c>
      <c r="E149" s="38">
        <f t="shared" si="19"/>
        <v>6.4648574921080962E-2</v>
      </c>
      <c r="F149" s="29">
        <f t="shared" si="17"/>
        <v>9.9999999999999784E-2</v>
      </c>
      <c r="G149" s="44">
        <f t="shared" si="18"/>
        <v>9.4431312268601561E-3</v>
      </c>
      <c r="H149" s="38"/>
      <c r="I149" s="29"/>
    </row>
    <row r="150" spans="1:9" x14ac:dyDescent="0.2">
      <c r="A150" s="26">
        <f t="shared" si="14"/>
        <v>15.166666666666666</v>
      </c>
      <c r="B150" s="6">
        <v>910</v>
      </c>
      <c r="C150" s="38">
        <f t="shared" si="15"/>
        <v>0.37916038201981872</v>
      </c>
      <c r="D150" s="38">
        <f t="shared" si="19"/>
        <v>0.44423475998501</v>
      </c>
      <c r="E150" s="38">
        <f t="shared" si="19"/>
        <v>6.5074377965194316E-2</v>
      </c>
      <c r="F150" s="29">
        <f t="shared" si="17"/>
        <v>0.10111111111111089</v>
      </c>
      <c r="G150" s="44">
        <f t="shared" si="18"/>
        <v>9.6238933878745846E-3</v>
      </c>
      <c r="H150" s="38"/>
      <c r="I150" s="29"/>
    </row>
    <row r="151" spans="1:9" x14ac:dyDescent="0.2">
      <c r="A151" s="26">
        <f t="shared" si="14"/>
        <v>15.333333333333334</v>
      </c>
      <c r="B151" s="6">
        <v>920</v>
      </c>
      <c r="C151" s="38">
        <f t="shared" si="15"/>
        <v>0.37514108741353658</v>
      </c>
      <c r="D151" s="38">
        <f t="shared" si="19"/>
        <v>0.44063675469208324</v>
      </c>
      <c r="E151" s="38">
        <f t="shared" si="19"/>
        <v>6.5495667278549663E-2</v>
      </c>
      <c r="F151" s="29">
        <f t="shared" si="17"/>
        <v>0.10222222222222199</v>
      </c>
      <c r="G151" s="44">
        <f t="shared" si="18"/>
        <v>9.8058257969816671E-3</v>
      </c>
      <c r="H151" s="38"/>
      <c r="I151" s="29"/>
    </row>
    <row r="152" spans="1:9" x14ac:dyDescent="0.2">
      <c r="A152" s="26">
        <f t="shared" si="14"/>
        <v>15.5</v>
      </c>
      <c r="B152" s="6">
        <v>930</v>
      </c>
      <c r="C152" s="38">
        <f t="shared" si="15"/>
        <v>0.37116439939248375</v>
      </c>
      <c r="D152" s="38">
        <f t="shared" si="19"/>
        <v>0.43707689010148987</v>
      </c>
      <c r="E152" s="38">
        <f t="shared" si="19"/>
        <v>6.5912490709009147E-2</v>
      </c>
      <c r="F152" s="29">
        <f t="shared" si="17"/>
        <v>0.1033333333333331</v>
      </c>
      <c r="G152" s="44">
        <f t="shared" si="18"/>
        <v>9.988916048951137E-3</v>
      </c>
      <c r="H152" s="38"/>
      <c r="I152" s="29"/>
    </row>
    <row r="153" spans="1:9" x14ac:dyDescent="0.2">
      <c r="A153" s="26">
        <f t="shared" si="14"/>
        <v>15.666666666666666</v>
      </c>
      <c r="B153" s="6">
        <v>940</v>
      </c>
      <c r="C153" s="38">
        <f t="shared" si="15"/>
        <v>0.36722986630499421</v>
      </c>
      <c r="D153" s="38">
        <f t="shared" si="19"/>
        <v>0.4335547619022142</v>
      </c>
      <c r="E153" s="38">
        <f t="shared" si="19"/>
        <v>6.6324895597223016E-2</v>
      </c>
      <c r="F153" s="29">
        <f t="shared" si="17"/>
        <v>0.1044444444444442</v>
      </c>
      <c r="G153" s="44">
        <f t="shared" si="18"/>
        <v>1.0173151870054534E-2</v>
      </c>
      <c r="H153" s="38"/>
      <c r="I153" s="29"/>
    </row>
    <row r="154" spans="1:9" x14ac:dyDescent="0.2">
      <c r="A154" s="26">
        <f t="shared" si="14"/>
        <v>15.833333333333334</v>
      </c>
      <c r="B154" s="6">
        <v>950</v>
      </c>
      <c r="C154" s="38">
        <f t="shared" si="15"/>
        <v>0.36333704128714139</v>
      </c>
      <c r="D154" s="38">
        <f t="shared" si="19"/>
        <v>0.43006997006914477</v>
      </c>
      <c r="E154" s="38">
        <f t="shared" si="19"/>
        <v>6.6732928782006332E-2</v>
      </c>
      <c r="F154" s="29">
        <f t="shared" si="17"/>
        <v>0.10555555555555531</v>
      </c>
      <c r="G154" s="44">
        <f t="shared" si="18"/>
        <v>1.0358521116671219E-2</v>
      </c>
      <c r="H154" s="38"/>
      <c r="I154" s="29"/>
    </row>
    <row r="155" spans="1:9" x14ac:dyDescent="0.2">
      <c r="A155" s="26">
        <f t="shared" si="14"/>
        <v>16</v>
      </c>
      <c r="B155" s="6">
        <v>960</v>
      </c>
      <c r="C155" s="38">
        <f t="shared" si="15"/>
        <v>0.35948548221198567</v>
      </c>
      <c r="D155" s="38">
        <f t="shared" si="19"/>
        <v>0.4266221188176415</v>
      </c>
      <c r="E155" s="38">
        <f t="shared" si="19"/>
        <v>6.7136636605658703E-2</v>
      </c>
      <c r="F155" s="29">
        <f t="shared" si="17"/>
        <v>0.10666666666666641</v>
      </c>
      <c r="G155" s="44">
        <f t="shared" si="18"/>
        <v>1.0545011773909159E-2</v>
      </c>
      <c r="H155" s="38"/>
      <c r="I155" s="29"/>
    </row>
    <row r="156" spans="1:9" x14ac:dyDescent="0.2">
      <c r="A156" s="26">
        <f t="shared" si="14"/>
        <v>16.166666666666668</v>
      </c>
      <c r="B156" s="6">
        <v>970</v>
      </c>
      <c r="C156" s="38">
        <f t="shared" si="15"/>
        <v>0.35567475163936002</v>
      </c>
      <c r="D156" s="38">
        <f t="shared" si="19"/>
        <v>0.42321081655858472</v>
      </c>
      <c r="E156" s="38">
        <f t="shared" si="19"/>
        <v>6.7536064919227576E-2</v>
      </c>
      <c r="F156" s="29">
        <f t="shared" si="17"/>
        <v>0.10777777777777751</v>
      </c>
      <c r="G156" s="44">
        <f t="shared" si="18"/>
        <v>1.0732611954240346E-2</v>
      </c>
      <c r="H156" s="38"/>
      <c r="I156" s="29"/>
    </row>
    <row r="157" spans="1:9" x14ac:dyDescent="0.2">
      <c r="A157" s="26">
        <f t="shared" si="14"/>
        <v>16.333333333333332</v>
      </c>
      <c r="B157" s="6">
        <v>980</v>
      </c>
      <c r="C157" s="38">
        <f t="shared" si="15"/>
        <v>0.35190441676618722</v>
      </c>
      <c r="D157" s="38">
        <f t="shared" ref="D157:E172" si="20">D156*EXP(-$C$29*10/3600)+$B$56</f>
        <v>0.41983567585390019</v>
      </c>
      <c r="E157" s="38">
        <f t="shared" si="20"/>
        <v>6.7931259087715745E-2</v>
      </c>
      <c r="F157" s="29">
        <f t="shared" si="17"/>
        <v>0.10888888888888862</v>
      </c>
      <c r="G157" s="44">
        <f t="shared" si="18"/>
        <v>1.0921309896150668E-2</v>
      </c>
      <c r="H157" s="38"/>
      <c r="I157" s="29"/>
    </row>
    <row r="158" spans="1:9" x14ac:dyDescent="0.2">
      <c r="A158" s="26">
        <f t="shared" si="14"/>
        <v>16.5</v>
      </c>
      <c r="B158" s="6">
        <v>990</v>
      </c>
      <c r="C158" s="38">
        <f t="shared" si="15"/>
        <v>0.34817404937732521</v>
      </c>
      <c r="D158" s="38">
        <f t="shared" si="20"/>
        <v>0.41649631337255616</v>
      </c>
      <c r="E158" s="38">
        <f t="shared" si="20"/>
        <v>6.8322263995233723E-2</v>
      </c>
      <c r="F158" s="29">
        <f t="shared" si="17"/>
        <v>0.10999999999999972</v>
      </c>
      <c r="G158" s="44">
        <f t="shared" si="18"/>
        <v>1.1111093962804096E-2</v>
      </c>
      <c r="H158" s="38"/>
      <c r="I158" s="29"/>
    </row>
    <row r="159" spans="1:9" x14ac:dyDescent="0.2">
      <c r="A159" s="26">
        <f t="shared" si="14"/>
        <v>16.666666666666668</v>
      </c>
      <c r="B159" s="6">
        <v>1000</v>
      </c>
      <c r="C159" s="38">
        <f t="shared" si="15"/>
        <v>0.34448322579693191</v>
      </c>
      <c r="D159" s="38">
        <f t="shared" si="20"/>
        <v>0.41319234984702652</v>
      </c>
      <c r="E159" s="38">
        <f t="shared" si="20"/>
        <v>6.8709124050097409E-2</v>
      </c>
      <c r="F159" s="29">
        <f t="shared" si="17"/>
        <v>0.11111111111111083</v>
      </c>
      <c r="G159" s="44">
        <f t="shared" si="18"/>
        <v>1.1301952640721032E-2</v>
      </c>
      <c r="H159" s="38"/>
      <c r="I159" s="29"/>
    </row>
    <row r="160" spans="1:9" x14ac:dyDescent="0.2">
      <c r="A160" s="26">
        <f t="shared" si="14"/>
        <v>16.833333333333332</v>
      </c>
      <c r="B160" s="6">
        <v>1010</v>
      </c>
      <c r="C160" s="38">
        <f t="shared" si="15"/>
        <v>0.34083152684034657</v>
      </c>
      <c r="D160" s="38">
        <f t="shared" si="20"/>
        <v>0.40992341003021554</v>
      </c>
      <c r="E160" s="38">
        <f t="shared" si="20"/>
        <v>6.9091883189871764E-2</v>
      </c>
      <c r="F160" s="29">
        <f t="shared" si="17"/>
        <v>0.11222222222222193</v>
      </c>
      <c r="G160" s="44">
        <f t="shared" si="18"/>
        <v>1.1493874538470675E-2</v>
      </c>
      <c r="H160" s="38"/>
      <c r="I160" s="29"/>
    </row>
    <row r="161" spans="1:9" x14ac:dyDescent="0.2">
      <c r="A161" s="26">
        <f t="shared" si="14"/>
        <v>17</v>
      </c>
      <c r="B161" s="6">
        <v>1020</v>
      </c>
      <c r="C161" s="38">
        <f t="shared" si="15"/>
        <v>0.33721853776648097</v>
      </c>
      <c r="D161" s="38">
        <f t="shared" si="20"/>
        <v>0.40668912265283924</v>
      </c>
      <c r="E161" s="38">
        <f t="shared" si="20"/>
        <v>6.9470584886361028E-2</v>
      </c>
      <c r="F161" s="29">
        <f t="shared" si="17"/>
        <v>0.11333333333333304</v>
      </c>
      <c r="G161" s="44">
        <f t="shared" si="18"/>
        <v>1.1686848385377233E-2</v>
      </c>
      <c r="H161" s="38"/>
      <c r="I161" s="29"/>
    </row>
    <row r="162" spans="1:9" x14ac:dyDescent="0.2">
      <c r="A162" s="26">
        <f t="shared" si="14"/>
        <v>17.166666666666668</v>
      </c>
      <c r="B162" s="6">
        <v>1030</v>
      </c>
      <c r="C162" s="38">
        <f t="shared" si="15"/>
        <v>0.3336438482307153</v>
      </c>
      <c r="D162" s="38">
        <f t="shared" si="20"/>
        <v>0.40348912038125856</v>
      </c>
      <c r="E162" s="38">
        <f t="shared" si="20"/>
        <v>6.9845272150546006E-2</v>
      </c>
      <c r="F162" s="29">
        <f t="shared" si="17"/>
        <v>0.11444444444444414</v>
      </c>
      <c r="G162" s="44">
        <f t="shared" si="18"/>
        <v>1.1880863030239861E-2</v>
      </c>
      <c r="H162" s="38"/>
      <c r="I162" s="29"/>
    </row>
    <row r="163" spans="1:9" x14ac:dyDescent="0.2">
      <c r="A163" s="26">
        <f t="shared" si="14"/>
        <v>17.333333333333332</v>
      </c>
      <c r="B163" s="6">
        <v>1040</v>
      </c>
      <c r="C163" s="38">
        <f t="shared" si="15"/>
        <v>0.33010705223829317</v>
      </c>
      <c r="D163" s="38">
        <f t="shared" si="20"/>
        <v>0.4003230397757595</v>
      </c>
      <c r="E163" s="38">
        <f t="shared" si="20"/>
        <v>7.0215987537469021E-2</v>
      </c>
      <c r="F163" s="29">
        <f t="shared" si="17"/>
        <v>0.11555555555555524</v>
      </c>
      <c r="G163" s="44">
        <f t="shared" si="18"/>
        <v>1.2075907440066164E-2</v>
      </c>
      <c r="H163" s="38"/>
      <c r="I163" s="29"/>
    </row>
    <row r="164" spans="1:9" x14ac:dyDescent="0.2">
      <c r="A164" s="26">
        <f t="shared" si="14"/>
        <v>17.5</v>
      </c>
      <c r="B164" s="6">
        <v>1050</v>
      </c>
      <c r="C164" s="38">
        <f t="shared" si="15"/>
        <v>0.32660774809821108</v>
      </c>
      <c r="D164" s="38">
        <f t="shared" si="20"/>
        <v>0.39719052124927551</v>
      </c>
      <c r="E164" s="38">
        <f t="shared" si="20"/>
        <v>7.0582773151067119E-2</v>
      </c>
      <c r="F164" s="29">
        <f t="shared" si="17"/>
        <v>0.11666666666666635</v>
      </c>
      <c r="G164" s="44">
        <f t="shared" si="18"/>
        <v>1.2271970698819129E-2</v>
      </c>
      <c r="H164" s="38"/>
      <c r="I164" s="29"/>
    </row>
    <row r="165" spans="1:9" x14ac:dyDescent="0.2">
      <c r="A165" s="26">
        <f t="shared" si="14"/>
        <v>17.666666666666668</v>
      </c>
      <c r="B165" s="6">
        <v>1060</v>
      </c>
      <c r="C165" s="38">
        <f t="shared" si="15"/>
        <v>0.32314553837759613</v>
      </c>
      <c r="D165" s="38">
        <f t="shared" si="20"/>
        <v>0.39409120902654748</v>
      </c>
      <c r="E165" s="38">
        <f t="shared" si="20"/>
        <v>7.0945670648954018E-2</v>
      </c>
      <c r="F165" s="29">
        <f t="shared" si="17"/>
        <v>0.11777777777777745</v>
      </c>
      <c r="G165" s="44">
        <f t="shared" si="18"/>
        <v>1.2469042006177334E-2</v>
      </c>
      <c r="H165" s="38"/>
      <c r="I165" s="29"/>
    </row>
    <row r="166" spans="1:9" x14ac:dyDescent="0.2">
      <c r="A166" s="26">
        <f t="shared" si="14"/>
        <v>17.833333333333332</v>
      </c>
      <c r="B166" s="6">
        <v>1070</v>
      </c>
      <c r="C166" s="38">
        <f t="shared" si="15"/>
        <v>0.31972002985656789</v>
      </c>
      <c r="D166" s="38">
        <f t="shared" si="20"/>
        <v>0.39102475110371659</v>
      </c>
      <c r="E166" s="38">
        <f t="shared" si="20"/>
        <v>7.1304721247151343E-2</v>
      </c>
      <c r="F166" s="29">
        <f t="shared" si="17"/>
        <v>0.11888888888888856</v>
      </c>
      <c r="G166" s="44">
        <f t="shared" si="18"/>
        <v>1.266711067630831E-2</v>
      </c>
      <c r="H166" s="38"/>
      <c r="I166" s="29"/>
    </row>
    <row r="167" spans="1:9" x14ac:dyDescent="0.2">
      <c r="A167" s="26">
        <f t="shared" si="14"/>
        <v>18</v>
      </c>
      <c r="B167" s="6">
        <v>1080</v>
      </c>
      <c r="C167" s="38">
        <f t="shared" si="15"/>
        <v>0.31633083348357838</v>
      </c>
      <c r="D167" s="38">
        <f t="shared" si="20"/>
        <v>0.38799079920834556</v>
      </c>
      <c r="E167" s="38">
        <f t="shared" si="20"/>
        <v>7.165996572476975E-2</v>
      </c>
      <c r="F167" s="29">
        <f t="shared" si="17"/>
        <v>0.11999999999999966</v>
      </c>
      <c r="G167" s="44">
        <f t="shared" si="18"/>
        <v>1.2866166136654892E-2</v>
      </c>
      <c r="H167" s="38"/>
      <c r="I167" s="29"/>
    </row>
    <row r="168" spans="1:9" x14ac:dyDescent="0.2">
      <c r="A168" s="26">
        <f t="shared" si="14"/>
        <v>18.166666666666668</v>
      </c>
      <c r="B168" s="6">
        <v>1090</v>
      </c>
      <c r="C168" s="38">
        <f t="shared" si="15"/>
        <v>0.31297756433122581</v>
      </c>
      <c r="D168" s="38">
        <f t="shared" si="20"/>
        <v>0.38498900875986364</v>
      </c>
      <c r="E168" s="38">
        <f t="shared" si="20"/>
        <v>7.2011444428640381E-2</v>
      </c>
      <c r="F168" s="29">
        <f t="shared" si="17"/>
        <v>0.12111111111111077</v>
      </c>
      <c r="G168" s="44">
        <f t="shared" si="18"/>
        <v>1.3066197926734449E-2</v>
      </c>
      <c r="H168" s="38"/>
      <c r="I168" s="29"/>
    </row>
    <row r="169" spans="1:9" x14ac:dyDescent="0.2">
      <c r="A169" s="26">
        <f t="shared" si="14"/>
        <v>18.333333333333332</v>
      </c>
      <c r="B169" s="6">
        <v>1100</v>
      </c>
      <c r="C169" s="38">
        <f t="shared" si="15"/>
        <v>0.30965984155253623</v>
      </c>
      <c r="D169" s="38">
        <f t="shared" si="20"/>
        <v>0.38201903883043092</v>
      </c>
      <c r="E169" s="38">
        <f t="shared" si="20"/>
        <v>7.2359197277897289E-2</v>
      </c>
      <c r="F169" s="29">
        <f t="shared" si="17"/>
        <v>0.12222222222222187</v>
      </c>
      <c r="G169" s="44">
        <f t="shared" si="18"/>
        <v>1.3267195696950831E-2</v>
      </c>
      <c r="H169" s="38"/>
      <c r="I169" s="29"/>
    </row>
    <row r="170" spans="1:9" x14ac:dyDescent="0.2">
      <c r="A170" s="26">
        <f t="shared" si="14"/>
        <v>18.5</v>
      </c>
      <c r="B170" s="6">
        <v>1110</v>
      </c>
      <c r="C170" s="38">
        <f t="shared" si="15"/>
        <v>0.30637728833770889</v>
      </c>
      <c r="D170" s="38">
        <f t="shared" si="20"/>
        <v>0.37908055210621761</v>
      </c>
      <c r="E170" s="38">
        <f t="shared" si="20"/>
        <v>7.2703263768511217E-2</v>
      </c>
      <c r="F170" s="29">
        <f t="shared" si="17"/>
        <v>0.12333333333333298</v>
      </c>
      <c r="G170" s="44">
        <f t="shared" si="18"/>
        <v>1.3469149207418919E-2</v>
      </c>
      <c r="H170" s="38"/>
      <c r="I170" s="29"/>
    </row>
    <row r="171" spans="1:9" x14ac:dyDescent="0.2">
      <c r="A171" s="26">
        <f t="shared" si="14"/>
        <v>18.666666666666668</v>
      </c>
      <c r="B171" s="6">
        <v>1120</v>
      </c>
      <c r="C171" s="38">
        <f t="shared" si="15"/>
        <v>0.30312953187132069</v>
      </c>
      <c r="D171" s="38">
        <f t="shared" si="20"/>
        <v>0.3761732148490935</v>
      </c>
      <c r="E171" s="38">
        <f t="shared" si="20"/>
        <v>7.3043682977775332E-2</v>
      </c>
      <c r="F171" s="29">
        <f t="shared" si="17"/>
        <v>0.12444444444444408</v>
      </c>
      <c r="G171" s="44">
        <f t="shared" si="18"/>
        <v>1.3672048326801628E-2</v>
      </c>
      <c r="H171" s="38"/>
      <c r="I171" s="29"/>
    </row>
    <row r="172" spans="1:9" x14ac:dyDescent="0.2">
      <c r="A172" s="26">
        <f t="shared" si="14"/>
        <v>18.833333333333332</v>
      </c>
      <c r="B172" s="6">
        <v>1130</v>
      </c>
      <c r="C172" s="38">
        <f t="shared" si="15"/>
        <v>0.29991620328998292</v>
      </c>
      <c r="D172" s="38">
        <f t="shared" si="20"/>
        <v>0.37329669685872391</v>
      </c>
      <c r="E172" s="38">
        <f t="shared" si="20"/>
        <v>7.338049356874346E-2</v>
      </c>
      <c r="F172" s="29">
        <f t="shared" si="17"/>
        <v>0.1255555555555552</v>
      </c>
      <c r="G172" s="44">
        <f t="shared" si="18"/>
        <v>1.3875883031159249E-2</v>
      </c>
      <c r="H172" s="38"/>
      <c r="I172" s="29"/>
    </row>
    <row r="173" spans="1:9" x14ac:dyDescent="0.2">
      <c r="A173" s="26">
        <f t="shared" si="14"/>
        <v>19</v>
      </c>
      <c r="B173" s="6">
        <v>1140</v>
      </c>
      <c r="C173" s="38">
        <f t="shared" si="15"/>
        <v>0.29673693764044834</v>
      </c>
      <c r="D173" s="38">
        <f t="shared" ref="D173:E188" si="21">D172*EXP(-$C$29*10/3600)+$B$56</f>
        <v>0.37045067143506705</v>
      </c>
      <c r="E173" s="38">
        <f t="shared" si="21"/>
        <v>7.371373379462122E-2</v>
      </c>
      <c r="F173" s="29">
        <f t="shared" si="17"/>
        <v>0.12666666666666632</v>
      </c>
      <c r="G173" s="44">
        <f t="shared" si="18"/>
        <v>1.4080643402810974E-2</v>
      </c>
      <c r="H173" s="38"/>
      <c r="I173" s="29"/>
    </row>
    <row r="174" spans="1:9" x14ac:dyDescent="0.2">
      <c r="A174" s="26">
        <f t="shared" si="14"/>
        <v>19.166666666666668</v>
      </c>
      <c r="B174" s="6">
        <v>1150</v>
      </c>
      <c r="C174" s="38">
        <f t="shared" si="15"/>
        <v>0.29359137383816108</v>
      </c>
      <c r="D174" s="38">
        <f t="shared" si="21"/>
        <v>0.36763481534126924</v>
      </c>
      <c r="E174" s="38">
        <f t="shared" si="21"/>
        <v>7.4043441503110596E-2</v>
      </c>
      <c r="F174" s="29">
        <f t="shared" si="17"/>
        <v>0.12777777777777743</v>
      </c>
      <c r="G174" s="44">
        <f t="shared" si="18"/>
        <v>1.4286319629208503E-2</v>
      </c>
      <c r="H174" s="38"/>
      <c r="I174" s="29"/>
    </row>
    <row r="175" spans="1:9" x14ac:dyDescent="0.2">
      <c r="A175" s="26">
        <f t="shared" si="14"/>
        <v>19.333333333333332</v>
      </c>
      <c r="B175" s="6">
        <v>1160</v>
      </c>
      <c r="C175" s="38">
        <f t="shared" si="15"/>
        <v>0.29047915462624718</v>
      </c>
      <c r="D175" s="38">
        <f t="shared" si="21"/>
        <v>0.36484880876695336</v>
      </c>
      <c r="E175" s="38">
        <f t="shared" si="21"/>
        <v>7.4369654140708549E-2</v>
      </c>
      <c r="F175" s="29">
        <f t="shared" si="17"/>
        <v>0.12888888888888855</v>
      </c>
      <c r="G175" s="44">
        <f t="shared" si="18"/>
        <v>1.4492902001821583E-2</v>
      </c>
      <c r="H175" s="38"/>
      <c r="I175" s="29"/>
    </row>
    <row r="176" spans="1:9" x14ac:dyDescent="0.2">
      <c r="A176" s="26">
        <f t="shared" si="14"/>
        <v>19.5</v>
      </c>
      <c r="B176" s="6">
        <v>1170</v>
      </c>
      <c r="C176" s="38">
        <f t="shared" si="15"/>
        <v>0.28739992653493879</v>
      </c>
      <c r="D176" s="38">
        <f t="shared" si="21"/>
        <v>0.36209233529189633</v>
      </c>
      <c r="E176" s="38">
        <f t="shared" si="21"/>
        <v>7.4692408756959927E-2</v>
      </c>
      <c r="F176" s="29">
        <f t="shared" si="17"/>
        <v>0.12999999999999967</v>
      </c>
      <c r="G176" s="44">
        <f t="shared" si="18"/>
        <v>1.4700380915035361E-2</v>
      </c>
      <c r="H176" s="38"/>
      <c r="I176" s="29"/>
    </row>
    <row r="177" spans="1:9" x14ac:dyDescent="0.2">
      <c r="A177" s="26">
        <f t="shared" si="14"/>
        <v>19.666666666666668</v>
      </c>
      <c r="B177" s="6">
        <v>1180</v>
      </c>
      <c r="C177" s="38">
        <f t="shared" si="15"/>
        <v>0.28435333984142874</v>
      </c>
      <c r="D177" s="38">
        <f t="shared" si="21"/>
        <v>0.35936508185009181</v>
      </c>
      <c r="E177" s="38">
        <f t="shared" si="21"/>
        <v>7.5011742008665408E-2</v>
      </c>
      <c r="F177" s="29">
        <f t="shared" si="17"/>
        <v>0.13111111111111079</v>
      </c>
      <c r="G177" s="44">
        <f t="shared" si="18"/>
        <v>1.4908746865059431E-2</v>
      </c>
      <c r="H177" s="38"/>
      <c r="I177" s="29"/>
    </row>
    <row r="178" spans="1:9" x14ac:dyDescent="0.2">
      <c r="A178" s="26">
        <f t="shared" si="14"/>
        <v>19.833333333333332</v>
      </c>
      <c r="B178" s="6">
        <v>1190</v>
      </c>
      <c r="C178" s="38">
        <f t="shared" si="15"/>
        <v>0.28133904853015129</v>
      </c>
      <c r="D178" s="38">
        <f t="shared" si="21"/>
        <v>0.3566667386941938</v>
      </c>
      <c r="E178" s="38">
        <f t="shared" si="21"/>
        <v>7.5327690164044767E-2</v>
      </c>
      <c r="F178" s="29">
        <f t="shared" si="17"/>
        <v>0.13222222222222191</v>
      </c>
      <c r="G178" s="44">
        <f t="shared" si="18"/>
        <v>1.5117990448848444E-2</v>
      </c>
      <c r="H178" s="38"/>
      <c r="I178" s="29"/>
    </row>
    <row r="179" spans="1:9" x14ac:dyDescent="0.2">
      <c r="A179" s="26">
        <f t="shared" si="14"/>
        <v>20</v>
      </c>
      <c r="B179" s="6">
        <v>1200</v>
      </c>
      <c r="C179" s="38">
        <f t="shared" si="15"/>
        <v>0.2783567102534833</v>
      </c>
      <c r="D179" s="38">
        <f t="shared" si="21"/>
        <v>0.35399699936033707</v>
      </c>
      <c r="E179" s="38">
        <f t="shared" si="21"/>
        <v>7.5640289106856037E-2</v>
      </c>
      <c r="F179" s="29">
        <f t="shared" si="17"/>
        <v>0.13333333333333303</v>
      </c>
      <c r="G179" s="44">
        <f t="shared" si="18"/>
        <v>1.5328102363034155E-2</v>
      </c>
      <c r="H179" s="38"/>
      <c r="I179" s="29"/>
    </row>
    <row r="180" spans="1:9" x14ac:dyDescent="0.2">
      <c r="A180" s="26">
        <f t="shared" si="14"/>
        <v>20.166666666666668</v>
      </c>
      <c r="B180" s="6">
        <v>1210</v>
      </c>
      <c r="C180" s="38">
        <f t="shared" si="15"/>
        <v>0.27540598629286178</v>
      </c>
      <c r="D180" s="38">
        <f t="shared" si="21"/>
        <v>0.35135556063333062</v>
      </c>
      <c r="E180" s="38">
        <f t="shared" si="21"/>
        <v>7.5949574340471018E-2</v>
      </c>
      <c r="F180" s="29">
        <f t="shared" si="17"/>
        <v>0.13444444444444414</v>
      </c>
      <c r="G180" s="44">
        <f t="shared" si="18"/>
        <v>1.5539073402868796E-2</v>
      </c>
      <c r="H180" s="38"/>
      <c r="I180" s="29"/>
    </row>
    <row r="181" spans="1:9" x14ac:dyDescent="0.2">
      <c r="A181" s="26">
        <f t="shared" si="14"/>
        <v>20.333333333333332</v>
      </c>
      <c r="B181" s="6">
        <v>1220</v>
      </c>
      <c r="C181" s="38">
        <f t="shared" si="15"/>
        <v>0.27248654152031471</v>
      </c>
      <c r="D181" s="38">
        <f t="shared" si="21"/>
        <v>0.34874212251222009</v>
      </c>
      <c r="E181" s="38">
        <f t="shared" si="21"/>
        <v>7.6255580991907532E-2</v>
      </c>
      <c r="F181" s="29">
        <f t="shared" si="17"/>
        <v>0.13555555555555526</v>
      </c>
      <c r="G181" s="44">
        <f t="shared" si="18"/>
        <v>1.5750894461179651E-2</v>
      </c>
      <c r="H181" s="38"/>
      <c r="I181" s="29"/>
    </row>
    <row r="182" spans="1:9" x14ac:dyDescent="0.2">
      <c r="A182" s="26">
        <f t="shared" si="14"/>
        <v>20.5</v>
      </c>
      <c r="B182" s="6">
        <v>1230</v>
      </c>
      <c r="C182" s="38">
        <f t="shared" si="15"/>
        <v>0.2695980443603983</v>
      </c>
      <c r="D182" s="38">
        <f t="shared" si="21"/>
        <v>0.34615638817621514</v>
      </c>
      <c r="E182" s="38">
        <f t="shared" si="21"/>
        <v>7.6558343815818983E-2</v>
      </c>
      <c r="F182" s="29">
        <f t="shared" si="17"/>
        <v>0.13666666666666638</v>
      </c>
      <c r="G182" s="44">
        <f t="shared" si="18"/>
        <v>1.5963556527334704E-2</v>
      </c>
      <c r="H182" s="38"/>
      <c r="I182" s="29"/>
    </row>
    <row r="183" spans="1:9" x14ac:dyDescent="0.2">
      <c r="A183" s="26">
        <f t="shared" si="14"/>
        <v>20.666666666666668</v>
      </c>
      <c r="B183" s="6">
        <v>1240</v>
      </c>
      <c r="C183" s="38">
        <f t="shared" si="15"/>
        <v>0.26674016675253864</v>
      </c>
      <c r="D183" s="38">
        <f t="shared" si="21"/>
        <v>0.34359806395097814</v>
      </c>
      <c r="E183" s="38">
        <f t="shared" si="21"/>
        <v>7.6857897198441646E-2</v>
      </c>
      <c r="F183" s="29">
        <f t="shared" si="17"/>
        <v>0.1377777777777775</v>
      </c>
      <c r="G183" s="44">
        <f t="shared" si="18"/>
        <v>1.6177050686219264E-2</v>
      </c>
      <c r="H183" s="38"/>
      <c r="I183" s="29"/>
    </row>
    <row r="184" spans="1:9" x14ac:dyDescent="0.2">
      <c r="A184" s="26">
        <f t="shared" si="14"/>
        <v>20.833333333333332</v>
      </c>
      <c r="B184" s="6">
        <v>1250</v>
      </c>
      <c r="C184" s="38">
        <f t="shared" si="15"/>
        <v>0.26391258411377222</v>
      </c>
      <c r="D184" s="38">
        <f t="shared" si="21"/>
        <v>0.34106685927527014</v>
      </c>
      <c r="E184" s="38">
        <f t="shared" si="21"/>
        <v>7.7154275161500016E-2</v>
      </c>
      <c r="F184" s="29">
        <f t="shared" si="17"/>
        <v>0.13888888888888862</v>
      </c>
      <c r="G184" s="44">
        <f t="shared" si="18"/>
        <v>1.6391368117223429E-2</v>
      </c>
      <c r="H184" s="38"/>
      <c r="I184" s="29"/>
    </row>
    <row r="185" spans="1:9" x14ac:dyDescent="0.2">
      <c r="A185" s="26">
        <f t="shared" si="14"/>
        <v>21</v>
      </c>
      <c r="B185" s="6">
        <v>1260</v>
      </c>
      <c r="C185" s="38">
        <f t="shared" si="15"/>
        <v>0.26111497530188155</v>
      </c>
      <c r="D185" s="38">
        <f t="shared" si="21"/>
        <v>0.33856248666795036</v>
      </c>
      <c r="E185" s="38">
        <f t="shared" si="21"/>
        <v>7.7447511366070865E-2</v>
      </c>
      <c r="F185" s="29">
        <f t="shared" si="17"/>
        <v>0.13999999999999974</v>
      </c>
      <c r="G185" s="44">
        <f t="shared" si="18"/>
        <v>1.6606500093240294E-2</v>
      </c>
      <c r="H185" s="38"/>
      <c r="I185" s="29"/>
    </row>
    <row r="186" spans="1:9" x14ac:dyDescent="0.2">
      <c r="A186" s="26">
        <f t="shared" si="14"/>
        <v>21.166666666666668</v>
      </c>
      <c r="B186" s="6">
        <v>1270</v>
      </c>
      <c r="C186" s="38">
        <f t="shared" si="15"/>
        <v>0.25834702257892156</v>
      </c>
      <c r="D186" s="38">
        <f t="shared" si="21"/>
        <v>0.33608466169532569</v>
      </c>
      <c r="E186" s="38">
        <f t="shared" si="21"/>
        <v>7.7737639116406285E-2</v>
      </c>
      <c r="F186" s="29">
        <f t="shared" si="17"/>
        <v>0.14111111111111085</v>
      </c>
      <c r="G186" s="44">
        <f t="shared" si="18"/>
        <v>1.6822437979674757E-2</v>
      </c>
      <c r="H186" s="38"/>
      <c r="I186" s="29"/>
    </row>
    <row r="187" spans="1:9" x14ac:dyDescent="0.2">
      <c r="A187" s="26">
        <f t="shared" si="14"/>
        <v>21.333333333333332</v>
      </c>
      <c r="B187" s="6">
        <v>1280</v>
      </c>
      <c r="C187" s="38">
        <f t="shared" si="15"/>
        <v>0.25560841157513198</v>
      </c>
      <c r="D187" s="38">
        <f t="shared" si="21"/>
        <v>0.33363310293884613</v>
      </c>
      <c r="E187" s="38">
        <f t="shared" si="21"/>
        <v>7.8024691363716189E-2</v>
      </c>
      <c r="F187" s="29">
        <f t="shared" si="17"/>
        <v>0.14222222222222197</v>
      </c>
      <c r="G187" s="44">
        <f t="shared" si="18"/>
        <v>1.7039173233462858E-2</v>
      </c>
      <c r="H187" s="38"/>
      <c r="I187" s="29"/>
    </row>
    <row r="188" spans="1:9" x14ac:dyDescent="0.2">
      <c r="A188" s="26">
        <f t="shared" si="14"/>
        <v>21.5</v>
      </c>
      <c r="B188" s="6">
        <v>1290</v>
      </c>
      <c r="C188" s="38">
        <f t="shared" si="15"/>
        <v>0.25289883125323387</v>
      </c>
      <c r="D188" s="38">
        <f t="shared" si="21"/>
        <v>0.33120753196314262</v>
      </c>
      <c r="E188" s="38">
        <f t="shared" si="21"/>
        <v>7.8308700709910778E-2</v>
      </c>
      <c r="F188" s="29">
        <f t="shared" si="17"/>
        <v>0.14333333333333309</v>
      </c>
      <c r="G188" s="44">
        <f t="shared" si="18"/>
        <v>1.7256697402101499E-2</v>
      </c>
      <c r="H188" s="38"/>
      <c r="I188" s="29"/>
    </row>
    <row r="189" spans="1:9" x14ac:dyDescent="0.2">
      <c r="A189" s="26">
        <f t="shared" ref="A189:A252" si="22">B189/60</f>
        <v>21.666666666666668</v>
      </c>
      <c r="B189" s="6">
        <v>1300</v>
      </c>
      <c r="C189" s="38">
        <f t="shared" ref="C189:C252" si="23">$C$59*EXP(-$C$29*B189/3600)</f>
        <v>0.25021797387310274</v>
      </c>
      <c r="D189" s="38">
        <f t="shared" ref="D189:E204" si="24">D188*EXP(-$C$29*10/3600)+$B$56</f>
        <v>0.32880767328440397</v>
      </c>
      <c r="E189" s="38">
        <f t="shared" si="24"/>
        <v>7.8589699411303254E-2</v>
      </c>
      <c r="F189" s="29">
        <f t="shared" ref="F189:F252" si="25">F188+$B$56</f>
        <v>0.14444444444444421</v>
      </c>
      <c r="G189" s="44">
        <f t="shared" ref="G189:G252" si="26">G188+E189*10/3600</f>
        <v>1.7475002122688453E-2</v>
      </c>
      <c r="H189" s="38"/>
      <c r="I189" s="29"/>
    </row>
    <row r="190" spans="1:9" x14ac:dyDescent="0.2">
      <c r="A190" s="26">
        <f t="shared" si="22"/>
        <v>21.833333333333332</v>
      </c>
      <c r="B190" s="6">
        <v>1310</v>
      </c>
      <c r="C190" s="38">
        <f t="shared" si="23"/>
        <v>0.24756553495681727</v>
      </c>
      <c r="D190" s="38">
        <f t="shared" si="24"/>
        <v>0.32643325433908871</v>
      </c>
      <c r="E190" s="38">
        <f t="shared" si="24"/>
        <v>7.8867719382273369E-2</v>
      </c>
      <c r="F190" s="29">
        <f t="shared" si="25"/>
        <v>0.14555555555555533</v>
      </c>
      <c r="G190" s="44">
        <f t="shared" si="26"/>
        <v>1.7694079120972546E-2</v>
      </c>
      <c r="H190" s="38"/>
      <c r="I190" s="29"/>
    </row>
    <row r="191" spans="1:9" x14ac:dyDescent="0.2">
      <c r="A191" s="26">
        <f t="shared" si="22"/>
        <v>22</v>
      </c>
      <c r="B191" s="6">
        <v>1320</v>
      </c>
      <c r="C191" s="38">
        <f t="shared" si="23"/>
        <v>0.24494121325407869</v>
      </c>
      <c r="D191" s="38">
        <f t="shared" si="24"/>
        <v>0.32408400545296878</v>
      </c>
      <c r="E191" s="38">
        <f t="shared" si="24"/>
        <v>7.9142792198892045E-2</v>
      </c>
      <c r="F191" s="29">
        <f t="shared" si="25"/>
        <v>0.14666666666666645</v>
      </c>
      <c r="G191" s="44">
        <f t="shared" si="26"/>
        <v>1.7913920210413912E-2</v>
      </c>
      <c r="H191" s="38"/>
      <c r="I191" s="29"/>
    </row>
    <row r="192" spans="1:9" x14ac:dyDescent="0.2">
      <c r="A192" s="26">
        <f t="shared" si="22"/>
        <v>22.166666666666668</v>
      </c>
      <c r="B192" s="6">
        <v>1330</v>
      </c>
      <c r="C192" s="38">
        <f t="shared" si="23"/>
        <v>0.24234471070799554</v>
      </c>
      <c r="D192" s="38">
        <f t="shared" si="24"/>
        <v>0.32175965981050131</v>
      </c>
      <c r="E192" s="38">
        <f t="shared" si="24"/>
        <v>7.9414949102507681E-2</v>
      </c>
      <c r="F192" s="29">
        <f t="shared" si="25"/>
        <v>0.14777777777777756</v>
      </c>
      <c r="G192" s="44">
        <f t="shared" si="26"/>
        <v>1.8134517291254211E-2</v>
      </c>
      <c r="H192" s="38"/>
      <c r="I192" s="29"/>
    </row>
    <row r="193" spans="1:9" x14ac:dyDescent="0.2">
      <c r="A193" s="26">
        <f t="shared" si="22"/>
        <v>22.333333333333332</v>
      </c>
      <c r="B193" s="6">
        <v>1340</v>
      </c>
      <c r="C193" s="38">
        <f t="shared" si="23"/>
        <v>0.23977573242123257</v>
      </c>
      <c r="D193" s="38">
        <f t="shared" si="24"/>
        <v>0.31945995342452504</v>
      </c>
      <c r="E193" s="38">
        <f t="shared" si="24"/>
        <v>7.9684221003294337E-2</v>
      </c>
      <c r="F193" s="29">
        <f t="shared" si="25"/>
        <v>0.14888888888888868</v>
      </c>
      <c r="G193" s="44">
        <f t="shared" si="26"/>
        <v>1.8355862349596696E-2</v>
      </c>
      <c r="H193" s="38"/>
      <c r="I193" s="29"/>
    </row>
    <row r="194" spans="1:9" x14ac:dyDescent="0.2">
      <c r="A194" s="26">
        <f t="shared" si="22"/>
        <v>22.5</v>
      </c>
      <c r="B194" s="6">
        <v>1350</v>
      </c>
      <c r="C194" s="38">
        <f t="shared" si="23"/>
        <v>0.23723398662251766</v>
      </c>
      <c r="D194" s="38">
        <f t="shared" si="24"/>
        <v>0.31718462510627821</v>
      </c>
      <c r="E194" s="38">
        <f t="shared" si="24"/>
        <v>7.9950638483762368E-2</v>
      </c>
      <c r="F194" s="29">
        <f t="shared" si="25"/>
        <v>0.1499999999999998</v>
      </c>
      <c r="G194" s="44">
        <f t="shared" si="26"/>
        <v>1.8577947456496036E-2</v>
      </c>
      <c r="H194" s="38"/>
      <c r="I194" s="29"/>
    </row>
    <row r="195" spans="1:9" x14ac:dyDescent="0.2">
      <c r="A195" s="26">
        <f t="shared" si="22"/>
        <v>22.666666666666668</v>
      </c>
      <c r="B195" s="6">
        <v>1360</v>
      </c>
      <c r="C195" s="38">
        <f t="shared" si="23"/>
        <v>0.23471918463350386</v>
      </c>
      <c r="D195" s="38">
        <f t="shared" si="24"/>
        <v>0.31493341643573386</v>
      </c>
      <c r="E195" s="38">
        <f t="shared" si="24"/>
        <v>8.0214231802231833E-2</v>
      </c>
      <c r="F195" s="29">
        <f t="shared" si="25"/>
        <v>0.15111111111111092</v>
      </c>
      <c r="G195" s="44">
        <f t="shared" si="26"/>
        <v>1.880076476705779E-2</v>
      </c>
      <c r="H195" s="38"/>
      <c r="I195" s="29"/>
    </row>
    <row r="196" spans="1:9" x14ac:dyDescent="0.2">
      <c r="A196" s="26">
        <f t="shared" si="22"/>
        <v>22.833333333333332</v>
      </c>
      <c r="B196" s="6">
        <v>1370</v>
      </c>
      <c r="C196" s="38">
        <f t="shared" si="23"/>
        <v>0.23223104083598267</v>
      </c>
      <c r="D196" s="38">
        <f t="shared" si="24"/>
        <v>0.3127060717322499</v>
      </c>
      <c r="E196" s="38">
        <f t="shared" si="24"/>
        <v>8.0475030896269048E-2</v>
      </c>
      <c r="F196" s="29">
        <f t="shared" si="25"/>
        <v>0.15222222222222204</v>
      </c>
      <c r="G196" s="44">
        <f t="shared" si="26"/>
        <v>1.9024306519547427E-2</v>
      </c>
      <c r="H196" s="38"/>
      <c r="I196" s="29"/>
    </row>
    <row r="197" spans="1:9" x14ac:dyDescent="0.2">
      <c r="A197" s="26">
        <f t="shared" si="22"/>
        <v>23</v>
      </c>
      <c r="B197" s="6">
        <v>1380</v>
      </c>
      <c r="C197" s="38">
        <f t="shared" si="23"/>
        <v>0.22976927263944524</v>
      </c>
      <c r="D197" s="38">
        <f t="shared" si="24"/>
        <v>0.31050233802553029</v>
      </c>
      <c r="E197" s="38">
        <f t="shared" si="24"/>
        <v>8.0733065386086808E-2</v>
      </c>
      <c r="F197" s="29">
        <f t="shared" si="25"/>
        <v>0.15333333333333315</v>
      </c>
      <c r="G197" s="44">
        <f t="shared" si="26"/>
        <v>1.924856503450878E-2</v>
      </c>
      <c r="H197" s="38"/>
      <c r="I197" s="29"/>
    </row>
    <row r="198" spans="1:9" x14ac:dyDescent="0.2">
      <c r="A198" s="26">
        <f t="shared" si="22"/>
        <v>23.166666666666668</v>
      </c>
      <c r="B198" s="6">
        <v>1390</v>
      </c>
      <c r="C198" s="38">
        <f t="shared" si="23"/>
        <v>0.22733360044898729</v>
      </c>
      <c r="D198" s="38">
        <f t="shared" si="24"/>
        <v>0.30832196502689396</v>
      </c>
      <c r="E198" s="38">
        <f t="shared" si="24"/>
        <v>8.0988364577908409E-2</v>
      </c>
      <c r="F198" s="29">
        <f t="shared" si="25"/>
        <v>0.15444444444444427</v>
      </c>
      <c r="G198" s="44">
        <f t="shared" si="26"/>
        <v>1.9473532713891861E-2</v>
      </c>
      <c r="H198" s="38"/>
      <c r="I198" s="29"/>
    </row>
    <row r="199" spans="1:9" x14ac:dyDescent="0.2">
      <c r="A199" s="26">
        <f t="shared" si="22"/>
        <v>23.333333333333332</v>
      </c>
      <c r="B199" s="6">
        <v>1400</v>
      </c>
      <c r="C199" s="38">
        <f t="shared" si="23"/>
        <v>0.22492374763355374</v>
      </c>
      <c r="D199" s="38">
        <f t="shared" si="24"/>
        <v>0.3061647051008482</v>
      </c>
      <c r="E199" s="38">
        <f t="shared" si="24"/>
        <v>8.1240957467296163E-2</v>
      </c>
      <c r="F199" s="29">
        <f t="shared" si="25"/>
        <v>0.15555555555555539</v>
      </c>
      <c r="G199" s="44">
        <f t="shared" si="26"/>
        <v>1.9699202040189906E-2</v>
      </c>
      <c r="H199" s="38"/>
      <c r="I199" s="29"/>
    </row>
    <row r="200" spans="1:9" x14ac:dyDescent="0.2">
      <c r="A200" s="26">
        <f t="shared" si="22"/>
        <v>23.5</v>
      </c>
      <c r="B200" s="6">
        <v>1410</v>
      </c>
      <c r="C200" s="38">
        <f t="shared" si="23"/>
        <v>0.22253944049452082</v>
      </c>
      <c r="D200" s="38">
        <f t="shared" si="24"/>
        <v>0.30403031323696367</v>
      </c>
      <c r="E200" s="38">
        <f t="shared" si="24"/>
        <v>8.1490872742444556E-2</v>
      </c>
      <c r="F200" s="29">
        <f t="shared" si="25"/>
        <v>0.15666666666666651</v>
      </c>
      <c r="G200" s="44">
        <f t="shared" si="26"/>
        <v>1.9925565575585585E-2</v>
      </c>
      <c r="H200" s="38"/>
      <c r="I200" s="29"/>
    </row>
    <row r="201" spans="1:9" x14ac:dyDescent="0.2">
      <c r="A201" s="26">
        <f t="shared" si="22"/>
        <v>23.666666666666668</v>
      </c>
      <c r="B201" s="6">
        <v>1420</v>
      </c>
      <c r="C201" s="38">
        <f t="shared" si="23"/>
        <v>0.22018040823461052</v>
      </c>
      <c r="D201" s="38">
        <f t="shared" si="24"/>
        <v>0.30191854702204729</v>
      </c>
      <c r="E201" s="38">
        <f t="shared" si="24"/>
        <v>8.1738138787438464E-2</v>
      </c>
      <c r="F201" s="29">
        <f t="shared" si="25"/>
        <v>0.15777777777777763</v>
      </c>
      <c r="G201" s="44">
        <f t="shared" si="26"/>
        <v>2.0152615961106249E-2</v>
      </c>
      <c r="H201" s="38"/>
      <c r="I201" s="29"/>
    </row>
    <row r="202" spans="1:9" x14ac:dyDescent="0.2">
      <c r="A202" s="26">
        <f t="shared" si="22"/>
        <v>23.833333333333332</v>
      </c>
      <c r="B202" s="6">
        <v>1430</v>
      </c>
      <c r="C202" s="38">
        <f t="shared" si="23"/>
        <v>0.21784638292713493</v>
      </c>
      <c r="D202" s="38">
        <f t="shared" si="24"/>
        <v>0.29982916661261017</v>
      </c>
      <c r="E202" s="38">
        <f t="shared" si="24"/>
        <v>8.1982783685476915E-2</v>
      </c>
      <c r="F202" s="29">
        <f t="shared" si="25"/>
        <v>0.15888888888888875</v>
      </c>
      <c r="G202" s="44">
        <f t="shared" si="26"/>
        <v>2.038034591578813E-2</v>
      </c>
      <c r="H202" s="38"/>
      <c r="I202" s="29"/>
    </row>
    <row r="203" spans="1:9" x14ac:dyDescent="0.2">
      <c r="A203" s="26">
        <f t="shared" si="22"/>
        <v>24</v>
      </c>
      <c r="B203" s="6">
        <v>1440</v>
      </c>
      <c r="C203" s="38">
        <f t="shared" si="23"/>
        <v>0.21553709948556651</v>
      </c>
      <c r="D203" s="38">
        <f t="shared" si="24"/>
        <v>0.29776193470762752</v>
      </c>
      <c r="E203" s="38">
        <f t="shared" si="24"/>
        <v>8.2224835222062614E-2</v>
      </c>
      <c r="F203" s="29">
        <f t="shared" si="25"/>
        <v>0.15999999999999986</v>
      </c>
      <c r="G203" s="44">
        <f t="shared" si="26"/>
        <v>2.0608748235849416E-2</v>
      </c>
      <c r="H203" s="38"/>
      <c r="I203" s="29"/>
    </row>
    <row r="204" spans="1:9" x14ac:dyDescent="0.2">
      <c r="A204" s="26">
        <f t="shared" si="22"/>
        <v>24.166666666666668</v>
      </c>
      <c r="B204" s="6">
        <v>1450</v>
      </c>
      <c r="C204" s="38">
        <f t="shared" si="23"/>
        <v>0.21325229563343109</v>
      </c>
      <c r="D204" s="38">
        <f t="shared" si="24"/>
        <v>0.29571661652158715</v>
      </c>
      <c r="E204" s="38">
        <f t="shared" si="24"/>
        <v>8.246432088815768E-2</v>
      </c>
      <c r="F204" s="29">
        <f t="shared" si="25"/>
        <v>0.16111111111111098</v>
      </c>
      <c r="G204" s="44">
        <f t="shared" si="26"/>
        <v>2.0837815793872075E-2</v>
      </c>
      <c r="H204" s="38"/>
      <c r="I204" s="29"/>
    </row>
    <row r="205" spans="1:9" x14ac:dyDescent="0.2">
      <c r="A205" s="26">
        <f t="shared" si="22"/>
        <v>24.333333333333332</v>
      </c>
      <c r="B205" s="6">
        <v>1460</v>
      </c>
      <c r="C205" s="38">
        <f t="shared" si="23"/>
        <v>0.21099171187451948</v>
      </c>
      <c r="D205" s="38">
        <f t="shared" ref="D205:E220" si="27">D204*EXP(-$C$29*10/3600)+$B$56</f>
        <v>0.29369297975782377</v>
      </c>
      <c r="E205" s="38">
        <f t="shared" si="27"/>
        <v>8.2701267883305937E-2</v>
      </c>
      <c r="F205" s="29">
        <f t="shared" si="25"/>
        <v>0.1622222222222221</v>
      </c>
      <c r="G205" s="44">
        <f t="shared" si="26"/>
        <v>2.1067541537992368E-2</v>
      </c>
      <c r="H205" s="38"/>
      <c r="I205" s="29"/>
    </row>
    <row r="206" spans="1:9" x14ac:dyDescent="0.2">
      <c r="A206" s="26">
        <f t="shared" si="22"/>
        <v>24.5</v>
      </c>
      <c r="B206" s="6">
        <v>1470</v>
      </c>
      <c r="C206" s="38">
        <f t="shared" si="23"/>
        <v>0.20875509146341556</v>
      </c>
      <c r="D206" s="38">
        <f t="shared" si="27"/>
        <v>0.29169079458213598</v>
      </c>
      <c r="E206" s="38">
        <f t="shared" si="27"/>
        <v>8.2935703118722059E-2</v>
      </c>
      <c r="F206" s="29">
        <f t="shared" si="25"/>
        <v>0.16333333333333322</v>
      </c>
      <c r="G206" s="44">
        <f t="shared" si="26"/>
        <v>2.1297918491099931E-2</v>
      </c>
      <c r="H206" s="38"/>
      <c r="I206" s="29"/>
    </row>
    <row r="207" spans="1:9" x14ac:dyDescent="0.2">
      <c r="A207" s="26">
        <f t="shared" si="22"/>
        <v>24.666666666666668</v>
      </c>
      <c r="B207" s="6">
        <v>1480</v>
      </c>
      <c r="C207" s="38">
        <f t="shared" si="23"/>
        <v>0.20654218037633632</v>
      </c>
      <c r="D207" s="38">
        <f t="shared" si="27"/>
        <v>0.28970983359668284</v>
      </c>
      <c r="E207" s="38">
        <f t="shared" si="27"/>
        <v>8.3167653220348067E-2</v>
      </c>
      <c r="F207" s="29">
        <f t="shared" si="25"/>
        <v>0.16444444444444434</v>
      </c>
      <c r="G207" s="44">
        <f t="shared" si="26"/>
        <v>2.1528939750045342E-2</v>
      </c>
      <c r="H207" s="38"/>
      <c r="I207" s="29"/>
    </row>
    <row r="208" spans="1:9" x14ac:dyDescent="0.2">
      <c r="A208" s="26">
        <f t="shared" si="22"/>
        <v>24.833333333333332</v>
      </c>
      <c r="B208" s="6">
        <v>1490</v>
      </c>
      <c r="C208" s="38">
        <f t="shared" si="23"/>
        <v>0.20435272728228135</v>
      </c>
      <c r="D208" s="38">
        <f t="shared" si="27"/>
        <v>0.28774987181415712</v>
      </c>
      <c r="E208" s="38">
        <f t="shared" si="27"/>
        <v>8.3397144531877326E-2</v>
      </c>
      <c r="F208" s="29">
        <f t="shared" si="25"/>
        <v>0.16555555555555546</v>
      </c>
      <c r="G208" s="44">
        <f t="shared" si="26"/>
        <v>2.1760598484856113E-2</v>
      </c>
      <c r="H208" s="38"/>
      <c r="I208" s="29"/>
    </row>
    <row r="209" spans="1:9" x14ac:dyDescent="0.2">
      <c r="A209" s="26">
        <f t="shared" si="22"/>
        <v>25</v>
      </c>
      <c r="B209" s="6">
        <v>1500</v>
      </c>
      <c r="C209" s="38">
        <f t="shared" si="23"/>
        <v>0.20218648351448767</v>
      </c>
      <c r="D209" s="38">
        <f t="shared" si="27"/>
        <v>0.28581068663223264</v>
      </c>
      <c r="E209" s="38">
        <f t="shared" si="27"/>
        <v>8.3624203117746529E-2</v>
      </c>
      <c r="F209" s="29">
        <f t="shared" si="25"/>
        <v>0.16666666666666657</v>
      </c>
      <c r="G209" s="44">
        <f t="shared" si="26"/>
        <v>2.1992887937960965E-2</v>
      </c>
      <c r="H209" s="38"/>
      <c r="I209" s="29"/>
    </row>
    <row r="210" spans="1:9" x14ac:dyDescent="0.2">
      <c r="A210" s="26">
        <f t="shared" si="22"/>
        <v>25.166666666666668</v>
      </c>
      <c r="B210" s="6">
        <v>1510</v>
      </c>
      <c r="C210" s="38">
        <f t="shared" si="23"/>
        <v>0.20004320304218751</v>
      </c>
      <c r="D210" s="38">
        <f t="shared" si="27"/>
        <v>0.28389205780828197</v>
      </c>
      <c r="E210" s="38">
        <f t="shared" si="27"/>
        <v>8.3848854766095951E-2</v>
      </c>
      <c r="F210" s="29">
        <f t="shared" si="25"/>
        <v>0.16777777777777769</v>
      </c>
      <c r="G210" s="44">
        <f t="shared" si="26"/>
        <v>2.2225801423422342E-2</v>
      </c>
      <c r="H210" s="38"/>
      <c r="I210" s="29"/>
    </row>
    <row r="211" spans="1:9" x14ac:dyDescent="0.2">
      <c r="A211" s="26">
        <f t="shared" si="22"/>
        <v>25.333333333333332</v>
      </c>
      <c r="B211" s="6">
        <v>1520</v>
      </c>
      <c r="C211" s="38">
        <f t="shared" si="23"/>
        <v>0.19792264244266569</v>
      </c>
      <c r="D211" s="38">
        <f t="shared" si="27"/>
        <v>0.28199376743436261</v>
      </c>
      <c r="E211" s="38">
        <f t="shared" si="27"/>
        <v>8.4071124991698373E-2</v>
      </c>
      <c r="F211" s="29">
        <f t="shared" si="25"/>
        <v>0.16888888888888881</v>
      </c>
      <c r="G211" s="44">
        <f t="shared" si="26"/>
        <v>2.245933232617706E-2</v>
      </c>
      <c r="H211" s="38"/>
      <c r="I211" s="29"/>
    </row>
    <row r="212" spans="1:9" x14ac:dyDescent="0.2">
      <c r="A212" s="26">
        <f t="shared" si="22"/>
        <v>25.5</v>
      </c>
      <c r="B212" s="6">
        <v>1530</v>
      </c>
      <c r="C212" s="38">
        <f t="shared" si="23"/>
        <v>0.19582456087361261</v>
      </c>
      <c r="D212" s="38">
        <f t="shared" si="27"/>
        <v>0.28011559991246804</v>
      </c>
      <c r="E212" s="38">
        <f t="shared" si="27"/>
        <v>8.4291039038856888E-2</v>
      </c>
      <c r="F212" s="29">
        <f t="shared" si="25"/>
        <v>0.16999999999999993</v>
      </c>
      <c r="G212" s="44">
        <f t="shared" si="26"/>
        <v>2.2693474101284996E-2</v>
      </c>
      <c r="H212" s="38"/>
      <c r="I212" s="29"/>
    </row>
    <row r="213" spans="1:9" x14ac:dyDescent="0.2">
      <c r="A213" s="26">
        <f t="shared" si="22"/>
        <v>25.666666666666668</v>
      </c>
      <c r="B213" s="6">
        <v>1540</v>
      </c>
      <c r="C213" s="38">
        <f t="shared" si="23"/>
        <v>0.19374872004577068</v>
      </c>
      <c r="D213" s="38">
        <f t="shared" si="27"/>
        <v>0.27825734193004126</v>
      </c>
      <c r="E213" s="38">
        <f t="shared" si="27"/>
        <v>8.4508621884272009E-2</v>
      </c>
      <c r="F213" s="29">
        <f t="shared" si="25"/>
        <v>0.17111111111111105</v>
      </c>
      <c r="G213" s="44">
        <f t="shared" si="26"/>
        <v>2.2928220273185751E-2</v>
      </c>
      <c r="H213" s="38"/>
      <c r="I213" s="29"/>
    </row>
    <row r="214" spans="1:9" x14ac:dyDescent="0.2">
      <c r="A214" s="26">
        <f t="shared" si="22"/>
        <v>25.833333333333332</v>
      </c>
      <c r="B214" s="6">
        <v>1550</v>
      </c>
      <c r="C214" s="38">
        <f t="shared" si="23"/>
        <v>0.1916948841958708</v>
      </c>
      <c r="D214" s="38">
        <f t="shared" si="27"/>
        <v>0.2764187824357478</v>
      </c>
      <c r="E214" s="38">
        <f t="shared" si="27"/>
        <v>8.4723898239878415E-2</v>
      </c>
      <c r="F214" s="29">
        <f t="shared" si="25"/>
        <v>0.17222222222222217</v>
      </c>
      <c r="G214" s="44">
        <f t="shared" si="26"/>
        <v>2.3163564434963192E-2</v>
      </c>
      <c r="H214" s="38"/>
      <c r="I214" s="29"/>
    </row>
    <row r="215" spans="1:9" x14ac:dyDescent="0.2">
      <c r="A215" s="26">
        <f t="shared" si="22"/>
        <v>26</v>
      </c>
      <c r="B215" s="6">
        <v>1560</v>
      </c>
      <c r="C215" s="38">
        <f t="shared" si="23"/>
        <v>0.18966282005985549</v>
      </c>
      <c r="D215" s="38">
        <f t="shared" si="27"/>
        <v>0.2745997126155057</v>
      </c>
      <c r="E215" s="38">
        <f t="shared" si="27"/>
        <v>8.4936892555651594E-2</v>
      </c>
      <c r="F215" s="29">
        <f t="shared" si="25"/>
        <v>0.17333333333333328</v>
      </c>
      <c r="G215" s="44">
        <f t="shared" si="26"/>
        <v>2.3399500247617781E-2</v>
      </c>
      <c r="H215" s="38"/>
      <c r="I215" s="29"/>
    </row>
    <row r="216" spans="1:9" x14ac:dyDescent="0.2">
      <c r="A216" s="26">
        <f t="shared" si="22"/>
        <v>26.166666666666668</v>
      </c>
      <c r="B216" s="6">
        <v>1570</v>
      </c>
      <c r="C216" s="38">
        <f t="shared" si="23"/>
        <v>0.18765229684638587</v>
      </c>
      <c r="D216" s="38">
        <f t="shared" si="27"/>
        <v>0.27279992586876933</v>
      </c>
      <c r="E216" s="38">
        <f t="shared" si="27"/>
        <v>8.5147629022384763E-2</v>
      </c>
      <c r="F216" s="29">
        <f t="shared" si="25"/>
        <v>0.1744444444444444</v>
      </c>
      <c r="G216" s="44">
        <f t="shared" si="26"/>
        <v>2.3636021439346629E-2</v>
      </c>
      <c r="H216" s="38"/>
      <c r="I216" s="29"/>
    </row>
    <row r="217" spans="1:9" x14ac:dyDescent="0.2">
      <c r="A217" s="26">
        <f t="shared" si="22"/>
        <v>26.333333333333332</v>
      </c>
      <c r="B217" s="6">
        <v>1580</v>
      </c>
      <c r="C217" s="38">
        <f t="shared" si="23"/>
        <v>0.18566308621062988</v>
      </c>
      <c r="D217" s="38">
        <f t="shared" si="27"/>
        <v>0.27101921778506488</v>
      </c>
      <c r="E217" s="38">
        <f t="shared" si="27"/>
        <v>8.5356131574436306E-2</v>
      </c>
      <c r="F217" s="29">
        <f t="shared" si="25"/>
        <v>0.17555555555555552</v>
      </c>
      <c r="G217" s="44">
        <f t="shared" si="26"/>
        <v>2.3873121804831175E-2</v>
      </c>
      <c r="H217" s="38"/>
      <c r="I217" s="29"/>
    </row>
    <row r="218" spans="1:9" x14ac:dyDescent="0.2">
      <c r="A218" s="26">
        <f t="shared" si="22"/>
        <v>26.5</v>
      </c>
      <c r="B218" s="6">
        <v>1590</v>
      </c>
      <c r="C218" s="38">
        <f t="shared" si="23"/>
        <v>0.18369496222832771</v>
      </c>
      <c r="D218" s="38">
        <f t="shared" si="27"/>
        <v>0.26925738612077449</v>
      </c>
      <c r="E218" s="38">
        <f t="shared" si="27"/>
        <v>8.5562423892448114E-2</v>
      </c>
      <c r="F218" s="29">
        <f t="shared" si="25"/>
        <v>0.17666666666666664</v>
      </c>
      <c r="G218" s="44">
        <f t="shared" si="26"/>
        <v>2.411079520453242E-2</v>
      </c>
      <c r="H218" s="38"/>
      <c r="I218" s="29"/>
    </row>
    <row r="219" spans="1:9" x14ac:dyDescent="0.2">
      <c r="A219" s="26">
        <f t="shared" si="22"/>
        <v>26.666666666666668</v>
      </c>
      <c r="B219" s="6">
        <v>1600</v>
      </c>
      <c r="C219" s="38">
        <f t="shared" si="23"/>
        <v>0.18174770137013255</v>
      </c>
      <c r="D219" s="38">
        <f t="shared" si="27"/>
        <v>0.26751423077616637</v>
      </c>
      <c r="E219" s="38">
        <f t="shared" si="27"/>
        <v>8.5766529406035144E-2</v>
      </c>
      <c r="F219" s="29">
        <f t="shared" si="25"/>
        <v>0.17777777777777776</v>
      </c>
      <c r="G219" s="44">
        <f t="shared" si="26"/>
        <v>2.4349035563993628E-2</v>
      </c>
      <c r="H219" s="38"/>
      <c r="I219" s="29"/>
    </row>
    <row r="220" spans="1:9" x14ac:dyDescent="0.2">
      <c r="A220" s="26">
        <f t="shared" si="22"/>
        <v>26.833333333333332</v>
      </c>
      <c r="B220" s="6">
        <v>1610</v>
      </c>
      <c r="C220" s="38">
        <f t="shared" si="23"/>
        <v>0.17982108247622347</v>
      </c>
      <c r="D220" s="38">
        <f t="shared" si="27"/>
        <v>0.26578955377266861</v>
      </c>
      <c r="E220" s="38">
        <f t="shared" si="27"/>
        <v>8.59684712964464E-2</v>
      </c>
      <c r="F220" s="29">
        <f t="shared" si="25"/>
        <v>0.17888888888888888</v>
      </c>
      <c r="G220" s="44">
        <f t="shared" si="26"/>
        <v>2.4587836873150422E-2</v>
      </c>
      <c r="H220" s="38"/>
      <c r="I220" s="29"/>
    </row>
    <row r="221" spans="1:9" x14ac:dyDescent="0.2">
      <c r="A221" s="26">
        <f t="shared" si="22"/>
        <v>27</v>
      </c>
      <c r="B221" s="6">
        <v>1620</v>
      </c>
      <c r="C221" s="38">
        <f t="shared" si="23"/>
        <v>0.17791488673118722</v>
      </c>
      <c r="D221" s="38">
        <f t="shared" ref="D221:E236" si="28">D220*EXP(-$C$29*10/3600)+$B$56</f>
        <v>0.26408315923038372</v>
      </c>
      <c r="E221" s="38">
        <f t="shared" si="28"/>
        <v>8.6168272499197757E-2</v>
      </c>
      <c r="F221" s="29">
        <f t="shared" si="25"/>
        <v>0.18</v>
      </c>
      <c r="G221" s="44">
        <f t="shared" si="26"/>
        <v>2.4827193185648192E-2</v>
      </c>
      <c r="H221" s="38"/>
      <c r="I221" s="29"/>
    </row>
    <row r="222" spans="1:9" x14ac:dyDescent="0.2">
      <c r="A222" s="26">
        <f t="shared" si="22"/>
        <v>27.166666666666668</v>
      </c>
      <c r="B222" s="6">
        <v>1630</v>
      </c>
      <c r="C222" s="38">
        <f t="shared" si="23"/>
        <v>0.1760288976391661</v>
      </c>
      <c r="D222" s="38">
        <f t="shared" si="28"/>
        <v>0.26239485334584167</v>
      </c>
      <c r="E222" s="38">
        <f t="shared" si="28"/>
        <v>8.636595570667685E-2</v>
      </c>
      <c r="F222" s="29">
        <f t="shared" si="25"/>
        <v>0.18111111111111111</v>
      </c>
      <c r="G222" s="44">
        <f t="shared" si="26"/>
        <v>2.5067098618166739E-2</v>
      </c>
      <c r="H222" s="38"/>
      <c r="I222" s="29"/>
    </row>
    <row r="223" spans="1:9" x14ac:dyDescent="0.2">
      <c r="A223" s="26">
        <f t="shared" si="22"/>
        <v>27.333333333333332</v>
      </c>
      <c r="B223" s="6">
        <v>1640</v>
      </c>
      <c r="C223" s="38">
        <f t="shared" si="23"/>
        <v>0.17416290099926945</v>
      </c>
      <c r="D223" s="38">
        <f t="shared" si="28"/>
        <v>0.26072444436998859</v>
      </c>
      <c r="E223" s="38">
        <f t="shared" si="28"/>
        <v>8.6561543370720362E-2</v>
      </c>
      <c r="F223" s="29">
        <f t="shared" si="25"/>
        <v>0.18222222222222223</v>
      </c>
      <c r="G223" s="44">
        <f t="shared" si="26"/>
        <v>2.5307547349752074E-2</v>
      </c>
      <c r="H223" s="38"/>
      <c r="I223" s="29"/>
    </row>
    <row r="224" spans="1:9" x14ac:dyDescent="0.2">
      <c r="A224" s="26">
        <f t="shared" si="22"/>
        <v>27.5</v>
      </c>
      <c r="B224" s="6">
        <v>1650</v>
      </c>
      <c r="C224" s="38">
        <f t="shared" si="23"/>
        <v>0.1723166848812463</v>
      </c>
      <c r="D224" s="38">
        <f t="shared" si="28"/>
        <v>0.25907174258640908</v>
      </c>
      <c r="E224" s="38">
        <f t="shared" si="28"/>
        <v>8.6755057705163993E-2</v>
      </c>
      <c r="F224" s="29">
        <f t="shared" si="25"/>
        <v>0.18333333333333335</v>
      </c>
      <c r="G224" s="44">
        <f t="shared" si="26"/>
        <v>2.5548533621155306E-2</v>
      </c>
      <c r="H224" s="38"/>
      <c r="I224" s="29"/>
    </row>
    <row r="225" spans="1:9" x14ac:dyDescent="0.2">
      <c r="A225" s="26">
        <f t="shared" si="22"/>
        <v>27.666666666666668</v>
      </c>
      <c r="B225" s="6">
        <v>1660</v>
      </c>
      <c r="C225" s="38">
        <f t="shared" si="23"/>
        <v>0.17049003960141479</v>
      </c>
      <c r="D225" s="38">
        <f t="shared" si="28"/>
        <v>0.25743656028977896</v>
      </c>
      <c r="E225" s="38">
        <f t="shared" si="28"/>
        <v>8.6946520688365378E-2</v>
      </c>
      <c r="F225" s="29">
        <f t="shared" si="25"/>
        <v>0.18444444444444447</v>
      </c>
      <c r="G225" s="44">
        <f t="shared" si="26"/>
        <v>2.5790051734178542E-2</v>
      </c>
      <c r="H225" s="38"/>
      <c r="I225" s="29"/>
    </row>
    <row r="226" spans="1:9" x14ac:dyDescent="0.2">
      <c r="A226" s="26">
        <f t="shared" si="22"/>
        <v>27.833333333333332</v>
      </c>
      <c r="B226" s="6">
        <v>1670</v>
      </c>
      <c r="C226" s="38">
        <f t="shared" si="23"/>
        <v>0.16868275769884786</v>
      </c>
      <c r="D226" s="38">
        <f t="shared" si="28"/>
        <v>0.2558187117645469</v>
      </c>
      <c r="E226" s="38">
        <f t="shared" si="28"/>
        <v>8.713595406570028E-2</v>
      </c>
      <c r="F226" s="29">
        <f t="shared" si="25"/>
        <v>0.18555555555555558</v>
      </c>
      <c r="G226" s="44">
        <f t="shared" si="26"/>
        <v>2.6032096051027711E-2</v>
      </c>
      <c r="H226" s="38"/>
      <c r="I226" s="29"/>
    </row>
    <row r="227" spans="1:9" x14ac:dyDescent="0.2">
      <c r="A227" s="26">
        <f t="shared" si="22"/>
        <v>28</v>
      </c>
      <c r="B227" s="6">
        <v>1680</v>
      </c>
      <c r="C227" s="38">
        <f t="shared" si="23"/>
        <v>0.16689463391181056</v>
      </c>
      <c r="D227" s="38">
        <f t="shared" si="28"/>
        <v>0.25421801326384169</v>
      </c>
      <c r="E227" s="38">
        <f t="shared" si="28"/>
        <v>8.7323379352032326E-2</v>
      </c>
      <c r="F227" s="29">
        <f t="shared" si="25"/>
        <v>0.1866666666666667</v>
      </c>
      <c r="G227" s="44">
        <f t="shared" si="26"/>
        <v>2.6274660993672243E-2</v>
      </c>
      <c r="H227" s="38"/>
      <c r="I227" s="29"/>
    </row>
    <row r="228" spans="1:9" x14ac:dyDescent="0.2">
      <c r="A228" s="26">
        <f t="shared" si="22"/>
        <v>28.166666666666668</v>
      </c>
      <c r="B228" s="6">
        <v>1690</v>
      </c>
      <c r="C228" s="38">
        <f t="shared" si="23"/>
        <v>0.16512546515444787</v>
      </c>
      <c r="D228" s="38">
        <f t="shared" si="28"/>
        <v>0.25263428298860324</v>
      </c>
      <c r="E228" s="38">
        <f t="shared" si="28"/>
        <v>8.7508817834156552E-2</v>
      </c>
      <c r="F228" s="29">
        <f t="shared" si="25"/>
        <v>0.18777777777777782</v>
      </c>
      <c r="G228" s="44">
        <f t="shared" si="26"/>
        <v>2.6517741043211567E-2</v>
      </c>
      <c r="H228" s="38"/>
      <c r="I228" s="29"/>
    </row>
    <row r="229" spans="1:9" x14ac:dyDescent="0.2">
      <c r="A229" s="26">
        <f t="shared" si="22"/>
        <v>28.333333333333332</v>
      </c>
      <c r="B229" s="6">
        <v>1700</v>
      </c>
      <c r="C229" s="38">
        <f t="shared" si="23"/>
        <v>0.16337505049371887</v>
      </c>
      <c r="D229" s="38">
        <f t="shared" si="28"/>
        <v>0.25106734106693473</v>
      </c>
      <c r="E229" s="38">
        <f t="shared" si="28"/>
        <v>8.7692290573217049E-2</v>
      </c>
      <c r="F229" s="29">
        <f t="shared" si="25"/>
        <v>0.18888888888888894</v>
      </c>
      <c r="G229" s="44">
        <f t="shared" si="26"/>
        <v>2.676133073924828E-2</v>
      </c>
      <c r="H229" s="38"/>
      <c r="I229" s="29"/>
    </row>
    <row r="230" spans="1:9" x14ac:dyDescent="0.2">
      <c r="A230" s="26">
        <f t="shared" si="22"/>
        <v>28.5</v>
      </c>
      <c r="B230" s="6">
        <v>1710</v>
      </c>
      <c r="C230" s="38">
        <f t="shared" si="23"/>
        <v>0.16164319112657599</v>
      </c>
      <c r="D230" s="38">
        <f t="shared" si="28"/>
        <v>0.24951700953367384</v>
      </c>
      <c r="E230" s="38">
        <f t="shared" si="28"/>
        <v>8.7873818407098958E-2</v>
      </c>
      <c r="F230" s="29">
        <f t="shared" si="25"/>
        <v>0.19000000000000006</v>
      </c>
      <c r="G230" s="44">
        <f t="shared" si="26"/>
        <v>2.7005424679268E-2</v>
      </c>
      <c r="H230" s="38"/>
      <c r="I230" s="29"/>
    </row>
    <row r="231" spans="1:9" x14ac:dyDescent="0.2">
      <c r="A231" s="26">
        <f t="shared" si="22"/>
        <v>28.666666666666668</v>
      </c>
      <c r="B231" s="6">
        <v>1720</v>
      </c>
      <c r="C231" s="38">
        <f t="shared" si="23"/>
        <v>0.15992969035738619</v>
      </c>
      <c r="D231" s="38">
        <f t="shared" si="28"/>
        <v>0.24798311231018019</v>
      </c>
      <c r="E231" s="38">
        <f t="shared" si="28"/>
        <v>8.8053421952795155E-2</v>
      </c>
      <c r="F231" s="29">
        <f t="shared" si="25"/>
        <v>0.19111111111111118</v>
      </c>
      <c r="G231" s="44">
        <f t="shared" si="26"/>
        <v>2.7250017518025763E-2</v>
      </c>
      <c r="H231" s="38"/>
      <c r="I231" s="29"/>
    </row>
    <row r="232" spans="1:9" x14ac:dyDescent="0.2">
      <c r="A232" s="26">
        <f t="shared" si="22"/>
        <v>28.833333333333332</v>
      </c>
      <c r="B232" s="6">
        <v>1730</v>
      </c>
      <c r="C232" s="38">
        <f t="shared" si="23"/>
        <v>0.15823435357559074</v>
      </c>
      <c r="D232" s="38">
        <f t="shared" si="28"/>
        <v>0.2464654751843374</v>
      </c>
      <c r="E232" s="38">
        <f t="shared" si="28"/>
        <v>8.8231121608747798E-2</v>
      </c>
      <c r="F232" s="29">
        <f t="shared" si="25"/>
        <v>0.19222222222222229</v>
      </c>
      <c r="G232" s="44">
        <f t="shared" si="26"/>
        <v>2.7495103966938952E-2</v>
      </c>
      <c r="H232" s="38"/>
      <c r="I232" s="29"/>
    </row>
    <row r="233" spans="1:9" x14ac:dyDescent="0.2">
      <c r="A233" s="26">
        <f t="shared" si="22"/>
        <v>29</v>
      </c>
      <c r="B233" s="6">
        <v>1740</v>
      </c>
      <c r="C233" s="38">
        <f t="shared" si="23"/>
        <v>0.15655698823360287</v>
      </c>
      <c r="D233" s="38">
        <f t="shared" si="28"/>
        <v>0.2449639257907669</v>
      </c>
      <c r="E233" s="38">
        <f t="shared" si="28"/>
        <v>8.8406937557165111E-2</v>
      </c>
      <c r="F233" s="29">
        <f t="shared" si="25"/>
        <v>0.19333333333333341</v>
      </c>
      <c r="G233" s="44">
        <f t="shared" si="26"/>
        <v>2.7740678793486632E-2</v>
      </c>
      <c r="H233" s="38"/>
      <c r="I233" s="29"/>
    </row>
    <row r="234" spans="1:9" x14ac:dyDescent="0.2">
      <c r="A234" s="26">
        <f t="shared" si="22"/>
        <v>29.166666666666668</v>
      </c>
      <c r="B234" s="6">
        <v>1750</v>
      </c>
      <c r="C234" s="38">
        <f t="shared" si="23"/>
        <v>0.15489740382493908</v>
      </c>
      <c r="D234" s="38">
        <f t="shared" si="28"/>
        <v>0.24347829359125159</v>
      </c>
      <c r="E234" s="38">
        <f t="shared" si="28"/>
        <v>8.858088976631355E-2</v>
      </c>
      <c r="F234" s="29">
        <f t="shared" si="25"/>
        <v>0.19444444444444453</v>
      </c>
      <c r="G234" s="44">
        <f t="shared" si="26"/>
        <v>2.7986736820615282E-2</v>
      </c>
      <c r="H234" s="38"/>
      <c r="I234" s="29"/>
    </row>
    <row r="235" spans="1:9" x14ac:dyDescent="0.2">
      <c r="A235" s="26">
        <f t="shared" si="22"/>
        <v>29.333333333333332</v>
      </c>
      <c r="B235" s="6">
        <v>1760</v>
      </c>
      <c r="C235" s="38">
        <f t="shared" si="23"/>
        <v>0.15325541186258229</v>
      </c>
      <c r="D235" s="38">
        <f t="shared" si="28"/>
        <v>0.24200840985536695</v>
      </c>
      <c r="E235" s="38">
        <f t="shared" si="28"/>
        <v>8.8752997992785701E-2</v>
      </c>
      <c r="F235" s="29">
        <f t="shared" si="25"/>
        <v>0.19555555555555565</v>
      </c>
      <c r="G235" s="44">
        <f t="shared" si="26"/>
        <v>2.8233272926150799E-2</v>
      </c>
      <c r="H235" s="38"/>
      <c r="I235" s="29"/>
    </row>
    <row r="236" spans="1:9" x14ac:dyDescent="0.2">
      <c r="A236" s="26">
        <f t="shared" si="22"/>
        <v>29.5</v>
      </c>
      <c r="B236" s="6">
        <v>1770</v>
      </c>
      <c r="C236" s="38">
        <f t="shared" si="23"/>
        <v>0.15163082585757445</v>
      </c>
      <c r="D236" s="38">
        <f t="shared" si="28"/>
        <v>0.24055410764131754</v>
      </c>
      <c r="E236" s="38">
        <f t="shared" si="28"/>
        <v>8.8923281783744118E-2</v>
      </c>
      <c r="F236" s="29">
        <f t="shared" si="25"/>
        <v>0.19666666666666677</v>
      </c>
      <c r="G236" s="44">
        <f t="shared" si="26"/>
        <v>2.8480282042216754E-2</v>
      </c>
      <c r="H236" s="38"/>
      <c r="I236" s="29"/>
    </row>
    <row r="237" spans="1:9" x14ac:dyDescent="0.2">
      <c r="A237" s="26">
        <f t="shared" si="22"/>
        <v>29.666666666666668</v>
      </c>
      <c r="B237" s="6">
        <v>1780</v>
      </c>
      <c r="C237" s="38">
        <f t="shared" si="23"/>
        <v>0.15002346129783622</v>
      </c>
      <c r="D237" s="38">
        <f t="shared" ref="D237:E252" si="29">D236*EXP(-$C$29*10/3600)+$B$56</f>
        <v>0.23911522177697667</v>
      </c>
      <c r="E237" s="38">
        <f t="shared" si="29"/>
        <v>8.9091760479141413E-2</v>
      </c>
      <c r="F237" s="29">
        <f t="shared" si="25"/>
        <v>0.19777777777777789</v>
      </c>
      <c r="G237" s="44">
        <f t="shared" si="26"/>
        <v>2.8727759154658812E-2</v>
      </c>
      <c r="H237" s="38"/>
      <c r="I237" s="29"/>
    </row>
    <row r="238" spans="1:9" x14ac:dyDescent="0.2">
      <c r="A238" s="26">
        <f t="shared" si="22"/>
        <v>29.833333333333332</v>
      </c>
      <c r="B238" s="6">
        <v>1790</v>
      </c>
      <c r="C238" s="38">
        <f t="shared" si="23"/>
        <v>0.14843313562721103</v>
      </c>
      <c r="D238" s="38">
        <f t="shared" si="29"/>
        <v>0.23769158884112687</v>
      </c>
      <c r="E238" s="38">
        <f t="shared" si="29"/>
        <v>8.9258453213916789E-2</v>
      </c>
      <c r="F238" s="29">
        <f t="shared" si="25"/>
        <v>0.198888888888889</v>
      </c>
      <c r="G238" s="44">
        <f t="shared" si="26"/>
        <v>2.8975699302475247E-2</v>
      </c>
      <c r="H238" s="38"/>
      <c r="I238" s="29"/>
    </row>
    <row r="239" spans="1:9" x14ac:dyDescent="0.2">
      <c r="A239" s="26">
        <f t="shared" si="22"/>
        <v>30</v>
      </c>
      <c r="B239" s="6">
        <v>1800</v>
      </c>
      <c r="C239" s="38">
        <f t="shared" si="23"/>
        <v>0.14685966822473118</v>
      </c>
      <c r="D239" s="38">
        <f t="shared" si="29"/>
        <v>0.23628304714489948</v>
      </c>
      <c r="E239" s="38">
        <f t="shared" si="29"/>
        <v>8.9423378920169244E-2</v>
      </c>
      <c r="F239" s="29">
        <f t="shared" si="25"/>
        <v>0.20000000000000012</v>
      </c>
      <c r="G239" s="44">
        <f t="shared" si="26"/>
        <v>2.9224097577253496E-2</v>
      </c>
      <c r="H239" s="38"/>
      <c r="I239" s="29"/>
    </row>
    <row r="240" spans="1:9" x14ac:dyDescent="0.2">
      <c r="A240" s="26">
        <f t="shared" si="22"/>
        <v>30.166666666666668</v>
      </c>
      <c r="B240" s="6">
        <v>1810</v>
      </c>
      <c r="C240" s="38">
        <f t="shared" si="23"/>
        <v>0.14530288038410391</v>
      </c>
      <c r="D240" s="38">
        <f t="shared" si="29"/>
        <v>0.23488943671341081</v>
      </c>
      <c r="E240" s="38">
        <f t="shared" si="29"/>
        <v>8.9586556329307829E-2</v>
      </c>
      <c r="F240" s="29">
        <f t="shared" si="25"/>
        <v>0.20111111111111124</v>
      </c>
      <c r="G240" s="44">
        <f t="shared" si="26"/>
        <v>2.9472949122612686E-2</v>
      </c>
      <c r="H240" s="38"/>
      <c r="I240" s="29"/>
    </row>
    <row r="241" spans="1:9" x14ac:dyDescent="0.2">
      <c r="A241" s="26">
        <f t="shared" si="22"/>
        <v>30.333333333333332</v>
      </c>
      <c r="B241" s="6">
        <v>1820</v>
      </c>
      <c r="C241" s="38">
        <f t="shared" si="23"/>
        <v>0.14376259529341487</v>
      </c>
      <c r="D241" s="38">
        <f t="shared" si="29"/>
        <v>0.23351059926759302</v>
      </c>
      <c r="E241" s="38">
        <f t="shared" si="29"/>
        <v>8.974800397417905E-2</v>
      </c>
      <c r="F241" s="29">
        <f t="shared" si="25"/>
        <v>0.20222222222222236</v>
      </c>
      <c r="G241" s="44">
        <f t="shared" si="26"/>
        <v>2.9722249133652071E-2</v>
      </c>
      <c r="H241" s="38"/>
      <c r="I241" s="29"/>
    </row>
    <row r="242" spans="1:9" x14ac:dyDescent="0.2">
      <c r="A242" s="26">
        <f t="shared" si="22"/>
        <v>30.5</v>
      </c>
      <c r="B242" s="6">
        <v>1830</v>
      </c>
      <c r="C242" s="38">
        <f t="shared" si="23"/>
        <v>0.14223863801504674</v>
      </c>
      <c r="D242" s="38">
        <f t="shared" si="29"/>
        <v>0.23214637820621759</v>
      </c>
      <c r="E242" s="38">
        <f t="shared" si="29"/>
        <v>8.9907740191171731E-2</v>
      </c>
      <c r="F242" s="29">
        <f t="shared" si="25"/>
        <v>0.20333333333333348</v>
      </c>
      <c r="G242" s="44">
        <f t="shared" si="26"/>
        <v>2.9971992856405325E-2</v>
      </c>
      <c r="H242" s="38"/>
      <c r="I242" s="29"/>
    </row>
    <row r="243" spans="1:9" x14ac:dyDescent="0.2">
      <c r="A243" s="26">
        <f t="shared" si="22"/>
        <v>30.666666666666668</v>
      </c>
      <c r="B243" s="6">
        <v>1840</v>
      </c>
      <c r="C243" s="38">
        <f t="shared" si="23"/>
        <v>0.14073083546581067</v>
      </c>
      <c r="D243" s="38">
        <f t="shared" si="29"/>
        <v>0.23079661858810938</v>
      </c>
      <c r="E243" s="38">
        <f t="shared" si="29"/>
        <v>9.0065783122299556E-2</v>
      </c>
      <c r="F243" s="29">
        <f t="shared" si="25"/>
        <v>0.2044444444444446</v>
      </c>
      <c r="G243" s="44">
        <f t="shared" si="26"/>
        <v>3.0222175587300601E-2</v>
      </c>
      <c r="H243" s="38"/>
      <c r="I243" s="29"/>
    </row>
    <row r="244" spans="1:9" x14ac:dyDescent="0.2">
      <c r="A244" s="26">
        <f t="shared" si="22"/>
        <v>30.833333333333332</v>
      </c>
      <c r="B244" s="6">
        <v>1850</v>
      </c>
      <c r="C244" s="38">
        <f t="shared" si="23"/>
        <v>0.13923901639728856</v>
      </c>
      <c r="D244" s="38">
        <f t="shared" si="29"/>
        <v>0.22946116711454925</v>
      </c>
      <c r="E244" s="38">
        <f t="shared" si="29"/>
        <v>9.0222150717261571E-2</v>
      </c>
      <c r="F244" s="29">
        <f t="shared" si="25"/>
        <v>0.20555555555555571</v>
      </c>
      <c r="G244" s="44">
        <f t="shared" si="26"/>
        <v>3.0472792672626328E-2</v>
      </c>
      <c r="H244" s="38"/>
      <c r="I244" s="29"/>
    </row>
    <row r="245" spans="1:9" x14ac:dyDescent="0.2">
      <c r="A245" s="26">
        <f t="shared" si="22"/>
        <v>31</v>
      </c>
      <c r="B245" s="6">
        <v>1860</v>
      </c>
      <c r="C245" s="38">
        <f t="shared" si="23"/>
        <v>0.13776301137638319</v>
      </c>
      <c r="D245" s="38">
        <f t="shared" si="29"/>
        <v>0.2281398721118631</v>
      </c>
      <c r="E245" s="38">
        <f t="shared" si="29"/>
        <v>9.0376860735480777E-2</v>
      </c>
      <c r="F245" s="29">
        <f t="shared" si="25"/>
        <v>0.20666666666666683</v>
      </c>
      <c r="G245" s="44">
        <f t="shared" si="26"/>
        <v>3.0723839508002664E-2</v>
      </c>
      <c r="H245" s="38"/>
      <c r="I245" s="29"/>
    </row>
    <row r="246" spans="1:9" x14ac:dyDescent="0.2">
      <c r="A246" s="26">
        <f t="shared" si="22"/>
        <v>31.166666666666668</v>
      </c>
      <c r="B246" s="6">
        <v>1870</v>
      </c>
      <c r="C246" s="38">
        <f t="shared" si="23"/>
        <v>0.13630265276607523</v>
      </c>
      <c r="D246" s="38">
        <f t="shared" si="29"/>
        <v>0.22683258351419561</v>
      </c>
      <c r="E246" s="38">
        <f t="shared" si="29"/>
        <v>9.0529930748121198E-2</v>
      </c>
      <c r="F246" s="29">
        <f t="shared" si="25"/>
        <v>0.20777777777777795</v>
      </c>
      <c r="G246" s="44">
        <f t="shared" si="26"/>
        <v>3.0975311537858555E-2</v>
      </c>
      <c r="H246" s="38"/>
      <c r="I246" s="29"/>
    </row>
    <row r="247" spans="1:9" x14ac:dyDescent="0.2">
      <c r="A247" s="26">
        <f t="shared" si="22"/>
        <v>31.333333333333332</v>
      </c>
      <c r="B247" s="6">
        <v>1880</v>
      </c>
      <c r="C247" s="38">
        <f t="shared" si="23"/>
        <v>0.13485777470638391</v>
      </c>
      <c r="D247" s="38">
        <f t="shared" si="29"/>
        <v>0.22553915284646656</v>
      </c>
      <c r="E247" s="38">
        <f t="shared" si="29"/>
        <v>9.0681378140083507E-2</v>
      </c>
      <c r="F247" s="29">
        <f t="shared" si="25"/>
        <v>0.20888888888888907</v>
      </c>
      <c r="G247" s="44">
        <f t="shared" si="26"/>
        <v>3.1227204254914341E-2</v>
      </c>
      <c r="H247" s="38"/>
      <c r="I247" s="29"/>
    </row>
    <row r="248" spans="1:9" x14ac:dyDescent="0.2">
      <c r="A248" s="26">
        <f t="shared" si="22"/>
        <v>31.5</v>
      </c>
      <c r="B248" s="6">
        <v>1890</v>
      </c>
      <c r="C248" s="38">
        <f t="shared" si="23"/>
        <v>0.13342821309552905</v>
      </c>
      <c r="D248" s="38">
        <f t="shared" si="29"/>
        <v>0.22425943320750774</v>
      </c>
      <c r="E248" s="38">
        <f t="shared" si="29"/>
        <v>9.0831220111979485E-2</v>
      </c>
      <c r="F248" s="29">
        <f t="shared" si="25"/>
        <v>0.21000000000000019</v>
      </c>
      <c r="G248" s="44">
        <f t="shared" si="26"/>
        <v>3.1479513199669837E-2</v>
      </c>
      <c r="H248" s="38"/>
      <c r="I248" s="29"/>
    </row>
    <row r="249" spans="1:9" x14ac:dyDescent="0.2">
      <c r="A249" s="26">
        <f t="shared" si="22"/>
        <v>31.666666666666668</v>
      </c>
      <c r="B249" s="6">
        <v>1900</v>
      </c>
      <c r="C249" s="38">
        <f t="shared" si="23"/>
        <v>0.13201380557129389</v>
      </c>
      <c r="D249" s="38">
        <f t="shared" si="29"/>
        <v>0.2229932792533787</v>
      </c>
      <c r="E249" s="38">
        <f t="shared" si="29"/>
        <v>9.0979473682085629E-2</v>
      </c>
      <c r="F249" s="29">
        <f t="shared" si="25"/>
        <v>0.2111111111111113</v>
      </c>
      <c r="G249" s="44">
        <f t="shared" si="26"/>
        <v>3.1732233959897854E-2</v>
      </c>
      <c r="H249" s="38"/>
      <c r="I249" s="29"/>
    </row>
    <row r="250" spans="1:9" x14ac:dyDescent="0.2">
      <c r="A250" s="26">
        <f t="shared" si="22"/>
        <v>31.833333333333332</v>
      </c>
      <c r="B250" s="6">
        <v>1910</v>
      </c>
      <c r="C250" s="38">
        <f t="shared" si="23"/>
        <v>0.13061439149258416</v>
      </c>
      <c r="D250" s="38">
        <f t="shared" si="29"/>
        <v>0.22174054718085934</v>
      </c>
      <c r="E250" s="38">
        <f t="shared" si="29"/>
        <v>9.112615568827595E-2</v>
      </c>
      <c r="F250" s="29">
        <f t="shared" si="25"/>
        <v>0.21222222222222242</v>
      </c>
      <c r="G250" s="44">
        <f t="shared" si="26"/>
        <v>3.1985362170143063E-2</v>
      </c>
      <c r="H250" s="38"/>
      <c r="I250" s="29"/>
    </row>
    <row r="251" spans="1:9" x14ac:dyDescent="0.2">
      <c r="A251" s="26">
        <f t="shared" si="22"/>
        <v>32</v>
      </c>
      <c r="B251" s="6">
        <v>1920</v>
      </c>
      <c r="C251" s="38">
        <f t="shared" si="23"/>
        <v>0.12922981192118388</v>
      </c>
      <c r="D251" s="38">
        <f t="shared" si="29"/>
        <v>0.22050109471111751</v>
      </c>
      <c r="E251" s="38">
        <f t="shared" si="29"/>
        <v>9.1271282789934377E-2</v>
      </c>
      <c r="F251" s="29">
        <f t="shared" si="25"/>
        <v>0.21333333333333354</v>
      </c>
      <c r="G251" s="44">
        <f t="shared" si="26"/>
        <v>3.2238893511226212E-2</v>
      </c>
      <c r="H251" s="38"/>
      <c r="I251" s="29"/>
    </row>
    <row r="252" spans="1:9" x14ac:dyDescent="0.2">
      <c r="A252" s="26">
        <f t="shared" si="22"/>
        <v>32.166666666666664</v>
      </c>
      <c r="B252" s="6">
        <v>1930</v>
      </c>
      <c r="C252" s="38">
        <f t="shared" si="23"/>
        <v>0.12785990960370358</v>
      </c>
      <c r="D252" s="38">
        <f t="shared" si="29"/>
        <v>0.21927478107354964</v>
      </c>
      <c r="E252" s="38">
        <f t="shared" si="29"/>
        <v>9.1414871469846795E-2</v>
      </c>
      <c r="F252" s="29">
        <f t="shared" si="25"/>
        <v>0.21444444444444466</v>
      </c>
      <c r="G252" s="44">
        <f t="shared" si="26"/>
        <v>3.2492823709753565E-2</v>
      </c>
      <c r="H252" s="38"/>
      <c r="I252" s="29"/>
    </row>
    <row r="253" spans="1:9" x14ac:dyDescent="0.2">
      <c r="A253" s="26">
        <f t="shared" ref="A253:A316" si="30">B253/60</f>
        <v>32.333333333333336</v>
      </c>
      <c r="B253" s="6">
        <v>1940</v>
      </c>
      <c r="C253" s="38">
        <f t="shared" ref="C253:C316" si="31">$C$59*EXP(-$C$29*B253/3600)</f>
        <v>0.12650452895372044</v>
      </c>
      <c r="D253" s="38">
        <f t="shared" ref="D253:E268" si="32">D252*EXP(-$C$29*10/3600)+$B$56</f>
        <v>0.21806146698979284</v>
      </c>
      <c r="E253" s="38">
        <f t="shared" si="32"/>
        <v>9.1556938036073135E-2</v>
      </c>
      <c r="F253" s="29">
        <f t="shared" ref="F253:F316" si="33">F252+$B$56</f>
        <v>0.21555555555555578</v>
      </c>
      <c r="G253" s="44">
        <f t="shared" ref="G253:G316" si="34">G252+E253*10/3600</f>
        <v>3.2747148537631547E-2</v>
      </c>
      <c r="H253" s="38"/>
      <c r="I253" s="29"/>
    </row>
    <row r="254" spans="1:9" x14ac:dyDescent="0.2">
      <c r="A254" s="26">
        <f t="shared" si="30"/>
        <v>32.5</v>
      </c>
      <c r="B254" s="6">
        <v>1950</v>
      </c>
      <c r="C254" s="38">
        <f t="shared" si="31"/>
        <v>0.1251635160341075</v>
      </c>
      <c r="D254" s="38">
        <f t="shared" si="32"/>
        <v>0.21686101465790628</v>
      </c>
      <c r="E254" s="38">
        <f t="shared" si="32"/>
        <v>9.1697498623799487E-2</v>
      </c>
      <c r="F254" s="29">
        <f t="shared" si="33"/>
        <v>0.2166666666666669</v>
      </c>
      <c r="G254" s="44">
        <f t="shared" si="34"/>
        <v>3.3001863811586547E-2</v>
      </c>
      <c r="H254" s="38"/>
      <c r="I254" s="29"/>
    </row>
    <row r="255" spans="1:9" x14ac:dyDescent="0.2">
      <c r="A255" s="26">
        <f t="shared" si="30"/>
        <v>32.666666666666664</v>
      </c>
      <c r="B255" s="6">
        <v>1960</v>
      </c>
      <c r="C255" s="38">
        <f t="shared" si="31"/>
        <v>0.1238367185395504</v>
      </c>
      <c r="D255" s="38">
        <f t="shared" si="32"/>
        <v>0.21567328773672045</v>
      </c>
      <c r="E255" s="38">
        <f t="shared" si="32"/>
        <v>9.1836569197170717E-2</v>
      </c>
      <c r="F255" s="29">
        <f t="shared" si="33"/>
        <v>0.21777777777777801</v>
      </c>
      <c r="G255" s="44">
        <f t="shared" si="34"/>
        <v>3.3256965392689797E-2</v>
      </c>
      <c r="H255" s="38"/>
      <c r="I255" s="29"/>
    </row>
    <row r="256" spans="1:9" x14ac:dyDescent="0.2">
      <c r="A256" s="26">
        <f t="shared" si="30"/>
        <v>32.833333333333336</v>
      </c>
      <c r="B256" s="6">
        <v>1970</v>
      </c>
      <c r="C256" s="38">
        <f t="shared" si="31"/>
        <v>0.12252398577924935</v>
      </c>
      <c r="D256" s="38">
        <f t="shared" si="32"/>
        <v>0.21449815133035222</v>
      </c>
      <c r="E256" s="38">
        <f t="shared" si="32"/>
        <v>9.1974165551103548E-2</v>
      </c>
      <c r="F256" s="29">
        <f t="shared" si="33"/>
        <v>0.21888888888888913</v>
      </c>
      <c r="G256" s="44">
        <f t="shared" si="34"/>
        <v>3.3512449185887305E-2</v>
      </c>
      <c r="H256" s="38"/>
      <c r="I256" s="29"/>
    </row>
    <row r="257" spans="1:9" x14ac:dyDescent="0.2">
      <c r="A257" s="26">
        <f t="shared" si="30"/>
        <v>33</v>
      </c>
      <c r="B257" s="6">
        <v>1980</v>
      </c>
      <c r="C257" s="38">
        <f t="shared" si="31"/>
        <v>0.12122516865980411</v>
      </c>
      <c r="D257" s="38">
        <f t="shared" si="32"/>
        <v>0.21333547197288397</v>
      </c>
      <c r="E257" s="38">
        <f t="shared" si="32"/>
        <v>9.2110303313080483E-2</v>
      </c>
      <c r="F257" s="29">
        <f t="shared" si="33"/>
        <v>0.22000000000000025</v>
      </c>
      <c r="G257" s="44">
        <f t="shared" si="34"/>
        <v>3.3768311139534754E-2</v>
      </c>
      <c r="H257" s="38"/>
      <c r="I257" s="29"/>
    </row>
    <row r="258" spans="1:9" x14ac:dyDescent="0.2">
      <c r="A258" s="26">
        <f t="shared" si="30"/>
        <v>33.166666666666664</v>
      </c>
      <c r="B258" s="6">
        <v>1990</v>
      </c>
      <c r="C258" s="38">
        <f t="shared" si="31"/>
        <v>0.11994011966828128</v>
      </c>
      <c r="D258" s="38">
        <f t="shared" si="32"/>
        <v>0.21218511761320535</v>
      </c>
      <c r="E258" s="38">
        <f t="shared" si="32"/>
        <v>9.2244997944924703E-2</v>
      </c>
      <c r="F258" s="29">
        <f t="shared" si="33"/>
        <v>0.22111111111111137</v>
      </c>
      <c r="G258" s="44">
        <f t="shared" si="34"/>
        <v>3.4024547244937323E-2</v>
      </c>
      <c r="H258" s="38"/>
      <c r="I258" s="29"/>
    </row>
    <row r="259" spans="1:9" x14ac:dyDescent="0.2">
      <c r="A259" s="26">
        <f t="shared" si="30"/>
        <v>33.333333333333336</v>
      </c>
      <c r="B259" s="6">
        <v>2000</v>
      </c>
      <c r="C259" s="38">
        <f t="shared" si="31"/>
        <v>0.11866869285545996</v>
      </c>
      <c r="D259" s="38">
        <f t="shared" si="32"/>
        <v>0.21104695760001552</v>
      </c>
      <c r="E259" s="38">
        <f t="shared" si="32"/>
        <v>9.2378264744556127E-2</v>
      </c>
      <c r="F259" s="29">
        <f t="shared" si="33"/>
        <v>0.22222222222222249</v>
      </c>
      <c r="G259" s="44">
        <f t="shared" si="34"/>
        <v>3.4281153535894421E-2</v>
      </c>
      <c r="H259" s="38"/>
      <c r="I259" s="29"/>
    </row>
    <row r="260" spans="1:9" x14ac:dyDescent="0.2">
      <c r="A260" s="26">
        <f t="shared" si="30"/>
        <v>33.5</v>
      </c>
      <c r="B260" s="6">
        <v>2010</v>
      </c>
      <c r="C260" s="38">
        <f t="shared" si="31"/>
        <v>0.11741074381925617</v>
      </c>
      <c r="D260" s="38">
        <f t="shared" si="32"/>
        <v>0.20992086266698445</v>
      </c>
      <c r="E260" s="38">
        <f t="shared" si="32"/>
        <v>9.2510118847728862E-2</v>
      </c>
      <c r="F260" s="29">
        <f t="shared" si="33"/>
        <v>0.22333333333333361</v>
      </c>
      <c r="G260" s="44">
        <f t="shared" si="34"/>
        <v>3.4538126088249223E-2</v>
      </c>
      <c r="H260" s="38"/>
      <c r="I260" s="29"/>
    </row>
    <row r="261" spans="1:9" x14ac:dyDescent="0.2">
      <c r="A261" s="26">
        <f t="shared" si="30"/>
        <v>33.666666666666664</v>
      </c>
      <c r="B261" s="6">
        <v>2020</v>
      </c>
      <c r="C261" s="38">
        <f t="shared" si="31"/>
        <v>0.11616612968832186</v>
      </c>
      <c r="D261" s="38">
        <f t="shared" si="32"/>
        <v>0.20880670491807157</v>
      </c>
      <c r="E261" s="38">
        <f t="shared" si="32"/>
        <v>9.2640575229750249E-2</v>
      </c>
      <c r="F261" s="29">
        <f t="shared" si="33"/>
        <v>0.22444444444444472</v>
      </c>
      <c r="G261" s="44">
        <f t="shared" si="34"/>
        <v>3.4795461019442975E-2</v>
      </c>
      <c r="H261" s="38"/>
      <c r="I261" s="29"/>
    </row>
    <row r="262" spans="1:9" x14ac:dyDescent="0.2">
      <c r="A262" s="26">
        <f t="shared" si="30"/>
        <v>33.833333333333336</v>
      </c>
      <c r="B262" s="6">
        <v>2030</v>
      </c>
      <c r="C262" s="38">
        <f t="shared" si="31"/>
        <v>0.11493470910581879</v>
      </c>
      <c r="D262" s="38">
        <f t="shared" si="32"/>
        <v>0.20770435781299995</v>
      </c>
      <c r="E262" s="38">
        <f t="shared" si="32"/>
        <v>9.2769648707181712E-2</v>
      </c>
      <c r="F262" s="29">
        <f t="shared" si="33"/>
        <v>0.22555555555555584</v>
      </c>
      <c r="G262" s="44">
        <f t="shared" si="34"/>
        <v>3.5053154488074036E-2</v>
      </c>
      <c r="H262" s="38"/>
      <c r="I262" s="29"/>
    </row>
    <row r="263" spans="1:9" x14ac:dyDescent="0.2">
      <c r="A263" s="26">
        <f t="shared" si="30"/>
        <v>34</v>
      </c>
      <c r="B263" s="6">
        <v>2040</v>
      </c>
      <c r="C263" s="38">
        <f t="shared" si="31"/>
        <v>0.11371634221336355</v>
      </c>
      <c r="D263" s="38">
        <f t="shared" si="32"/>
        <v>0.20661369615288452</v>
      </c>
      <c r="E263" s="38">
        <f t="shared" si="32"/>
        <v>9.2897353939521504E-2</v>
      </c>
      <c r="F263" s="29">
        <f t="shared" si="33"/>
        <v>0.22666666666666696</v>
      </c>
      <c r="G263" s="44">
        <f t="shared" si="34"/>
        <v>3.5311202693461594E-2</v>
      </c>
      <c r="H263" s="38"/>
      <c r="I263" s="29"/>
    </row>
    <row r="264" spans="1:9" x14ac:dyDescent="0.2">
      <c r="A264" s="26">
        <f t="shared" si="30"/>
        <v>34.166666666666664</v>
      </c>
      <c r="B264" s="6">
        <v>2050</v>
      </c>
      <c r="C264" s="38">
        <f t="shared" si="31"/>
        <v>0.11251089063514352</v>
      </c>
      <c r="D264" s="38">
        <f t="shared" si="32"/>
        <v>0.20553459606601268</v>
      </c>
      <c r="E264" s="38">
        <f t="shared" si="32"/>
        <v>9.3023705430869685E-2</v>
      </c>
      <c r="F264" s="29">
        <f t="shared" si="33"/>
        <v>0.22777777777777808</v>
      </c>
      <c r="G264" s="44">
        <f t="shared" si="34"/>
        <v>3.5569601875214012E-2</v>
      </c>
      <c r="H264" s="38"/>
      <c r="I264" s="29"/>
    </row>
    <row r="265" spans="1:9" x14ac:dyDescent="0.2">
      <c r="A265" s="26">
        <f t="shared" si="30"/>
        <v>34.333333333333336</v>
      </c>
      <c r="B265" s="6">
        <v>2060</v>
      </c>
      <c r="C265" s="38">
        <f t="shared" si="31"/>
        <v>0.11131821746220057</v>
      </c>
      <c r="D265" s="38">
        <f t="shared" si="32"/>
        <v>0.20446693499377547</v>
      </c>
      <c r="E265" s="38">
        <f t="shared" si="32"/>
        <v>9.3148717531575401E-2</v>
      </c>
      <c r="F265" s="29">
        <f t="shared" si="33"/>
        <v>0.2288888888888892</v>
      </c>
      <c r="G265" s="44">
        <f t="shared" si="34"/>
        <v>3.5828348312801718E-2</v>
      </c>
      <c r="H265" s="38"/>
      <c r="I265" s="29"/>
    </row>
    <row r="266" spans="1:9" x14ac:dyDescent="0.2">
      <c r="A266" s="26">
        <f t="shared" si="30"/>
        <v>34.5</v>
      </c>
      <c r="B266" s="6">
        <v>2070</v>
      </c>
      <c r="C266" s="38">
        <f t="shared" si="31"/>
        <v>0.11013818723688186</v>
      </c>
      <c r="D266" s="38">
        <f t="shared" si="32"/>
        <v>0.20341059167674813</v>
      </c>
      <c r="E266" s="38">
        <f t="shared" si="32"/>
        <v>9.327240443986673E-2</v>
      </c>
      <c r="F266" s="29">
        <f t="shared" si="33"/>
        <v>0.23000000000000032</v>
      </c>
      <c r="G266" s="44">
        <f t="shared" si="34"/>
        <v>3.6087438325134683E-2</v>
      </c>
      <c r="H266" s="38"/>
      <c r="I266" s="29"/>
    </row>
    <row r="267" spans="1:9" x14ac:dyDescent="0.2">
      <c r="A267" s="26">
        <f t="shared" si="30"/>
        <v>34.666666666666664</v>
      </c>
      <c r="B267" s="6">
        <v>2080</v>
      </c>
      <c r="C267" s="38">
        <f t="shared" si="31"/>
        <v>0.10897066593745522</v>
      </c>
      <c r="D267" s="38">
        <f t="shared" si="32"/>
        <v>0.202365446140918</v>
      </c>
      <c r="E267" s="38">
        <f t="shared" si="32"/>
        <v>9.3394780203463257E-2</v>
      </c>
      <c r="F267" s="29">
        <f t="shared" si="33"/>
        <v>0.23111111111111143</v>
      </c>
      <c r="G267" s="44">
        <f t="shared" si="34"/>
        <v>3.63468682701443E-2</v>
      </c>
      <c r="H267" s="38"/>
      <c r="I267" s="29"/>
    </row>
    <row r="268" spans="1:9" x14ac:dyDescent="0.2">
      <c r="A268" s="26">
        <f t="shared" si="30"/>
        <v>34.833333333333336</v>
      </c>
      <c r="B268" s="6">
        <v>2090</v>
      </c>
      <c r="C268" s="38">
        <f t="shared" si="31"/>
        <v>0.10781552096288743</v>
      </c>
      <c r="D268" s="38">
        <f t="shared" si="32"/>
        <v>0.20133137968405854</v>
      </c>
      <c r="E268" s="38">
        <f t="shared" si="32"/>
        <v>9.3515858721171533E-2</v>
      </c>
      <c r="F268" s="29">
        <f t="shared" si="33"/>
        <v>0.23222222222222255</v>
      </c>
      <c r="G268" s="44">
        <f t="shared" si="34"/>
        <v>3.6606634544369777E-2</v>
      </c>
      <c r="H268" s="38"/>
      <c r="I268" s="29"/>
    </row>
    <row r="269" spans="1:9" x14ac:dyDescent="0.2">
      <c r="A269" s="26">
        <f t="shared" si="30"/>
        <v>35</v>
      </c>
      <c r="B269" s="6">
        <v>2100</v>
      </c>
      <c r="C269" s="38">
        <f t="shared" si="31"/>
        <v>0.1066726211177845</v>
      </c>
      <c r="D269" s="38">
        <f t="shared" ref="D269:E284" si="35">D268*EXP(-$C$29*10/3600)+$B$56</f>
        <v>0.20030827486224767</v>
      </c>
      <c r="E269" s="38">
        <f t="shared" si="35"/>
        <v>9.3635653744463629E-2</v>
      </c>
      <c r="F269" s="29">
        <f t="shared" si="33"/>
        <v>0.23333333333333367</v>
      </c>
      <c r="G269" s="44">
        <f t="shared" si="34"/>
        <v>3.6866733582548841E-2</v>
      </c>
      <c r="H269" s="38"/>
      <c r="I269" s="29"/>
    </row>
    <row r="270" spans="1:9" x14ac:dyDescent="0.2">
      <c r="A270" s="26">
        <f t="shared" si="30"/>
        <v>35.166666666666664</v>
      </c>
      <c r="B270" s="6">
        <v>2110</v>
      </c>
      <c r="C270" s="38">
        <f t="shared" si="31"/>
        <v>0.10554183659749068</v>
      </c>
      <c r="D270" s="38">
        <f t="shared" si="35"/>
        <v>0.19929601547652923</v>
      </c>
      <c r="E270" s="38">
        <f t="shared" si="35"/>
        <v>9.3754178879038946E-2</v>
      </c>
      <c r="F270" s="29">
        <f t="shared" si="33"/>
        <v>0.23444444444444479</v>
      </c>
      <c r="G270" s="44">
        <f t="shared" si="34"/>
        <v>3.7127161857212841E-2</v>
      </c>
      <c r="H270" s="38"/>
      <c r="I270" s="29"/>
    </row>
    <row r="271" spans="1:9" x14ac:dyDescent="0.2">
      <c r="A271" s="26">
        <f t="shared" si="30"/>
        <v>35.333333333333336</v>
      </c>
      <c r="B271" s="6">
        <v>2120</v>
      </c>
      <c r="C271" s="38">
        <f t="shared" si="31"/>
        <v>0.10442303897334645</v>
      </c>
      <c r="D271" s="38">
        <f t="shared" si="35"/>
        <v>0.19829448655971552</v>
      </c>
      <c r="E271" s="38">
        <f t="shared" si="35"/>
        <v>9.3871447586369491E-2</v>
      </c>
      <c r="F271" s="29">
        <f t="shared" si="33"/>
        <v>0.23555555555555591</v>
      </c>
      <c r="G271" s="44">
        <f t="shared" si="34"/>
        <v>3.738791587828609E-2</v>
      </c>
      <c r="H271" s="38"/>
      <c r="I271" s="29"/>
    </row>
    <row r="272" spans="1:9" x14ac:dyDescent="0.2">
      <c r="A272" s="26">
        <f t="shared" si="30"/>
        <v>35.5</v>
      </c>
      <c r="B272" s="6">
        <v>2130</v>
      </c>
      <c r="C272" s="38">
        <f t="shared" si="31"/>
        <v>0.10331610117810172</v>
      </c>
      <c r="D272" s="38">
        <f t="shared" si="35"/>
        <v>0.1973035743633301</v>
      </c>
      <c r="E272" s="38">
        <f t="shared" si="35"/>
        <v>9.3987473185228765E-2</v>
      </c>
      <c r="F272" s="29">
        <f t="shared" si="33"/>
        <v>0.23666666666666702</v>
      </c>
      <c r="G272" s="44">
        <f t="shared" si="34"/>
        <v>3.7648992192689502E-2</v>
      </c>
      <c r="H272" s="38"/>
      <c r="I272" s="29"/>
    </row>
    <row r="273" spans="1:9" x14ac:dyDescent="0.2">
      <c r="A273" s="26">
        <f t="shared" si="30"/>
        <v>35.666666666666664</v>
      </c>
      <c r="B273" s="6">
        <v>2140</v>
      </c>
      <c r="C273" s="38">
        <f t="shared" si="31"/>
        <v>0.10222089749148466</v>
      </c>
      <c r="D273" s="38">
        <f t="shared" si="35"/>
        <v>0.19632316634468872</v>
      </c>
      <c r="E273" s="38">
        <f t="shared" si="35"/>
        <v>9.4102268853204427E-2</v>
      </c>
      <c r="F273" s="29">
        <f t="shared" si="33"/>
        <v>0.23777777777777814</v>
      </c>
      <c r="G273" s="44">
        <f t="shared" si="34"/>
        <v>3.7910387383948405E-2</v>
      </c>
      <c r="H273" s="38"/>
      <c r="I273" s="29"/>
    </row>
    <row r="274" spans="1:9" x14ac:dyDescent="0.2">
      <c r="A274" s="26">
        <f t="shared" si="30"/>
        <v>35.833333333333336</v>
      </c>
      <c r="B274" s="6">
        <v>2150</v>
      </c>
      <c r="C274" s="38">
        <f t="shared" si="31"/>
        <v>0.10113730352592269</v>
      </c>
      <c r="D274" s="38">
        <f t="shared" si="35"/>
        <v>0.1953531511541173</v>
      </c>
      <c r="E274" s="38">
        <f t="shared" si="35"/>
        <v>9.421584762819496E-2</v>
      </c>
      <c r="F274" s="29">
        <f t="shared" si="33"/>
        <v>0.23888888888888926</v>
      </c>
      <c r="G274" s="44">
        <f t="shared" si="34"/>
        <v>3.8172098071804501E-2</v>
      </c>
      <c r="H274" s="38"/>
      <c r="I274" s="29"/>
    </row>
    <row r="275" spans="1:9" x14ac:dyDescent="0.2">
      <c r="A275" s="26">
        <f t="shared" si="30"/>
        <v>36</v>
      </c>
      <c r="B275" s="6">
        <v>2160</v>
      </c>
      <c r="C275" s="38">
        <f t="shared" si="31"/>
        <v>0.10006519621241539</v>
      </c>
      <c r="D275" s="38">
        <f t="shared" si="35"/>
        <v>0.19439341862230552</v>
      </c>
      <c r="E275" s="38">
        <f t="shared" si="35"/>
        <v>9.432822240989043E-2</v>
      </c>
      <c r="F275" s="29">
        <f t="shared" si="33"/>
        <v>0.24000000000000038</v>
      </c>
      <c r="G275" s="44">
        <f t="shared" si="34"/>
        <v>3.8434120911831973E-2</v>
      </c>
      <c r="H275" s="38"/>
      <c r="I275" s="29"/>
    </row>
    <row r="276" spans="1:9" x14ac:dyDescent="0.2">
      <c r="A276" s="26">
        <f t="shared" si="30"/>
        <v>36.166666666666664</v>
      </c>
      <c r="B276" s="6">
        <v>2170</v>
      </c>
      <c r="C276" s="38">
        <f t="shared" si="31"/>
        <v>9.9004453786556951E-2</v>
      </c>
      <c r="D276" s="38">
        <f t="shared" si="35"/>
        <v>0.19344385974779421</v>
      </c>
      <c r="E276" s="38">
        <f t="shared" si="35"/>
        <v>9.4439405961237552E-2</v>
      </c>
      <c r="F276" s="29">
        <f t="shared" si="33"/>
        <v>0.2411111111111115</v>
      </c>
      <c r="G276" s="44">
        <f t="shared" si="34"/>
        <v>3.8696452595057634E-2</v>
      </c>
      <c r="H276" s="38"/>
      <c r="I276" s="29"/>
    </row>
    <row r="277" spans="1:9" x14ac:dyDescent="0.2">
      <c r="A277" s="26">
        <f t="shared" si="30"/>
        <v>36.333333333333336</v>
      </c>
      <c r="B277" s="6">
        <v>2180</v>
      </c>
      <c r="C277" s="38">
        <f t="shared" si="31"/>
        <v>9.7954955774706587E-2</v>
      </c>
      <c r="D277" s="38">
        <f t="shared" si="35"/>
        <v>0.19250436668459561</v>
      </c>
      <c r="E277" s="38">
        <f t="shared" si="35"/>
        <v>9.4549410909889275E-2</v>
      </c>
      <c r="F277" s="29">
        <f t="shared" si="33"/>
        <v>0.24222222222222262</v>
      </c>
      <c r="G277" s="44">
        <f t="shared" si="34"/>
        <v>3.8959089847585102E-2</v>
      </c>
      <c r="H277" s="38"/>
      <c r="I277" s="29"/>
    </row>
    <row r="278" spans="1:9" x14ac:dyDescent="0.2">
      <c r="A278" s="26">
        <f t="shared" si="30"/>
        <v>36.5</v>
      </c>
      <c r="B278" s="6">
        <v>2190</v>
      </c>
      <c r="C278" s="38">
        <f t="shared" si="31"/>
        <v>9.6916582980306101E-2</v>
      </c>
      <c r="D278" s="38">
        <f t="shared" si="35"/>
        <v>0.1915748327299448</v>
      </c>
      <c r="E278" s="38">
        <f t="shared" si="35"/>
        <v>9.4658249749638948E-2</v>
      </c>
      <c r="F278" s="29">
        <f t="shared" si="33"/>
        <v>0.24333333333333373</v>
      </c>
      <c r="G278" s="44">
        <f t="shared" si="34"/>
        <v>3.9222029430222988E-2</v>
      </c>
      <c r="H278" s="38"/>
      <c r="I278" s="29"/>
    </row>
    <row r="279" spans="1:9" x14ac:dyDescent="0.2">
      <c r="A279" s="26">
        <f t="shared" si="30"/>
        <v>36.666666666666664</v>
      </c>
      <c r="B279" s="6">
        <v>2200</v>
      </c>
      <c r="C279" s="38">
        <f t="shared" si="31"/>
        <v>9.5889217470341848E-2</v>
      </c>
      <c r="D279" s="38">
        <f t="shared" si="35"/>
        <v>0.19065515231218089</v>
      </c>
      <c r="E279" s="38">
        <f t="shared" si="35"/>
        <v>9.4765934841839289E-2</v>
      </c>
      <c r="F279" s="29">
        <f t="shared" si="33"/>
        <v>0.24444444444444485</v>
      </c>
      <c r="G279" s="44">
        <f t="shared" si="34"/>
        <v>3.9485268138116987E-2</v>
      </c>
      <c r="H279" s="38"/>
      <c r="I279" s="29"/>
    </row>
    <row r="280" spans="1:9" x14ac:dyDescent="0.2">
      <c r="A280" s="26">
        <f t="shared" si="30"/>
        <v>36.833333333333336</v>
      </c>
      <c r="B280" s="6">
        <v>2210</v>
      </c>
      <c r="C280" s="38">
        <f t="shared" si="31"/>
        <v>9.4872742561950649E-2</v>
      </c>
      <c r="D280" s="38">
        <f t="shared" si="35"/>
        <v>0.18974522097875676</v>
      </c>
      <c r="E280" s="38">
        <f t="shared" si="35"/>
        <v>9.4872478416806336E-2</v>
      </c>
      <c r="F280" s="29">
        <f t="shared" si="33"/>
        <v>0.24555555555555597</v>
      </c>
      <c r="G280" s="44">
        <f t="shared" si="34"/>
        <v>3.9748802800385896E-2</v>
      </c>
      <c r="H280" s="38"/>
      <c r="I280" s="29"/>
    </row>
    <row r="281" spans="1:9" x14ac:dyDescent="0.2">
      <c r="A281" s="26">
        <f t="shared" si="30"/>
        <v>37</v>
      </c>
      <c r="B281" s="6">
        <v>2220</v>
      </c>
      <c r="C281" s="38">
        <f t="shared" si="31"/>
        <v>9.386704280916762E-2</v>
      </c>
      <c r="D281" s="38">
        <f t="shared" si="35"/>
        <v>0.18884493538437594</v>
      </c>
      <c r="E281" s="38">
        <f t="shared" si="35"/>
        <v>9.49778925752085E-2</v>
      </c>
      <c r="F281" s="29">
        <f t="shared" si="33"/>
        <v>0.24666666666666709</v>
      </c>
      <c r="G281" s="44">
        <f t="shared" si="34"/>
        <v>4.0012630279761478E-2</v>
      </c>
      <c r="H281" s="38"/>
      <c r="I281" s="29"/>
    </row>
    <row r="282" spans="1:9" x14ac:dyDescent="0.2">
      <c r="A282" s="26">
        <f t="shared" si="30"/>
        <v>37.166666666666664</v>
      </c>
      <c r="B282" s="6">
        <v>2230</v>
      </c>
      <c r="C282" s="38">
        <f t="shared" si="31"/>
        <v>9.2872003989814364E-2</v>
      </c>
      <c r="D282" s="38">
        <f t="shared" si="35"/>
        <v>0.18795419327925508</v>
      </c>
      <c r="E282" s="38">
        <f t="shared" si="35"/>
        <v>9.5082189289440913E-2</v>
      </c>
      <c r="F282" s="29">
        <f t="shared" si="33"/>
        <v>0.24777777777777821</v>
      </c>
      <c r="G282" s="44">
        <f t="shared" si="34"/>
        <v>4.0276747472232151E-2</v>
      </c>
      <c r="H282" s="38"/>
      <c r="I282" s="29"/>
    </row>
    <row r="283" spans="1:9" x14ac:dyDescent="0.2">
      <c r="A283" s="26">
        <f t="shared" si="30"/>
        <v>37.333333333333336</v>
      </c>
      <c r="B283" s="6">
        <v>2240</v>
      </c>
      <c r="C283" s="38">
        <f t="shared" si="31"/>
        <v>9.1887513092526019E-2</v>
      </c>
      <c r="D283" s="38">
        <f t="shared" si="35"/>
        <v>0.18707289349751102</v>
      </c>
      <c r="E283" s="38">
        <f t="shared" si="35"/>
        <v>9.5185380404985143E-2</v>
      </c>
      <c r="F283" s="29">
        <f t="shared" si="33"/>
        <v>0.24888888888888933</v>
      </c>
      <c r="G283" s="44">
        <f t="shared" si="34"/>
        <v>4.0541151306690441E-2</v>
      </c>
      <c r="H283" s="38"/>
      <c r="I283" s="29"/>
    </row>
    <row r="284" spans="1:9" x14ac:dyDescent="0.2">
      <c r="A284" s="26">
        <f t="shared" si="30"/>
        <v>37.5</v>
      </c>
      <c r="B284" s="6">
        <v>2250</v>
      </c>
      <c r="C284" s="38">
        <f t="shared" si="31"/>
        <v>9.0913458303916353E-2</v>
      </c>
      <c r="D284" s="38">
        <f t="shared" si="35"/>
        <v>0.18620093594567086</v>
      </c>
      <c r="E284" s="38">
        <f t="shared" si="35"/>
        <v>9.5287477641754617E-2</v>
      </c>
      <c r="F284" s="29">
        <f t="shared" si="33"/>
        <v>0.25000000000000044</v>
      </c>
      <c r="G284" s="44">
        <f t="shared" si="34"/>
        <v>4.0805838744584204E-2</v>
      </c>
      <c r="H284" s="38"/>
      <c r="I284" s="29"/>
    </row>
    <row r="285" spans="1:9" x14ac:dyDescent="0.2">
      <c r="A285" s="26">
        <f t="shared" si="30"/>
        <v>37.666666666666664</v>
      </c>
      <c r="B285" s="6">
        <v>2260</v>
      </c>
      <c r="C285" s="38">
        <f t="shared" si="31"/>
        <v>8.9949728995878359E-2</v>
      </c>
      <c r="D285" s="38">
        <f t="shared" ref="D285:E300" si="36">D284*EXP(-$C$29*10/3600)+$B$56</f>
        <v>0.18533822159130389</v>
      </c>
      <c r="E285" s="38">
        <f t="shared" si="36"/>
        <v>9.5388492595425631E-2</v>
      </c>
      <c r="F285" s="29">
        <f t="shared" si="33"/>
        <v>0.25111111111111156</v>
      </c>
      <c r="G285" s="44">
        <f t="shared" si="34"/>
        <v>4.1070806779571499E-2</v>
      </c>
      <c r="H285" s="38"/>
      <c r="I285" s="29"/>
    </row>
    <row r="286" spans="1:9" x14ac:dyDescent="0.2">
      <c r="A286" s="26">
        <f t="shared" si="30"/>
        <v>37.833333333333336</v>
      </c>
      <c r="B286" s="6">
        <v>2270</v>
      </c>
      <c r="C286" s="38">
        <f t="shared" si="31"/>
        <v>8.8996215713019647E-2</v>
      </c>
      <c r="D286" s="38">
        <f t="shared" si="36"/>
        <v>0.18448465245177395</v>
      </c>
      <c r="E286" s="38">
        <f t="shared" si="36"/>
        <v>9.5488436738754387E-2</v>
      </c>
      <c r="F286" s="29">
        <f t="shared" si="33"/>
        <v>0.25222222222222268</v>
      </c>
      <c r="G286" s="44">
        <f t="shared" si="34"/>
        <v>4.1336052437179152E-2</v>
      </c>
      <c r="H286" s="38"/>
      <c r="I286" s="29"/>
    </row>
    <row r="287" spans="1:9" x14ac:dyDescent="0.2">
      <c r="A287" s="26">
        <f t="shared" si="30"/>
        <v>38</v>
      </c>
      <c r="B287" s="6">
        <v>2280</v>
      </c>
      <c r="C287" s="38">
        <f t="shared" si="31"/>
        <v>8.8052810160231337E-2</v>
      </c>
      <c r="D287" s="38">
        <f t="shared" si="36"/>
        <v>0.18364013158311115</v>
      </c>
      <c r="E287" s="38">
        <f t="shared" si="36"/>
        <v>9.5587321422879956E-2</v>
      </c>
      <c r="F287" s="29">
        <f t="shared" si="33"/>
        <v>0.2533333333333338</v>
      </c>
      <c r="G287" s="44">
        <f t="shared" si="34"/>
        <v>4.1601572774464933E-2</v>
      </c>
      <c r="H287" s="38"/>
      <c r="I287" s="29"/>
    </row>
    <row r="288" spans="1:9" x14ac:dyDescent="0.2">
      <c r="A288" s="26">
        <f t="shared" si="30"/>
        <v>38.166666666666664</v>
      </c>
      <c r="B288" s="6">
        <v>2290</v>
      </c>
      <c r="C288" s="38">
        <f t="shared" si="31"/>
        <v>8.7119405190387966E-2</v>
      </c>
      <c r="D288" s="38">
        <f t="shared" si="36"/>
        <v>0.18280456306900139</v>
      </c>
      <c r="E288" s="38">
        <f t="shared" si="36"/>
        <v>9.568515787861355E-2</v>
      </c>
      <c r="F288" s="29">
        <f t="shared" si="33"/>
        <v>0.25444444444444492</v>
      </c>
      <c r="G288" s="44">
        <f t="shared" si="34"/>
        <v>4.1867364879683303E-2</v>
      </c>
      <c r="H288" s="38"/>
      <c r="I288" s="29"/>
    </row>
    <row r="289" spans="1:9" x14ac:dyDescent="0.2">
      <c r="A289" s="26">
        <f t="shared" si="30"/>
        <v>38.333333333333336</v>
      </c>
      <c r="B289" s="6">
        <v>2300</v>
      </c>
      <c r="C289" s="38">
        <f t="shared" si="31"/>
        <v>8.6195894792178845E-2</v>
      </c>
      <c r="D289" s="38">
        <f t="shared" si="36"/>
        <v>0.18197785200989275</v>
      </c>
      <c r="E289" s="38">
        <f t="shared" si="36"/>
        <v>9.5781957217713973E-2</v>
      </c>
      <c r="F289" s="29">
        <f t="shared" si="33"/>
        <v>0.25555555555555604</v>
      </c>
      <c r="G289" s="44">
        <f t="shared" si="34"/>
        <v>4.2133425871954733E-2</v>
      </c>
      <c r="H289" s="38"/>
      <c r="I289" s="29"/>
    </row>
    <row r="290" spans="1:9" x14ac:dyDescent="0.2">
      <c r="A290" s="26">
        <f t="shared" si="30"/>
        <v>38.5</v>
      </c>
      <c r="B290" s="6">
        <v>2310</v>
      </c>
      <c r="C290" s="38">
        <f t="shared" si="31"/>
        <v>8.5282174078067555E-2</v>
      </c>
      <c r="D290" s="38">
        <f t="shared" si="36"/>
        <v>0.1811599045122172</v>
      </c>
      <c r="E290" s="38">
        <f t="shared" si="36"/>
        <v>9.5877730434149724E-2</v>
      </c>
      <c r="F290" s="29">
        <f t="shared" si="33"/>
        <v>0.25666666666666715</v>
      </c>
      <c r="G290" s="44">
        <f t="shared" si="34"/>
        <v>4.2399752900938482E-2</v>
      </c>
      <c r="H290" s="38"/>
      <c r="I290" s="29"/>
    </row>
    <row r="291" spans="1:9" x14ac:dyDescent="0.2">
      <c r="A291" s="26">
        <f t="shared" si="30"/>
        <v>38.666666666666664</v>
      </c>
      <c r="B291" s="6">
        <v>2320</v>
      </c>
      <c r="C291" s="38">
        <f t="shared" si="31"/>
        <v>8.4378139272379235E-2</v>
      </c>
      <c r="D291" s="38">
        <f t="shared" si="36"/>
        <v>0.18035062767772675</v>
      </c>
      <c r="E291" s="38">
        <f t="shared" si="36"/>
        <v>9.597248840534757E-2</v>
      </c>
      <c r="F291" s="29">
        <f t="shared" si="33"/>
        <v>0.25777777777777827</v>
      </c>
      <c r="G291" s="44">
        <f t="shared" si="34"/>
        <v>4.2666343146508891E-2</v>
      </c>
      <c r="H291" s="38"/>
      <c r="I291" s="29"/>
    </row>
    <row r="292" spans="1:9" x14ac:dyDescent="0.2">
      <c r="A292" s="26">
        <f t="shared" si="30"/>
        <v>38.833333333333336</v>
      </c>
      <c r="B292" s="6">
        <v>2330</v>
      </c>
      <c r="C292" s="38">
        <f t="shared" si="31"/>
        <v>8.3483687699514544E-2</v>
      </c>
      <c r="D292" s="38">
        <f t="shared" si="36"/>
        <v>0.1795499295929425</v>
      </c>
      <c r="E292" s="38">
        <f t="shared" si="36"/>
        <v>9.6066241893427995E-2</v>
      </c>
      <c r="F292" s="29">
        <f t="shared" si="33"/>
        <v>0.25888888888888939</v>
      </c>
      <c r="G292" s="44">
        <f t="shared" si="34"/>
        <v>4.2933193818435078E-2</v>
      </c>
      <c r="H292" s="38"/>
      <c r="I292" s="29"/>
    </row>
    <row r="293" spans="1:9" x14ac:dyDescent="0.2">
      <c r="A293" s="26">
        <f t="shared" si="30"/>
        <v>39</v>
      </c>
      <c r="B293" s="6">
        <v>2340</v>
      </c>
      <c r="C293" s="38">
        <f t="shared" si="31"/>
        <v>8.2598717772288194E-2</v>
      </c>
      <c r="D293" s="38">
        <f t="shared" si="36"/>
        <v>0.17875771931871559</v>
      </c>
      <c r="E293" s="38">
        <f t="shared" si="36"/>
        <v>9.6159001546427453E-2</v>
      </c>
      <c r="F293" s="29">
        <f t="shared" si="33"/>
        <v>0.26000000000000051</v>
      </c>
      <c r="G293" s="44">
        <f t="shared" si="34"/>
        <v>4.3200302156064047E-2</v>
      </c>
      <c r="H293" s="38"/>
      <c r="I293" s="29"/>
    </row>
    <row r="294" spans="1:9" x14ac:dyDescent="0.2">
      <c r="A294" s="26">
        <f t="shared" si="30"/>
        <v>39.166666666666664</v>
      </c>
      <c r="B294" s="6">
        <v>2350</v>
      </c>
      <c r="C294" s="38">
        <f t="shared" si="31"/>
        <v>8.172312898039108E-2</v>
      </c>
      <c r="D294" s="38">
        <f t="shared" si="36"/>
        <v>0.17797390687989881</v>
      </c>
      <c r="E294" s="38">
        <f t="shared" si="36"/>
        <v>9.625077789950777E-2</v>
      </c>
      <c r="F294" s="29">
        <f t="shared" si="33"/>
        <v>0.26111111111111163</v>
      </c>
      <c r="G294" s="44">
        <f t="shared" si="34"/>
        <v>4.3467665428007125E-2</v>
      </c>
      <c r="H294" s="38"/>
      <c r="I294" s="29"/>
    </row>
    <row r="295" spans="1:9" x14ac:dyDescent="0.2">
      <c r="A295" s="26">
        <f t="shared" si="30"/>
        <v>39.333333333333336</v>
      </c>
      <c r="B295" s="6">
        <v>2360</v>
      </c>
      <c r="C295" s="38">
        <f t="shared" si="31"/>
        <v>8.0856821878975055E-2</v>
      </c>
      <c r="D295" s="38">
        <f t="shared" si="36"/>
        <v>0.17719840325512767</v>
      </c>
      <c r="E295" s="38">
        <f t="shared" si="36"/>
        <v>9.6341581376152646E-2</v>
      </c>
      <c r="F295" s="29">
        <f t="shared" si="33"/>
        <v>0.26222222222222275</v>
      </c>
      <c r="G295" s="44">
        <f t="shared" si="34"/>
        <v>4.3735280931829774E-2</v>
      </c>
      <c r="H295" s="38"/>
      <c r="I295" s="29"/>
    </row>
    <row r="296" spans="1:9" x14ac:dyDescent="0.2">
      <c r="A296" s="26">
        <f t="shared" si="30"/>
        <v>39.5</v>
      </c>
      <c r="B296" s="6">
        <v>2370</v>
      </c>
      <c r="C296" s="38">
        <f t="shared" si="31"/>
        <v>7.999969807735835E-2</v>
      </c>
      <c r="D296" s="38">
        <f t="shared" si="36"/>
        <v>0.1764311203667098</v>
      </c>
      <c r="E296" s="38">
        <f t="shared" si="36"/>
        <v>9.6431422289351504E-2</v>
      </c>
      <c r="F296" s="29">
        <f t="shared" si="33"/>
        <v>0.26333333333333386</v>
      </c>
      <c r="G296" s="44">
        <f t="shared" si="34"/>
        <v>4.4003145993744643E-2</v>
      </c>
      <c r="H296" s="38"/>
      <c r="I296" s="29"/>
    </row>
    <row r="297" spans="1:9" x14ac:dyDescent="0.2">
      <c r="A297" s="26">
        <f t="shared" si="30"/>
        <v>39.666666666666664</v>
      </c>
      <c r="B297" s="6">
        <v>2380</v>
      </c>
      <c r="C297" s="38">
        <f t="shared" si="31"/>
        <v>7.9151660227850834E-2</v>
      </c>
      <c r="D297" s="38">
        <f t="shared" si="36"/>
        <v>0.1756719710706216</v>
      </c>
      <c r="E297" s="38">
        <f t="shared" si="36"/>
        <v>9.6520310842770796E-2</v>
      </c>
      <c r="F297" s="29">
        <f t="shared" si="33"/>
        <v>0.26444444444444498</v>
      </c>
      <c r="G297" s="44">
        <f t="shared" si="34"/>
        <v>4.4271257968307894E-2</v>
      </c>
      <c r="H297" s="38"/>
      <c r="I297" s="29"/>
    </row>
    <row r="298" spans="1:9" x14ac:dyDescent="0.2">
      <c r="A298" s="26">
        <f t="shared" si="30"/>
        <v>39.833333333333336</v>
      </c>
      <c r="B298" s="6">
        <v>2390</v>
      </c>
      <c r="C298" s="38">
        <f t="shared" si="31"/>
        <v>7.8312612014697983E-2</v>
      </c>
      <c r="D298" s="38">
        <f t="shared" si="36"/>
        <v>0.17492086914661084</v>
      </c>
      <c r="E298" s="38">
        <f t="shared" si="36"/>
        <v>9.6608257131912845E-2</v>
      </c>
      <c r="F298" s="29">
        <f t="shared" si="33"/>
        <v>0.2655555555555561</v>
      </c>
      <c r="G298" s="44">
        <f t="shared" si="34"/>
        <v>4.4539614238118766E-2</v>
      </c>
      <c r="H298" s="38"/>
      <c r="I298" s="29"/>
    </row>
    <row r="299" spans="1:9" x14ac:dyDescent="0.2">
      <c r="A299" s="26">
        <f t="shared" si="30"/>
        <v>40</v>
      </c>
      <c r="B299" s="6">
        <v>2400</v>
      </c>
      <c r="C299" s="38">
        <f t="shared" si="31"/>
        <v>7.7482458143141641E-2</v>
      </c>
      <c r="D299" s="38">
        <f t="shared" si="36"/>
        <v>0.17417772928840417</v>
      </c>
      <c r="E299" s="38">
        <f t="shared" si="36"/>
        <v>9.669527114526251E-2</v>
      </c>
      <c r="F299" s="29">
        <f t="shared" si="33"/>
        <v>0.26666666666666722</v>
      </c>
      <c r="G299" s="44">
        <f t="shared" si="34"/>
        <v>4.4808212213522276E-2</v>
      </c>
      <c r="H299" s="38"/>
      <c r="I299" s="29"/>
    </row>
    <row r="300" spans="1:9" x14ac:dyDescent="0.2">
      <c r="A300" s="26">
        <f t="shared" si="30"/>
        <v>40.166666666666664</v>
      </c>
      <c r="B300" s="6">
        <v>2410</v>
      </c>
      <c r="C300" s="38">
        <f t="shared" si="31"/>
        <v>7.6661104328596907E-2</v>
      </c>
      <c r="D300" s="38">
        <f t="shared" si="36"/>
        <v>0.1734424670940185</v>
      </c>
      <c r="E300" s="38">
        <f t="shared" si="36"/>
        <v>9.6781362765421555E-2</v>
      </c>
      <c r="F300" s="29">
        <f t="shared" si="33"/>
        <v>0.26777777777777834</v>
      </c>
      <c r="G300" s="44">
        <f t="shared" si="34"/>
        <v>4.5077049332315114E-2</v>
      </c>
      <c r="H300" s="38"/>
      <c r="I300" s="29"/>
    </row>
    <row r="301" spans="1:9" x14ac:dyDescent="0.2">
      <c r="A301" s="26">
        <f t="shared" si="30"/>
        <v>40.333333333333336</v>
      </c>
      <c r="B301" s="6">
        <v>2420</v>
      </c>
      <c r="C301" s="38">
        <f t="shared" si="31"/>
        <v>7.5848457285943957E-2</v>
      </c>
      <c r="D301" s="38">
        <f t="shared" ref="D301:E316" si="37">D300*EXP(-$C$29*10/3600)+$B$56</f>
        <v>0.17271499905617513</v>
      </c>
      <c r="E301" s="38">
        <f t="shared" si="37"/>
        <v>9.6866541770231102E-2</v>
      </c>
      <c r="F301" s="29">
        <f t="shared" si="33"/>
        <v>0.26888888888888945</v>
      </c>
      <c r="G301" s="44">
        <f t="shared" si="34"/>
        <v>4.5346123059454645E-2</v>
      </c>
      <c r="H301" s="38"/>
      <c r="I301" s="29"/>
    </row>
    <row r="302" spans="1:9" x14ac:dyDescent="0.2">
      <c r="A302" s="26">
        <f t="shared" si="30"/>
        <v>40.5</v>
      </c>
      <c r="B302" s="6">
        <v>2430</v>
      </c>
      <c r="C302" s="38">
        <f t="shared" si="31"/>
        <v>7.5044424718933106E-2</v>
      </c>
      <c r="D302" s="38">
        <f t="shared" si="37"/>
        <v>0.17199524255281531</v>
      </c>
      <c r="E302" s="38">
        <f t="shared" si="37"/>
        <v>9.6950817833882152E-2</v>
      </c>
      <c r="F302" s="29">
        <f t="shared" si="33"/>
        <v>0.27000000000000057</v>
      </c>
      <c r="G302" s="44">
        <f t="shared" si="34"/>
        <v>4.5615430886770982E-2</v>
      </c>
      <c r="H302" s="38"/>
      <c r="I302" s="29"/>
    </row>
    <row r="303" spans="1:9" x14ac:dyDescent="0.2">
      <c r="A303" s="26">
        <f t="shared" si="30"/>
        <v>40.666666666666664</v>
      </c>
      <c r="B303" s="6">
        <v>2440</v>
      </c>
      <c r="C303" s="38">
        <f t="shared" si="31"/>
        <v>7.4248915309702179E-2</v>
      </c>
      <c r="D303" s="38">
        <f t="shared" si="37"/>
        <v>0.17128311583771655</v>
      </c>
      <c r="E303" s="38">
        <f t="shared" si="37"/>
        <v>9.70342005280143E-2</v>
      </c>
      <c r="F303" s="29">
        <f t="shared" si="33"/>
        <v>0.27111111111111169</v>
      </c>
      <c r="G303" s="44">
        <f t="shared" si="34"/>
        <v>4.5884970332682129E-2</v>
      </c>
      <c r="H303" s="38"/>
      <c r="I303" s="29"/>
    </row>
    <row r="304" spans="1:9" x14ac:dyDescent="0.2">
      <c r="A304" s="26">
        <f t="shared" si="30"/>
        <v>40.833333333333336</v>
      </c>
      <c r="B304" s="6">
        <v>2450</v>
      </c>
      <c r="C304" s="38">
        <f t="shared" si="31"/>
        <v>7.346183870840535E-2</v>
      </c>
      <c r="D304" s="38">
        <f t="shared" si="37"/>
        <v>0.17057853803120823</v>
      </c>
      <c r="E304" s="38">
        <f t="shared" si="37"/>
        <v>9.7116699322802855E-2</v>
      </c>
      <c r="F304" s="29">
        <f t="shared" si="33"/>
        <v>0.27222222222222281</v>
      </c>
      <c r="G304" s="44">
        <f t="shared" si="34"/>
        <v>4.6154738941912139E-2</v>
      </c>
      <c r="H304" s="38"/>
      <c r="I304" s="29"/>
    </row>
    <row r="305" spans="1:9" x14ac:dyDescent="0.2">
      <c r="A305" s="26">
        <f t="shared" si="30"/>
        <v>41</v>
      </c>
      <c r="B305" s="6">
        <v>2460</v>
      </c>
      <c r="C305" s="38">
        <f t="shared" si="31"/>
        <v>7.2683105522951305E-2</v>
      </c>
      <c r="D305" s="38">
        <f t="shared" si="37"/>
        <v>0.16988142911098578</v>
      </c>
      <c r="E305" s="38">
        <f t="shared" si="37"/>
        <v>9.7198323588034416E-2</v>
      </c>
      <c r="F305" s="29">
        <f t="shared" si="33"/>
        <v>0.27333333333333393</v>
      </c>
      <c r="G305" s="44">
        <f t="shared" si="34"/>
        <v>4.6424734285212238E-2</v>
      </c>
      <c r="H305" s="38"/>
      <c r="I305" s="29"/>
    </row>
    <row r="306" spans="1:9" x14ac:dyDescent="0.2">
      <c r="A306" s="26">
        <f t="shared" si="30"/>
        <v>41.166666666666664</v>
      </c>
      <c r="B306" s="6">
        <v>2470</v>
      </c>
      <c r="C306" s="38">
        <f t="shared" si="31"/>
        <v>7.1912627308850952E-2</v>
      </c>
      <c r="D306" s="38">
        <f t="shared" si="37"/>
        <v>0.16919170990302207</v>
      </c>
      <c r="E306" s="38">
        <f t="shared" si="37"/>
        <v>9.7279082594171021E-2</v>
      </c>
      <c r="F306" s="29">
        <f t="shared" si="33"/>
        <v>0.27444444444444505</v>
      </c>
      <c r="G306" s="44">
        <f t="shared" si="34"/>
        <v>4.6694953959084934E-2</v>
      </c>
      <c r="H306" s="38"/>
      <c r="I306" s="29"/>
    </row>
    <row r="307" spans="1:9" x14ac:dyDescent="0.2">
      <c r="A307" s="26">
        <f t="shared" si="30"/>
        <v>41.333333333333336</v>
      </c>
      <c r="B307" s="6">
        <v>2480</v>
      </c>
      <c r="C307" s="38">
        <f t="shared" si="31"/>
        <v>7.115031655917213E-2</v>
      </c>
      <c r="D307" s="38">
        <f t="shared" si="37"/>
        <v>0.16850930207257531</v>
      </c>
      <c r="E307" s="38">
        <f t="shared" si="37"/>
        <v>9.7358985513403079E-2</v>
      </c>
      <c r="F307" s="29">
        <f t="shared" si="33"/>
        <v>0.27555555555555616</v>
      </c>
      <c r="G307" s="44">
        <f t="shared" si="34"/>
        <v>4.6965395585511056E-2</v>
      </c>
      <c r="H307" s="38"/>
      <c r="I307" s="29"/>
    </row>
    <row r="308" spans="1:9" x14ac:dyDescent="0.2">
      <c r="A308" s="26">
        <f t="shared" si="30"/>
        <v>41.5</v>
      </c>
      <c r="B308" s="6">
        <v>2490</v>
      </c>
      <c r="C308" s="38">
        <f t="shared" si="31"/>
        <v>7.0396086694600984E-2</v>
      </c>
      <c r="D308" s="38">
        <f t="shared" si="37"/>
        <v>0.16783412811529216</v>
      </c>
      <c r="E308" s="38">
        <f t="shared" si="37"/>
        <v>9.7438041420691041E-2</v>
      </c>
      <c r="F308" s="29">
        <f t="shared" si="33"/>
        <v>0.27666666666666728</v>
      </c>
      <c r="G308" s="44">
        <f t="shared" si="34"/>
        <v>4.7236056811679646E-2</v>
      </c>
      <c r="H308" s="38"/>
      <c r="I308" s="29"/>
    </row>
    <row r="309" spans="1:9" x14ac:dyDescent="0.2">
      <c r="A309" s="26">
        <f t="shared" si="30"/>
        <v>41.666666666666664</v>
      </c>
      <c r="B309" s="6">
        <v>2500</v>
      </c>
      <c r="C309" s="38">
        <f t="shared" si="31"/>
        <v>6.9649852053608893E-2</v>
      </c>
      <c r="D309" s="38">
        <f t="shared" si="37"/>
        <v>0.1671661113484052</v>
      </c>
      <c r="E309" s="38">
        <f t="shared" si="37"/>
        <v>9.7516259294796154E-2</v>
      </c>
      <c r="F309" s="29">
        <f t="shared" si="33"/>
        <v>0.2777777777777784</v>
      </c>
      <c r="G309" s="44">
        <f t="shared" si="34"/>
        <v>4.7506935309720749E-2</v>
      </c>
      <c r="H309" s="38"/>
      <c r="I309" s="29"/>
    </row>
    <row r="310" spans="1:9" x14ac:dyDescent="0.2">
      <c r="A310" s="26">
        <f t="shared" si="30"/>
        <v>41.833333333333336</v>
      </c>
      <c r="B310" s="6">
        <v>2510</v>
      </c>
      <c r="C310" s="38">
        <f t="shared" si="31"/>
        <v>6.8911527882723381E-2</v>
      </c>
      <c r="D310" s="38">
        <f t="shared" si="37"/>
        <v>0.16650517590202371</v>
      </c>
      <c r="E310" s="38">
        <f t="shared" si="37"/>
        <v>9.7593648019300164E-2</v>
      </c>
      <c r="F310" s="29">
        <f t="shared" si="33"/>
        <v>0.27888888888888952</v>
      </c>
      <c r="G310" s="44">
        <f t="shared" si="34"/>
        <v>4.777802877644103E-2</v>
      </c>
      <c r="H310" s="38"/>
      <c r="I310" s="29"/>
    </row>
    <row r="311" spans="1:9" x14ac:dyDescent="0.2">
      <c r="A311" s="26">
        <f t="shared" si="30"/>
        <v>42</v>
      </c>
      <c r="B311" s="6">
        <v>2520</v>
      </c>
      <c r="C311" s="38">
        <f t="shared" si="31"/>
        <v>6.8181030326902217E-2</v>
      </c>
      <c r="D311" s="38">
        <f t="shared" si="37"/>
        <v>0.16585124671051671</v>
      </c>
      <c r="E311" s="38">
        <f t="shared" si="37"/>
        <v>9.7670216383614297E-2</v>
      </c>
      <c r="F311" s="29">
        <f t="shared" si="33"/>
        <v>0.28000000000000064</v>
      </c>
      <c r="G311" s="44">
        <f t="shared" si="34"/>
        <v>4.8049334933062182E-2</v>
      </c>
      <c r="H311" s="38"/>
      <c r="I311" s="29"/>
    </row>
    <row r="312" spans="1:9" x14ac:dyDescent="0.2">
      <c r="A312" s="26">
        <f t="shared" si="30"/>
        <v>42.166666666666664</v>
      </c>
      <c r="B312" s="6">
        <v>2530</v>
      </c>
      <c r="C312" s="38">
        <f t="shared" si="31"/>
        <v>6.7458276420009705E-2</v>
      </c>
      <c r="D312" s="38">
        <f t="shared" si="37"/>
        <v>0.16520424950398743</v>
      </c>
      <c r="E312" s="38">
        <f t="shared" si="37"/>
        <v>9.7745973083977519E-2</v>
      </c>
      <c r="F312" s="29">
        <f t="shared" si="33"/>
        <v>0.28111111111111176</v>
      </c>
      <c r="G312" s="44">
        <f t="shared" si="34"/>
        <v>4.832085152496212E-2</v>
      </c>
      <c r="H312" s="38"/>
      <c r="I312" s="29"/>
    </row>
    <row r="313" spans="1:9" x14ac:dyDescent="0.2">
      <c r="A313" s="26">
        <f t="shared" si="30"/>
        <v>42.333333333333336</v>
      </c>
      <c r="B313" s="6">
        <v>2540</v>
      </c>
      <c r="C313" s="38">
        <f t="shared" si="31"/>
        <v>6.6743184075393799E-2</v>
      </c>
      <c r="D313" s="38">
        <f t="shared" si="37"/>
        <v>0.16456411079983815</v>
      </c>
      <c r="E313" s="38">
        <f t="shared" si="37"/>
        <v>9.7820926724444202E-2</v>
      </c>
      <c r="F313" s="29">
        <f t="shared" si="33"/>
        <v>0.28222222222222287</v>
      </c>
      <c r="G313" s="44">
        <f t="shared" si="34"/>
        <v>4.8592576321418911E-2</v>
      </c>
      <c r="H313" s="38"/>
      <c r="I313" s="29"/>
    </row>
    <row r="314" spans="1:9" x14ac:dyDescent="0.2">
      <c r="A314" s="26">
        <f t="shared" si="30"/>
        <v>42.5</v>
      </c>
      <c r="B314" s="6">
        <v>2550</v>
      </c>
      <c r="C314" s="38">
        <f t="shared" si="31"/>
        <v>6.6035672076562899E-2</v>
      </c>
      <c r="D314" s="38">
        <f t="shared" si="37"/>
        <v>0.16393075789442438</v>
      </c>
      <c r="E314" s="38">
        <f t="shared" si="37"/>
        <v>9.7895085817861299E-2</v>
      </c>
      <c r="F314" s="29">
        <f t="shared" si="33"/>
        <v>0.28333333333333399</v>
      </c>
      <c r="G314" s="44">
        <f t="shared" si="34"/>
        <v>4.8864507115357413E-2</v>
      </c>
      <c r="H314" s="38"/>
      <c r="I314" s="29"/>
    </row>
    <row r="315" spans="1:9" x14ac:dyDescent="0.2">
      <c r="A315" s="26">
        <f t="shared" si="30"/>
        <v>42.666666666666664</v>
      </c>
      <c r="B315" s="6">
        <v>2560</v>
      </c>
      <c r="C315" s="38">
        <f t="shared" si="31"/>
        <v>6.533566006796207E-2</v>
      </c>
      <c r="D315" s="38">
        <f t="shared" si="37"/>
        <v>0.16330411885479754</v>
      </c>
      <c r="E315" s="38">
        <f t="shared" si="37"/>
        <v>9.7968458786835258E-2</v>
      </c>
      <c r="F315" s="29">
        <f t="shared" si="33"/>
        <v>0.28444444444444511</v>
      </c>
      <c r="G315" s="44">
        <f t="shared" si="34"/>
        <v>4.9136641723098624E-2</v>
      </c>
      <c r="H315" s="38"/>
      <c r="I315" s="29"/>
    </row>
    <row r="316" spans="1:9" x14ac:dyDescent="0.2">
      <c r="A316" s="26">
        <f t="shared" si="30"/>
        <v>42.833333333333336</v>
      </c>
      <c r="B316" s="6">
        <v>2570</v>
      </c>
      <c r="C316" s="38">
        <f t="shared" si="31"/>
        <v>6.4643068545846463E-2</v>
      </c>
      <c r="D316" s="38">
        <f t="shared" si="37"/>
        <v>0.16268412251053521</v>
      </c>
      <c r="E316" s="38">
        <f t="shared" si="37"/>
        <v>9.8041053964688554E-2</v>
      </c>
      <c r="F316" s="29">
        <f t="shared" si="33"/>
        <v>0.28555555555555623</v>
      </c>
      <c r="G316" s="44">
        <f t="shared" si="34"/>
        <v>4.9408977984111646E-2</v>
      </c>
      <c r="H316" s="38"/>
      <c r="I316" s="29"/>
    </row>
    <row r="317" spans="1:9" x14ac:dyDescent="0.2">
      <c r="A317" s="26">
        <f t="shared" ref="A317:A380" si="38">B317/60</f>
        <v>43</v>
      </c>
      <c r="B317" s="6">
        <v>2580</v>
      </c>
      <c r="C317" s="38">
        <f t="shared" ref="C317:C380" si="39">$C$59*EXP(-$C$29*B317/3600)</f>
        <v>6.3957818849251669E-2</v>
      </c>
      <c r="D317" s="38">
        <f t="shared" ref="D317:E332" si="40">D316*EXP(-$C$29*10/3600)+$B$56</f>
        <v>0.16207069844565802</v>
      </c>
      <c r="E317" s="38">
        <f t="shared" si="40"/>
        <v>9.8112879596406161E-2</v>
      </c>
      <c r="F317" s="29">
        <f t="shared" ref="F317:F380" si="41">F316+$B$56</f>
        <v>0.28666666666666735</v>
      </c>
      <c r="G317" s="44">
        <f t="shared" ref="G317:G380" si="42">G316+E317*10/3600</f>
        <v>4.9681513760768327E-2</v>
      </c>
      <c r="H317" s="38"/>
      <c r="I317" s="29"/>
    </row>
    <row r="318" spans="1:9" x14ac:dyDescent="0.2">
      <c r="A318" s="26">
        <f t="shared" si="38"/>
        <v>43.166666666666664</v>
      </c>
      <c r="B318" s="6">
        <v>2590</v>
      </c>
      <c r="C318" s="38">
        <f t="shared" si="39"/>
        <v>6.327983315105988E-2</v>
      </c>
      <c r="D318" s="38">
        <f t="shared" si="40"/>
        <v>0.16146377699063208</v>
      </c>
      <c r="E318" s="38">
        <f t="shared" si="40"/>
        <v>9.8183943839571991E-2</v>
      </c>
      <c r="F318" s="29">
        <f t="shared" si="41"/>
        <v>0.28777777777777847</v>
      </c>
      <c r="G318" s="44">
        <f t="shared" si="42"/>
        <v>4.9954246938100473E-2</v>
      </c>
      <c r="H318" s="38"/>
      <c r="I318" s="29"/>
    </row>
    <row r="319" spans="1:9" x14ac:dyDescent="0.2">
      <c r="A319" s="26">
        <f t="shared" si="38"/>
        <v>43.333333333333336</v>
      </c>
      <c r="B319" s="6">
        <v>2600</v>
      </c>
      <c r="C319" s="38">
        <f t="shared" si="39"/>
        <v>6.2609034449160716E-2</v>
      </c>
      <c r="D319" s="38">
        <f t="shared" si="40"/>
        <v>0.16086328921445631</v>
      </c>
      <c r="E319" s="38">
        <f t="shared" si="40"/>
        <v>9.8254254765295396E-2</v>
      </c>
      <c r="F319" s="29">
        <f t="shared" si="41"/>
        <v>0.28888888888888958</v>
      </c>
      <c r="G319" s="44">
        <f t="shared" si="42"/>
        <v>5.0227175423559624E-2</v>
      </c>
      <c r="H319" s="38"/>
      <c r="I319" s="29"/>
    </row>
    <row r="320" spans="1:9" x14ac:dyDescent="0.2">
      <c r="A320" s="26">
        <f t="shared" si="38"/>
        <v>43.5</v>
      </c>
      <c r="B320" s="6">
        <v>2610</v>
      </c>
      <c r="C320" s="38">
        <f t="shared" si="39"/>
        <v>6.1945346557705602E-2</v>
      </c>
      <c r="D320" s="38">
        <f t="shared" si="40"/>
        <v>0.16026916691683363</v>
      </c>
      <c r="E320" s="38">
        <f t="shared" si="40"/>
        <v>9.8323820359127789E-2</v>
      </c>
      <c r="F320" s="29">
        <f t="shared" si="41"/>
        <v>0.2900000000000007</v>
      </c>
      <c r="G320" s="44">
        <f t="shared" si="42"/>
        <v>5.0500297146779421E-2</v>
      </c>
      <c r="H320" s="38"/>
      <c r="I320" s="29"/>
    </row>
    <row r="321" spans="1:9" x14ac:dyDescent="0.2">
      <c r="A321" s="26">
        <f t="shared" si="38"/>
        <v>43.666666666666664</v>
      </c>
      <c r="B321" s="6">
        <v>2620</v>
      </c>
      <c r="C321" s="38">
        <f t="shared" si="39"/>
        <v>6.1288694098455117E-2</v>
      </c>
      <c r="D321" s="38">
        <f t="shared" si="40"/>
        <v>0.15968134262042505</v>
      </c>
      <c r="E321" s="38">
        <f t="shared" si="40"/>
        <v>9.8392648521969689E-2</v>
      </c>
      <c r="F321" s="29">
        <f t="shared" si="41"/>
        <v>0.29111111111111182</v>
      </c>
      <c r="G321" s="44">
        <f t="shared" si="42"/>
        <v>5.0773610059340446E-2</v>
      </c>
      <c r="H321" s="38"/>
      <c r="I321" s="29"/>
    </row>
    <row r="322" spans="1:9" x14ac:dyDescent="0.2">
      <c r="A322" s="26">
        <f t="shared" si="38"/>
        <v>43.833333333333336</v>
      </c>
      <c r="B322" s="6">
        <v>2630</v>
      </c>
      <c r="C322" s="38">
        <f t="shared" si="39"/>
        <v>6.0639002492217875E-2</v>
      </c>
      <c r="D322" s="38">
        <f t="shared" si="40"/>
        <v>0.15909974956318607</v>
      </c>
      <c r="E322" s="38">
        <f t="shared" si="40"/>
        <v>9.8460747070967969E-2</v>
      </c>
      <c r="F322" s="29">
        <f t="shared" si="41"/>
        <v>0.29222222222222294</v>
      </c>
      <c r="G322" s="44">
        <f t="shared" si="42"/>
        <v>5.1047112134537581E-2</v>
      </c>
      <c r="H322" s="38"/>
      <c r="I322" s="29"/>
    </row>
    <row r="323" spans="1:9" x14ac:dyDescent="0.2">
      <c r="A323" s="26">
        <f t="shared" si="38"/>
        <v>44</v>
      </c>
      <c r="B323" s="6">
        <v>2640</v>
      </c>
      <c r="C323" s="38">
        <f t="shared" si="39"/>
        <v>5.9996197950380054E-2</v>
      </c>
      <c r="D323" s="38">
        <f t="shared" si="40"/>
        <v>0.15852432169078406</v>
      </c>
      <c r="E323" s="38">
        <f t="shared" si="40"/>
        <v>9.8528123740403761E-2</v>
      </c>
      <c r="F323" s="29">
        <f t="shared" si="41"/>
        <v>0.29333333333333406</v>
      </c>
      <c r="G323" s="44">
        <f t="shared" si="42"/>
        <v>5.1320801367149817E-2</v>
      </c>
      <c r="H323" s="38"/>
      <c r="I323" s="29"/>
    </row>
    <row r="324" spans="1:9" x14ac:dyDescent="0.2">
      <c r="A324" s="26">
        <f t="shared" si="38"/>
        <v>44.166666666666664</v>
      </c>
      <c r="B324" s="6">
        <v>2650</v>
      </c>
      <c r="C324" s="38">
        <f t="shared" si="39"/>
        <v>5.9360207466525129E-2</v>
      </c>
      <c r="D324" s="38">
        <f t="shared" si="40"/>
        <v>0.15795499364909624</v>
      </c>
      <c r="E324" s="38">
        <f t="shared" si="40"/>
        <v>9.8594786182570851E-2</v>
      </c>
      <c r="F324" s="29">
        <f t="shared" si="41"/>
        <v>0.29444444444444517</v>
      </c>
      <c r="G324" s="44">
        <f t="shared" si="42"/>
        <v>5.1594675773212514E-2</v>
      </c>
      <c r="H324" s="38"/>
      <c r="I324" s="29"/>
    </row>
    <row r="325" spans="1:9" x14ac:dyDescent="0.2">
      <c r="A325" s="26">
        <f t="shared" si="38"/>
        <v>44.333333333333336</v>
      </c>
      <c r="B325" s="6">
        <v>2660</v>
      </c>
      <c r="C325" s="38">
        <f t="shared" si="39"/>
        <v>5.8730958808142046E-2</v>
      </c>
      <c r="D325" s="38">
        <f t="shared" si="40"/>
        <v>0.15739170077678707</v>
      </c>
      <c r="E325" s="38">
        <f t="shared" si="40"/>
        <v>9.8660741968644772E-2</v>
      </c>
      <c r="F325" s="29">
        <f t="shared" si="41"/>
        <v>0.29555555555555629</v>
      </c>
      <c r="G325" s="44">
        <f t="shared" si="42"/>
        <v>5.1868733389792081E-2</v>
      </c>
      <c r="H325" s="38"/>
      <c r="I325" s="29"/>
    </row>
    <row r="326" spans="1:9" x14ac:dyDescent="0.2">
      <c r="A326" s="26">
        <f t="shared" si="38"/>
        <v>44.5</v>
      </c>
      <c r="B326" s="6">
        <v>2670</v>
      </c>
      <c r="C326" s="38">
        <f t="shared" si="39"/>
        <v>5.8108380508421348E-2</v>
      </c>
      <c r="D326" s="38">
        <f t="shared" si="40"/>
        <v>0.15683437909796433</v>
      </c>
      <c r="E326" s="38">
        <f t="shared" si="40"/>
        <v>9.8725998589542702E-2</v>
      </c>
      <c r="F326" s="29">
        <f t="shared" si="41"/>
        <v>0.29666666666666741</v>
      </c>
      <c r="G326" s="44">
        <f t="shared" si="42"/>
        <v>5.2142972274763034E-2</v>
      </c>
      <c r="H326" s="38"/>
      <c r="I326" s="29"/>
    </row>
    <row r="327" spans="1:9" x14ac:dyDescent="0.2">
      <c r="A327" s="26">
        <f t="shared" si="38"/>
        <v>44.666666666666664</v>
      </c>
      <c r="B327" s="6">
        <v>2680</v>
      </c>
      <c r="C327" s="38">
        <f t="shared" si="39"/>
        <v>5.749240185813851E-2</v>
      </c>
      <c r="D327" s="38">
        <f t="shared" si="40"/>
        <v>0.15628296531491309</v>
      </c>
      <c r="E327" s="38">
        <f t="shared" si="40"/>
        <v>9.8790563456774283E-2</v>
      </c>
      <c r="F327" s="29">
        <f t="shared" si="41"/>
        <v>0.29777777777777853</v>
      </c>
      <c r="G327" s="44">
        <f t="shared" si="42"/>
        <v>5.2417390506587405E-2</v>
      </c>
      <c r="H327" s="38"/>
      <c r="I327" s="29"/>
    </row>
    <row r="328" spans="1:9" x14ac:dyDescent="0.2">
      <c r="A328" s="26">
        <f t="shared" si="38"/>
        <v>44.833333333333336</v>
      </c>
      <c r="B328" s="6">
        <v>2690</v>
      </c>
      <c r="C328" s="38">
        <f t="shared" si="39"/>
        <v>5.6882952897623074E-2</v>
      </c>
      <c r="D328" s="38">
        <f t="shared" si="40"/>
        <v>0.15573739680090667</v>
      </c>
      <c r="E328" s="38">
        <f t="shared" si="40"/>
        <v>9.8854443903283323E-2</v>
      </c>
      <c r="F328" s="29">
        <f t="shared" si="41"/>
        <v>0.29888888888888965</v>
      </c>
      <c r="G328" s="44">
        <f t="shared" si="42"/>
        <v>5.2691986184096526E-2</v>
      </c>
      <c r="H328" s="38"/>
      <c r="I328" s="29"/>
    </row>
    <row r="329" spans="1:9" x14ac:dyDescent="0.2">
      <c r="A329" s="26">
        <f t="shared" si="38"/>
        <v>45</v>
      </c>
      <c r="B329" s="6">
        <v>2700</v>
      </c>
      <c r="C329" s="38">
        <f t="shared" si="39"/>
        <v>5.6279964408812888E-2</v>
      </c>
      <c r="D329" s="38">
        <f t="shared" si="40"/>
        <v>0.15519761159309386</v>
      </c>
      <c r="E329" s="38">
        <f t="shared" si="40"/>
        <v>9.8917647184280685E-2</v>
      </c>
      <c r="F329" s="29">
        <f t="shared" si="41"/>
        <v>0.30000000000000077</v>
      </c>
      <c r="G329" s="44">
        <f t="shared" si="42"/>
        <v>5.2966757426275081E-2</v>
      </c>
      <c r="H329" s="38"/>
      <c r="I329" s="29"/>
    </row>
    <row r="330" spans="1:9" x14ac:dyDescent="0.2">
      <c r="A330" s="26">
        <f t="shared" si="38"/>
        <v>45.166666666666664</v>
      </c>
      <c r="B330" s="6">
        <v>2710</v>
      </c>
      <c r="C330" s="38">
        <f t="shared" si="39"/>
        <v>5.5683367907392887E-2</v>
      </c>
      <c r="D330" s="38">
        <f t="shared" si="40"/>
        <v>0.15466354838546145</v>
      </c>
      <c r="E330" s="38">
        <f t="shared" si="40"/>
        <v>9.8980180478068253E-2</v>
      </c>
      <c r="F330" s="29">
        <f t="shared" si="41"/>
        <v>0.30111111111111188</v>
      </c>
      <c r="G330" s="44">
        <f t="shared" si="42"/>
        <v>5.3241702372047492E-2</v>
      </c>
      <c r="H330" s="38"/>
      <c r="I330" s="29"/>
    </row>
    <row r="331" spans="1:9" x14ac:dyDescent="0.2">
      <c r="A331" s="26">
        <f t="shared" si="38"/>
        <v>45.333333333333336</v>
      </c>
      <c r="B331" s="6">
        <v>2720</v>
      </c>
      <c r="C331" s="38">
        <f t="shared" si="39"/>
        <v>5.5093095635016881E-2</v>
      </c>
      <c r="D331" s="38">
        <f t="shared" si="40"/>
        <v>0.15413514652187141</v>
      </c>
      <c r="E331" s="38">
        <f t="shared" si="40"/>
        <v>9.9042050886854249E-2</v>
      </c>
      <c r="F331" s="29">
        <f t="shared" si="41"/>
        <v>0.302222222222223</v>
      </c>
      <c r="G331" s="44">
        <f t="shared" si="42"/>
        <v>5.3516819180066531E-2</v>
      </c>
      <c r="H331" s="38"/>
      <c r="I331" s="29"/>
    </row>
    <row r="332" spans="1:9" x14ac:dyDescent="0.2">
      <c r="A332" s="26">
        <f t="shared" si="38"/>
        <v>45.5</v>
      </c>
      <c r="B332" s="6">
        <v>2730</v>
      </c>
      <c r="C332" s="38">
        <f t="shared" si="39"/>
        <v>5.4509080551611779E-2</v>
      </c>
      <c r="D332" s="38">
        <f t="shared" si="40"/>
        <v>0.15361234598917189</v>
      </c>
      <c r="E332" s="38">
        <f t="shared" si="40"/>
        <v>9.9103265437559818E-2</v>
      </c>
      <c r="F332" s="29">
        <f t="shared" si="41"/>
        <v>0.30333333333333412</v>
      </c>
      <c r="G332" s="44">
        <f t="shared" si="42"/>
        <v>5.3792106028504198E-2</v>
      </c>
      <c r="H332" s="38"/>
      <c r="I332" s="29"/>
    </row>
    <row r="333" spans="1:9" x14ac:dyDescent="0.2">
      <c r="A333" s="26">
        <f t="shared" si="38"/>
        <v>45.666666666666664</v>
      </c>
      <c r="B333" s="6">
        <v>2740</v>
      </c>
      <c r="C333" s="38">
        <f t="shared" si="39"/>
        <v>5.3931256327763848E-2</v>
      </c>
      <c r="D333" s="38">
        <f t="shared" ref="D333:E348" si="43">D332*EXP(-$C$29*10/3600)+$B$56</f>
        <v>0.1530950874103813</v>
      </c>
      <c r="E333" s="38">
        <f t="shared" si="43"/>
        <v>9.9163831082617157E-2</v>
      </c>
      <c r="F333" s="29">
        <f t="shared" si="41"/>
        <v>0.30444444444444524</v>
      </c>
      <c r="G333" s="44">
        <f t="shared" si="42"/>
        <v>5.40675611148448E-2</v>
      </c>
      <c r="H333" s="38"/>
      <c r="I333" s="29"/>
    </row>
    <row r="334" spans="1:9" x14ac:dyDescent="0.2">
      <c r="A334" s="26">
        <f t="shared" si="38"/>
        <v>45.833333333333336</v>
      </c>
      <c r="B334" s="6">
        <v>2750</v>
      </c>
      <c r="C334" s="38">
        <f t="shared" si="39"/>
        <v>5.3359557337185046E-2</v>
      </c>
      <c r="D334" s="38">
        <f t="shared" si="43"/>
        <v>0.15258331203794448</v>
      </c>
      <c r="E334" s="38">
        <f t="shared" si="43"/>
        <v>9.9223754700759115E-2</v>
      </c>
      <c r="F334" s="29">
        <f t="shared" si="41"/>
        <v>0.30555555555555636</v>
      </c>
      <c r="G334" s="44">
        <f t="shared" si="42"/>
        <v>5.4343182655680243E-2</v>
      </c>
      <c r="H334" s="38"/>
      <c r="I334" s="29"/>
    </row>
    <row r="335" spans="1:9" x14ac:dyDescent="0.2">
      <c r="A335" s="26">
        <f t="shared" si="38"/>
        <v>46</v>
      </c>
      <c r="B335" s="6">
        <v>2760</v>
      </c>
      <c r="C335" s="38">
        <f t="shared" si="39"/>
        <v>5.2793918649259718E-2</v>
      </c>
      <c r="D335" s="38">
        <f t="shared" si="43"/>
        <v>0.15207696174706048</v>
      </c>
      <c r="E335" s="38">
        <f t="shared" si="43"/>
        <v>9.9283043097800436E-2</v>
      </c>
      <c r="F335" s="29">
        <f t="shared" si="41"/>
        <v>0.30666666666666748</v>
      </c>
      <c r="G335" s="44">
        <f t="shared" si="42"/>
        <v>5.4618968886507469E-2</v>
      </c>
      <c r="H335" s="38"/>
      <c r="I335" s="29"/>
    </row>
    <row r="336" spans="1:9" x14ac:dyDescent="0.2">
      <c r="A336" s="26">
        <f t="shared" si="38"/>
        <v>46.166666666666664</v>
      </c>
      <c r="B336" s="6">
        <v>2770</v>
      </c>
      <c r="C336" s="38">
        <f t="shared" si="39"/>
        <v>5.2234276021670079E-2</v>
      </c>
      <c r="D336" s="38">
        <f t="shared" si="43"/>
        <v>0.15157597902908113</v>
      </c>
      <c r="E336" s="38">
        <f t="shared" si="43"/>
        <v>9.9341703007410728E-2</v>
      </c>
      <c r="F336" s="29">
        <f t="shared" si="41"/>
        <v>0.30777777777777859</v>
      </c>
      <c r="G336" s="44">
        <f t="shared" si="42"/>
        <v>5.4894918061528054E-2</v>
      </c>
      <c r="H336" s="38"/>
      <c r="I336" s="29"/>
    </row>
    <row r="337" spans="1:9" x14ac:dyDescent="0.2">
      <c r="A337" s="26">
        <f t="shared" si="38"/>
        <v>46.333333333333336</v>
      </c>
      <c r="B337" s="6">
        <v>2780</v>
      </c>
      <c r="C337" s="38">
        <f t="shared" si="39"/>
        <v>5.1680565893099786E-2</v>
      </c>
      <c r="D337" s="38">
        <f t="shared" si="43"/>
        <v>0.15108030698497937</v>
      </c>
      <c r="E337" s="38">
        <f t="shared" si="43"/>
        <v>9.9399741091879254E-2</v>
      </c>
      <c r="F337" s="29">
        <f t="shared" si="41"/>
        <v>0.30888888888888971</v>
      </c>
      <c r="G337" s="44">
        <f t="shared" si="42"/>
        <v>5.5171028453449941E-2</v>
      </c>
      <c r="H337" s="38"/>
      <c r="I337" s="29"/>
    </row>
    <row r="338" spans="1:9" x14ac:dyDescent="0.2">
      <c r="A338" s="26">
        <f t="shared" si="38"/>
        <v>46.5</v>
      </c>
      <c r="B338" s="6">
        <v>2790</v>
      </c>
      <c r="C338" s="38">
        <f t="shared" si="39"/>
        <v>5.1132725376015147E-2</v>
      </c>
      <c r="D338" s="38">
        <f t="shared" si="43"/>
        <v>0.15058988931888709</v>
      </c>
      <c r="E338" s="38">
        <f t="shared" si="43"/>
        <v>9.9457163942871588E-2</v>
      </c>
      <c r="F338" s="29">
        <f t="shared" si="41"/>
        <v>0.31000000000000083</v>
      </c>
      <c r="G338" s="44">
        <f t="shared" si="42"/>
        <v>5.5447298353291249E-2</v>
      </c>
      <c r="H338" s="38"/>
      <c r="I338" s="29"/>
    </row>
    <row r="339" spans="1:9" x14ac:dyDescent="0.2">
      <c r="A339" s="26">
        <f t="shared" si="38"/>
        <v>46.666666666666664</v>
      </c>
      <c r="B339" s="6">
        <v>2800</v>
      </c>
      <c r="C339" s="38">
        <f t="shared" si="39"/>
        <v>5.0590692249522576E-2</v>
      </c>
      <c r="D339" s="38">
        <f t="shared" si="43"/>
        <v>0.15010467033170119</v>
      </c>
      <c r="E339" s="38">
        <f t="shared" si="43"/>
        <v>9.9513978082178267E-2</v>
      </c>
      <c r="F339" s="29">
        <f t="shared" si="41"/>
        <v>0.31111111111111195</v>
      </c>
      <c r="G339" s="44">
        <f t="shared" si="42"/>
        <v>5.5723726070186191E-2</v>
      </c>
      <c r="H339" s="38"/>
      <c r="I339" s="29"/>
    </row>
    <row r="340" spans="1:9" x14ac:dyDescent="0.2">
      <c r="A340" s="26">
        <f t="shared" si="38"/>
        <v>46.833333333333336</v>
      </c>
      <c r="B340" s="6">
        <v>2810</v>
      </c>
      <c r="C340" s="38">
        <f t="shared" si="39"/>
        <v>5.0054404952301866E-2</v>
      </c>
      <c r="D340" s="38">
        <f t="shared" si="43"/>
        <v>0.14962459491475771</v>
      </c>
      <c r="E340" s="38">
        <f t="shared" si="43"/>
        <v>9.9570189962455508E-2</v>
      </c>
      <c r="F340" s="29">
        <f t="shared" si="41"/>
        <v>0.31222222222222307</v>
      </c>
      <c r="G340" s="44">
        <f t="shared" si="42"/>
        <v>5.600030993119301E-2</v>
      </c>
      <c r="H340" s="38"/>
      <c r="I340" s="29"/>
    </row>
    <row r="341" spans="1:9" x14ac:dyDescent="0.2">
      <c r="A341" s="26">
        <f t="shared" si="38"/>
        <v>47</v>
      </c>
      <c r="B341" s="6">
        <v>2820</v>
      </c>
      <c r="C341" s="38">
        <f t="shared" si="39"/>
        <v>4.9523802575614374E-2</v>
      </c>
      <c r="D341" s="38">
        <f t="shared" si="43"/>
        <v>0.14914960854357279</v>
      </c>
      <c r="E341" s="38">
        <f t="shared" si="43"/>
        <v>9.9625805967958059E-2</v>
      </c>
      <c r="F341" s="29">
        <f t="shared" si="41"/>
        <v>0.31333333333333419</v>
      </c>
      <c r="G341" s="44">
        <f t="shared" si="42"/>
        <v>5.6277048281104004E-2</v>
      </c>
      <c r="H341" s="38"/>
      <c r="I341" s="29"/>
    </row>
    <row r="342" spans="1:9" x14ac:dyDescent="0.2">
      <c r="A342" s="26">
        <f t="shared" si="38"/>
        <v>47.166666666666664</v>
      </c>
      <c r="B342" s="6">
        <v>2830</v>
      </c>
      <c r="C342" s="38">
        <f t="shared" si="39"/>
        <v>4.8998824856385424E-2</v>
      </c>
      <c r="D342" s="38">
        <f t="shared" si="43"/>
        <v>0.14867965727165006</v>
      </c>
      <c r="E342" s="38">
        <f t="shared" si="43"/>
        <v>9.9680832415264292E-2</v>
      </c>
      <c r="F342" s="29">
        <f t="shared" si="41"/>
        <v>0.3144444444444453</v>
      </c>
      <c r="G342" s="44">
        <f t="shared" si="42"/>
        <v>5.6553939482257516E-2</v>
      </c>
      <c r="H342" s="38"/>
      <c r="I342" s="29"/>
    </row>
    <row r="343" spans="1:9" x14ac:dyDescent="0.2">
      <c r="A343" s="26">
        <f t="shared" si="38"/>
        <v>47.333333333333336</v>
      </c>
      <c r="B343" s="6">
        <v>2840</v>
      </c>
      <c r="C343" s="38">
        <f t="shared" si="39"/>
        <v>4.847941217035974E-2</v>
      </c>
      <c r="D343" s="38">
        <f t="shared" si="43"/>
        <v>0.1482146877243537</v>
      </c>
      <c r="E343" s="38">
        <f t="shared" si="43"/>
        <v>9.9735275553993613E-2</v>
      </c>
      <c r="F343" s="29">
        <f t="shared" si="41"/>
        <v>0.31555555555555642</v>
      </c>
      <c r="G343" s="44">
        <f t="shared" si="42"/>
        <v>5.6830981914351944E-2</v>
      </c>
      <c r="H343" s="38"/>
      <c r="I343" s="29"/>
    </row>
    <row r="344" spans="1:9" x14ac:dyDescent="0.2">
      <c r="A344" s="26">
        <f t="shared" si="38"/>
        <v>47.5</v>
      </c>
      <c r="B344" s="6">
        <v>2850</v>
      </c>
      <c r="C344" s="38">
        <f t="shared" si="39"/>
        <v>4.7965505525329848E-2</v>
      </c>
      <c r="D344" s="38">
        <f t="shared" si="43"/>
        <v>0.14775464709284644</v>
      </c>
      <c r="E344" s="38">
        <f t="shared" si="43"/>
        <v>9.978914156751624E-2</v>
      </c>
      <c r="F344" s="29">
        <f t="shared" si="41"/>
        <v>0.31666666666666754</v>
      </c>
      <c r="G344" s="44">
        <f t="shared" si="42"/>
        <v>5.7108173974261711E-2</v>
      </c>
      <c r="H344" s="38"/>
      <c r="I344" s="29"/>
    </row>
    <row r="345" spans="1:9" x14ac:dyDescent="0.2">
      <c r="A345" s="26">
        <f t="shared" si="38"/>
        <v>47.666666666666664</v>
      </c>
      <c r="B345" s="6">
        <v>2860</v>
      </c>
      <c r="C345" s="38">
        <f t="shared" si="39"/>
        <v>4.7457046554435903E-2</v>
      </c>
      <c r="D345" s="38">
        <f t="shared" si="43"/>
        <v>0.14729948312809174</v>
      </c>
      <c r="E345" s="38">
        <f t="shared" si="43"/>
        <v>9.9842436573655491E-2</v>
      </c>
      <c r="F345" s="29">
        <f t="shared" si="41"/>
        <v>0.31777777777777866</v>
      </c>
      <c r="G345" s="44">
        <f t="shared" si="42"/>
        <v>5.7385514075855196E-2</v>
      </c>
      <c r="H345" s="38"/>
      <c r="I345" s="29"/>
    </row>
    <row r="346" spans="1:9" x14ac:dyDescent="0.2">
      <c r="A346" s="26">
        <f t="shared" si="38"/>
        <v>47.833333333333336</v>
      </c>
      <c r="B346" s="6">
        <v>2870</v>
      </c>
      <c r="C346" s="38">
        <f t="shared" si="39"/>
        <v>4.6953977509536698E-2</v>
      </c>
      <c r="D346" s="38">
        <f t="shared" si="43"/>
        <v>0.1468491441349197</v>
      </c>
      <c r="E346" s="38">
        <f t="shared" si="43"/>
        <v>9.9895166625382642E-2</v>
      </c>
      <c r="F346" s="29">
        <f t="shared" si="41"/>
        <v>0.31888888888888978</v>
      </c>
      <c r="G346" s="44">
        <f t="shared" si="42"/>
        <v>5.766300064981459E-2</v>
      </c>
      <c r="H346" s="38"/>
      <c r="I346" s="29"/>
    </row>
    <row r="347" spans="1:9" x14ac:dyDescent="0.2">
      <c r="A347" s="26">
        <f t="shared" si="38"/>
        <v>48</v>
      </c>
      <c r="B347" s="6">
        <v>2880</v>
      </c>
      <c r="C347" s="38">
        <f t="shared" si="39"/>
        <v>4.6456241254650997E-2</v>
      </c>
      <c r="D347" s="38">
        <f t="shared" si="43"/>
        <v>0.14640357896615572</v>
      </c>
      <c r="E347" s="38">
        <f t="shared" si="43"/>
        <v>9.9947337711504353E-2</v>
      </c>
      <c r="F347" s="29">
        <f t="shared" si="41"/>
        <v>0.32000000000000089</v>
      </c>
      <c r="G347" s="44">
        <f t="shared" si="42"/>
        <v>5.7940632143457654E-2</v>
      </c>
      <c r="H347" s="38"/>
      <c r="I347" s="29"/>
    </row>
    <row r="348" spans="1:9" x14ac:dyDescent="0.2">
      <c r="A348" s="26">
        <f t="shared" si="38"/>
        <v>48.166666666666664</v>
      </c>
      <c r="B348" s="6">
        <v>2890</v>
      </c>
      <c r="C348" s="38">
        <f t="shared" si="39"/>
        <v>4.5963781259468282E-2</v>
      </c>
      <c r="D348" s="38">
        <f t="shared" si="43"/>
        <v>0.14596273701681151</v>
      </c>
      <c r="E348" s="38">
        <f t="shared" si="43"/>
        <v>9.9998955757342856E-2</v>
      </c>
      <c r="F348" s="29">
        <f t="shared" si="41"/>
        <v>0.32111111111111201</v>
      </c>
      <c r="G348" s="44">
        <f t="shared" si="42"/>
        <v>5.8218407020561386E-2</v>
      </c>
      <c r="H348" s="38"/>
      <c r="I348" s="29"/>
    </row>
    <row r="349" spans="1:9" x14ac:dyDescent="0.2">
      <c r="A349" s="26">
        <f t="shared" si="38"/>
        <v>48.333333333333336</v>
      </c>
      <c r="B349" s="6">
        <v>2900</v>
      </c>
      <c r="C349" s="38">
        <f t="shared" si="39"/>
        <v>4.5476541592928299E-2</v>
      </c>
      <c r="D349" s="38">
        <f t="shared" ref="D349:E364" si="44">D348*EXP(-$C$29*10/3600)+$B$56</f>
        <v>0.14552656821833759</v>
      </c>
      <c r="E349" s="38">
        <f t="shared" si="44"/>
        <v>0.10005002662540893</v>
      </c>
      <c r="F349" s="29">
        <f t="shared" si="41"/>
        <v>0.32222222222222313</v>
      </c>
      <c r="G349" s="44">
        <f t="shared" si="42"/>
        <v>5.8496323761187519E-2</v>
      </c>
      <c r="H349" s="38"/>
      <c r="I349" s="29"/>
    </row>
    <row r="350" spans="1:9" x14ac:dyDescent="0.2">
      <c r="A350" s="26">
        <f t="shared" si="38"/>
        <v>48.5</v>
      </c>
      <c r="B350" s="6">
        <v>2910</v>
      </c>
      <c r="C350" s="38">
        <f t="shared" si="39"/>
        <v>4.4994466916868751E-2</v>
      </c>
      <c r="D350" s="38">
        <f t="shared" si="44"/>
        <v>0.14509502303293687</v>
      </c>
      <c r="E350" s="38">
        <f t="shared" si="44"/>
        <v>0.10010055611606775</v>
      </c>
      <c r="F350" s="29">
        <f t="shared" si="41"/>
        <v>0.32333333333333425</v>
      </c>
      <c r="G350" s="44">
        <f t="shared" si="42"/>
        <v>5.8774380861509927E-2</v>
      </c>
      <c r="H350" s="38"/>
      <c r="I350" s="29"/>
    </row>
    <row r="351" spans="1:9" x14ac:dyDescent="0.2">
      <c r="A351" s="26">
        <f t="shared" si="38"/>
        <v>48.666666666666664</v>
      </c>
      <c r="B351" s="6">
        <v>2920</v>
      </c>
      <c r="C351" s="38">
        <f t="shared" si="39"/>
        <v>4.4517502479740241E-2</v>
      </c>
      <c r="D351" s="38">
        <f t="shared" si="44"/>
        <v>0.14466805244793823</v>
      </c>
      <c r="E351" s="38">
        <f t="shared" si="44"/>
        <v>0.1001505499681976</v>
      </c>
      <c r="F351" s="29">
        <f t="shared" si="41"/>
        <v>0.32444444444444537</v>
      </c>
      <c r="G351" s="44">
        <f t="shared" si="42"/>
        <v>5.9052576833643809E-2</v>
      </c>
      <c r="H351" s="38"/>
      <c r="I351" s="29"/>
    </row>
    <row r="352" spans="1:9" x14ac:dyDescent="0.2">
      <c r="A352" s="26">
        <f t="shared" si="38"/>
        <v>48.833333333333336</v>
      </c>
      <c r="B352" s="6">
        <v>2930</v>
      </c>
      <c r="C352" s="38">
        <f t="shared" si="39"/>
        <v>4.4045594110387921E-2</v>
      </c>
      <c r="D352" s="38">
        <f t="shared" si="44"/>
        <v>0.14424560797023009</v>
      </c>
      <c r="E352" s="38">
        <f t="shared" si="44"/>
        <v>0.10020001385984176</v>
      </c>
      <c r="F352" s="29">
        <f t="shared" si="41"/>
        <v>0.32555555555555649</v>
      </c>
      <c r="G352" s="44">
        <f t="shared" si="42"/>
        <v>5.9330910205476706E-2</v>
      </c>
      <c r="H352" s="38"/>
      <c r="I352" s="29"/>
    </row>
    <row r="353" spans="1:9" x14ac:dyDescent="0.2">
      <c r="A353" s="26">
        <f t="shared" si="38"/>
        <v>49</v>
      </c>
      <c r="B353" s="6">
        <v>2940</v>
      </c>
      <c r="C353" s="38">
        <f t="shared" si="39"/>
        <v>4.3578688211898989E-2</v>
      </c>
      <c r="D353" s="38">
        <f t="shared" si="44"/>
        <v>0.14382764162075271</v>
      </c>
      <c r="E353" s="38">
        <f t="shared" si="44"/>
        <v>0.1002489534088533</v>
      </c>
      <c r="F353" s="29">
        <f t="shared" si="41"/>
        <v>0.3266666666666676</v>
      </c>
      <c r="G353" s="44">
        <f t="shared" si="42"/>
        <v>5.9609379520501299E-2</v>
      </c>
      <c r="H353" s="38"/>
      <c r="I353" s="29"/>
    </row>
    <row r="354" spans="1:9" x14ac:dyDescent="0.2">
      <c r="A354" s="26">
        <f t="shared" si="38"/>
        <v>49.166666666666664</v>
      </c>
      <c r="B354" s="6">
        <v>2950</v>
      </c>
      <c r="C354" s="38">
        <f t="shared" si="39"/>
        <v>4.3116731755515357E-2</v>
      </c>
      <c r="D354" s="38">
        <f t="shared" si="44"/>
        <v>0.14341410592904896</v>
      </c>
      <c r="E354" s="38">
        <f t="shared" si="44"/>
        <v>0.10029737417353318</v>
      </c>
      <c r="F354" s="29">
        <f t="shared" si="41"/>
        <v>0.32777777777777872</v>
      </c>
      <c r="G354" s="44">
        <f t="shared" si="42"/>
        <v>5.9887983337650004E-2</v>
      </c>
      <c r="H354" s="38"/>
      <c r="I354" s="29"/>
    </row>
    <row r="355" spans="1:9" x14ac:dyDescent="0.2">
      <c r="A355" s="26">
        <f t="shared" si="38"/>
        <v>49.333333333333336</v>
      </c>
      <c r="B355" s="6">
        <v>2960</v>
      </c>
      <c r="C355" s="38">
        <f t="shared" si="39"/>
        <v>4.2659672274611045E-2</v>
      </c>
      <c r="D355" s="38">
        <f t="shared" si="44"/>
        <v>0.14300495392787302</v>
      </c>
      <c r="E355" s="38">
        <f t="shared" si="44"/>
        <v>0.10034528165326154</v>
      </c>
      <c r="F355" s="29">
        <f t="shared" si="41"/>
        <v>0.32888888888888984</v>
      </c>
      <c r="G355" s="44">
        <f t="shared" si="42"/>
        <v>6.0166720231131288E-2</v>
      </c>
      <c r="H355" s="38"/>
      <c r="I355" s="29"/>
    </row>
    <row r="356" spans="1:9" x14ac:dyDescent="0.2">
      <c r="A356" s="26">
        <f t="shared" si="38"/>
        <v>49.5</v>
      </c>
      <c r="B356" s="6">
        <v>2970</v>
      </c>
      <c r="C356" s="38">
        <f t="shared" si="39"/>
        <v>4.220745785873322E-2</v>
      </c>
      <c r="D356" s="38">
        <f t="shared" si="44"/>
        <v>0.14260013914785588</v>
      </c>
      <c r="E356" s="38">
        <f t="shared" si="44"/>
        <v>0.10039268128912221</v>
      </c>
      <c r="F356" s="29">
        <f t="shared" si="41"/>
        <v>0.33000000000000096</v>
      </c>
      <c r="G356" s="44">
        <f t="shared" si="42"/>
        <v>6.0445588790267742E-2</v>
      </c>
      <c r="H356" s="38"/>
      <c r="I356" s="29"/>
    </row>
    <row r="357" spans="1:9" x14ac:dyDescent="0.2">
      <c r="A357" s="26">
        <f t="shared" si="38"/>
        <v>49.666666666666664</v>
      </c>
      <c r="B357" s="6">
        <v>2980</v>
      </c>
      <c r="C357" s="38">
        <f t="shared" si="39"/>
        <v>4.1760037147706451E-2</v>
      </c>
      <c r="D357" s="38">
        <f t="shared" si="44"/>
        <v>0.14219961561222771</v>
      </c>
      <c r="E357" s="38">
        <f t="shared" si="44"/>
        <v>0.1004395784645208</v>
      </c>
      <c r="F357" s="29">
        <f t="shared" si="41"/>
        <v>0.33111111111111208</v>
      </c>
      <c r="G357" s="44">
        <f t="shared" si="42"/>
        <v>6.0724587619335857E-2</v>
      </c>
      <c r="H357" s="38"/>
      <c r="I357" s="29"/>
    </row>
    <row r="358" spans="1:9" x14ac:dyDescent="0.2">
      <c r="A358" s="26">
        <f t="shared" si="38"/>
        <v>49.833333333333336</v>
      </c>
      <c r="B358" s="6">
        <v>2990</v>
      </c>
      <c r="C358" s="38">
        <f t="shared" si="39"/>
        <v>4.1317359325799566E-2</v>
      </c>
      <c r="D358" s="38">
        <f t="shared" si="44"/>
        <v>0.14180333783159607</v>
      </c>
      <c r="E358" s="38">
        <f t="shared" si="44"/>
        <v>0.10048597850579602</v>
      </c>
      <c r="F358" s="29">
        <f t="shared" si="41"/>
        <v>0.3322222222222232</v>
      </c>
      <c r="G358" s="44">
        <f t="shared" si="42"/>
        <v>6.1003715337407512E-2</v>
      </c>
      <c r="H358" s="38"/>
      <c r="I358" s="29"/>
    </row>
    <row r="359" spans="1:9" x14ac:dyDescent="0.2">
      <c r="A359" s="26">
        <f t="shared" si="38"/>
        <v>50</v>
      </c>
      <c r="B359" s="6">
        <v>3000</v>
      </c>
      <c r="C359" s="38">
        <f t="shared" si="39"/>
        <v>4.0879374115954194E-2</v>
      </c>
      <c r="D359" s="38">
        <f t="shared" si="44"/>
        <v>0.14141126079877936</v>
      </c>
      <c r="E359" s="38">
        <f t="shared" si="44"/>
        <v>0.10053188668282469</v>
      </c>
      <c r="F359" s="29">
        <f t="shared" si="41"/>
        <v>0.33333333333333431</v>
      </c>
      <c r="G359" s="44">
        <f t="shared" si="42"/>
        <v>6.1282970578193138E-2</v>
      </c>
      <c r="H359" s="38"/>
      <c r="I359" s="29"/>
    </row>
    <row r="360" spans="1:9" x14ac:dyDescent="0.2">
      <c r="A360" s="26">
        <f t="shared" si="38"/>
        <v>50.166666666666664</v>
      </c>
      <c r="B360" s="6">
        <v>3010</v>
      </c>
      <c r="C360" s="38">
        <f t="shared" si="39"/>
        <v>4.0446031774074555E-2</v>
      </c>
      <c r="D360" s="38">
        <f t="shared" si="44"/>
        <v>0.14102333998369523</v>
      </c>
      <c r="E360" s="38">
        <f t="shared" si="44"/>
        <v>0.10057730820962019</v>
      </c>
      <c r="F360" s="29">
        <f t="shared" si="41"/>
        <v>0.33444444444444543</v>
      </c>
      <c r="G360" s="44">
        <f t="shared" si="42"/>
        <v>6.1562351989886528E-2</v>
      </c>
      <c r="H360" s="38"/>
      <c r="I360" s="29"/>
    </row>
    <row r="361" spans="1:9" x14ac:dyDescent="0.2">
      <c r="A361" s="26">
        <f t="shared" si="38"/>
        <v>50.333333333333336</v>
      </c>
      <c r="B361" s="6">
        <v>3020</v>
      </c>
      <c r="C361" s="38">
        <f t="shared" si="39"/>
        <v>4.0017283083377854E-2</v>
      </c>
      <c r="D361" s="38">
        <f t="shared" si="44"/>
        <v>0.14063953132830309</v>
      </c>
      <c r="E361" s="38">
        <f t="shared" si="44"/>
        <v>0.10062224824492472</v>
      </c>
      <c r="F361" s="29">
        <f t="shared" si="41"/>
        <v>0.33555555555555655</v>
      </c>
      <c r="G361" s="44">
        <f t="shared" si="42"/>
        <v>6.1841858235011322E-2</v>
      </c>
      <c r="H361" s="38"/>
      <c r="I361" s="29"/>
    </row>
    <row r="362" spans="1:9" x14ac:dyDescent="0.2">
      <c r="A362" s="26">
        <f t="shared" si="38"/>
        <v>50.5</v>
      </c>
      <c r="B362" s="6">
        <v>3030</v>
      </c>
      <c r="C362" s="38">
        <f t="shared" si="39"/>
        <v>3.9593079348804461E-2</v>
      </c>
      <c r="D362" s="38">
        <f t="shared" si="44"/>
        <v>0.14025979124160012</v>
      </c>
      <c r="E362" s="38">
        <f t="shared" si="44"/>
        <v>0.10066671189279514</v>
      </c>
      <c r="F362" s="29">
        <f t="shared" si="41"/>
        <v>0.33666666666666767</v>
      </c>
      <c r="G362" s="44">
        <f t="shared" si="42"/>
        <v>6.2121487990269085E-2</v>
      </c>
      <c r="H362" s="38"/>
      <c r="I362" s="29"/>
    </row>
    <row r="363" spans="1:9" x14ac:dyDescent="0.2">
      <c r="A363" s="26">
        <f t="shared" si="38"/>
        <v>50.666666666666664</v>
      </c>
      <c r="B363" s="6">
        <v>3040</v>
      </c>
      <c r="C363" s="38">
        <f t="shared" si="39"/>
        <v>3.9173372391487292E-2</v>
      </c>
      <c r="D363" s="38">
        <f t="shared" si="44"/>
        <v>0.13988407659467053</v>
      </c>
      <c r="E363" s="38">
        <f t="shared" si="44"/>
        <v>0.10071070420318269</v>
      </c>
      <c r="F363" s="29">
        <f t="shared" si="41"/>
        <v>0.33777777777777879</v>
      </c>
      <c r="G363" s="44">
        <f t="shared" si="42"/>
        <v>6.2401239946389034E-2</v>
      </c>
      <c r="H363" s="38"/>
      <c r="I363" s="29"/>
    </row>
    <row r="364" spans="1:9" x14ac:dyDescent="0.2">
      <c r="A364" s="26">
        <f t="shared" si="38"/>
        <v>50.833333333333336</v>
      </c>
      <c r="B364" s="6">
        <v>3050</v>
      </c>
      <c r="C364" s="38">
        <f t="shared" si="39"/>
        <v>3.8758114543280042E-2</v>
      </c>
      <c r="D364" s="38">
        <f t="shared" si="44"/>
        <v>0.13951234471578716</v>
      </c>
      <c r="E364" s="38">
        <f t="shared" si="44"/>
        <v>0.10075423017250656</v>
      </c>
      <c r="F364" s="29">
        <f t="shared" si="41"/>
        <v>0.33888888888888991</v>
      </c>
      <c r="G364" s="44">
        <f t="shared" si="42"/>
        <v>6.2681112807979333E-2</v>
      </c>
      <c r="H364" s="38"/>
      <c r="I364" s="29"/>
    </row>
    <row r="365" spans="1:9" x14ac:dyDescent="0.2">
      <c r="A365" s="26">
        <f t="shared" si="38"/>
        <v>51</v>
      </c>
      <c r="B365" s="6">
        <v>3060</v>
      </c>
      <c r="C365" s="38">
        <f t="shared" si="39"/>
        <v>3.8347258641343203E-2</v>
      </c>
      <c r="D365" s="38">
        <f t="shared" ref="D365:E380" si="45">D364*EXP(-$C$29*10/3600)+$B$56</f>
        <v>0.13914455338556508</v>
      </c>
      <c r="E365" s="38">
        <f t="shared" si="45"/>
        <v>0.10079729474422132</v>
      </c>
      <c r="F365" s="29">
        <f t="shared" si="41"/>
        <v>0.34000000000000102</v>
      </c>
      <c r="G365" s="44">
        <f t="shared" si="42"/>
        <v>6.2961105293379949E-2</v>
      </c>
      <c r="H365" s="38"/>
      <c r="I365" s="29"/>
    </row>
    <row r="366" spans="1:9" x14ac:dyDescent="0.2">
      <c r="A366" s="26">
        <f t="shared" si="38"/>
        <v>51.166666666666664</v>
      </c>
      <c r="B366" s="6">
        <v>3070</v>
      </c>
      <c r="C366" s="38">
        <f t="shared" si="39"/>
        <v>3.7940758022787541E-2</v>
      </c>
      <c r="D366" s="38">
        <f t="shared" si="45"/>
        <v>0.13878066083216647</v>
      </c>
      <c r="E366" s="38">
        <f t="shared" si="45"/>
        <v>0.10083990280937837</v>
      </c>
      <c r="F366" s="29">
        <f t="shared" si="41"/>
        <v>0.34111111111111214</v>
      </c>
      <c r="G366" s="44">
        <f t="shared" si="42"/>
        <v>6.3241216134517109E-2</v>
      </c>
      <c r="H366" s="38"/>
      <c r="I366" s="29"/>
    </row>
    <row r="367" spans="1:9" x14ac:dyDescent="0.2">
      <c r="A367" s="26">
        <f t="shared" si="38"/>
        <v>51.333333333333336</v>
      </c>
      <c r="B367" s="6">
        <v>3080</v>
      </c>
      <c r="C367" s="38">
        <f t="shared" si="39"/>
        <v>3.7538566519374421E-2</v>
      </c>
      <c r="D367" s="38">
        <f t="shared" si="45"/>
        <v>0.13842062572655645</v>
      </c>
      <c r="E367" s="38">
        <f t="shared" si="45"/>
        <v>0.10088205920718146</v>
      </c>
      <c r="F367" s="29">
        <f t="shared" si="41"/>
        <v>0.34222222222222326</v>
      </c>
      <c r="G367" s="44">
        <f t="shared" si="42"/>
        <v>6.3521444076759276E-2</v>
      </c>
      <c r="H367" s="38"/>
      <c r="I367" s="29"/>
    </row>
    <row r="368" spans="1:9" x14ac:dyDescent="0.2">
      <c r="A368" s="26">
        <f t="shared" si="38"/>
        <v>51.5</v>
      </c>
      <c r="B368" s="6">
        <v>3090</v>
      </c>
      <c r="C368" s="38">
        <f t="shared" si="39"/>
        <v>3.7140638452272216E-2</v>
      </c>
      <c r="D368" s="38">
        <f t="shared" si="45"/>
        <v>0.1380644071778091</v>
      </c>
      <c r="E368" s="38">
        <f t="shared" si="45"/>
        <v>0.10092376872553632</v>
      </c>
      <c r="F368" s="29">
        <f t="shared" si="41"/>
        <v>0.34333333333333438</v>
      </c>
      <c r="G368" s="44">
        <f t="shared" si="42"/>
        <v>6.3801787878774649E-2</v>
      </c>
      <c r="H368" s="38"/>
      <c r="I368" s="29"/>
    </row>
    <row r="369" spans="1:9" x14ac:dyDescent="0.2">
      <c r="A369" s="26">
        <f t="shared" si="38"/>
        <v>51.666666666666664</v>
      </c>
      <c r="B369" s="6">
        <v>3100</v>
      </c>
      <c r="C369" s="38">
        <f t="shared" si="39"/>
        <v>3.6746928626868319E-2</v>
      </c>
      <c r="D369" s="38">
        <f t="shared" si="45"/>
        <v>0.13771196472846331</v>
      </c>
      <c r="E369" s="38">
        <f t="shared" si="45"/>
        <v>0.10096503610159441</v>
      </c>
      <c r="F369" s="29">
        <f t="shared" si="41"/>
        <v>0.3444444444444455</v>
      </c>
      <c r="G369" s="44">
        <f t="shared" si="42"/>
        <v>6.4082246312390193E-2</v>
      </c>
      <c r="H369" s="38"/>
      <c r="I369" s="29"/>
    </row>
    <row r="370" spans="1:9" x14ac:dyDescent="0.2">
      <c r="A370" s="26">
        <f t="shared" si="38"/>
        <v>51.833333333333336</v>
      </c>
      <c r="B370" s="6">
        <v>3110</v>
      </c>
      <c r="C370" s="38">
        <f t="shared" si="39"/>
        <v>3.6357392327636275E-2</v>
      </c>
      <c r="D370" s="38">
        <f t="shared" si="45"/>
        <v>0.1373632583499278</v>
      </c>
      <c r="E370" s="38">
        <f t="shared" si="45"/>
        <v>0.10100586602229093</v>
      </c>
      <c r="F370" s="29">
        <f t="shared" si="41"/>
        <v>0.34555555555555661</v>
      </c>
      <c r="G370" s="44">
        <f t="shared" si="42"/>
        <v>6.436281816245211E-2</v>
      </c>
      <c r="H370" s="38"/>
      <c r="I370" s="29"/>
    </row>
    <row r="371" spans="1:9" x14ac:dyDescent="0.2">
      <c r="A371" s="26">
        <f t="shared" si="38"/>
        <v>52</v>
      </c>
      <c r="B371" s="6">
        <v>3120</v>
      </c>
      <c r="C371" s="38">
        <f t="shared" si="39"/>
        <v>3.5971985313057127E-2</v>
      </c>
      <c r="D371" s="38">
        <f t="shared" si="45"/>
        <v>0.13701824843793489</v>
      </c>
      <c r="E371" s="38">
        <f t="shared" si="45"/>
        <v>0.10104626312487719</v>
      </c>
      <c r="F371" s="29">
        <f t="shared" si="41"/>
        <v>0.34666666666666773</v>
      </c>
      <c r="G371" s="44">
        <f t="shared" si="42"/>
        <v>6.4643502226687882E-2</v>
      </c>
      <c r="H371" s="38"/>
      <c r="I371" s="29"/>
    </row>
    <row r="372" spans="1:9" x14ac:dyDescent="0.2">
      <c r="A372" s="26">
        <f t="shared" si="38"/>
        <v>52.166666666666664</v>
      </c>
      <c r="B372" s="6">
        <v>3130</v>
      </c>
      <c r="C372" s="38">
        <f t="shared" si="39"/>
        <v>3.5590663810594676E-2</v>
      </c>
      <c r="D372" s="38">
        <f t="shared" si="45"/>
        <v>0.13667689580804251</v>
      </c>
      <c r="E372" s="38">
        <f t="shared" si="45"/>
        <v>0.10108623199744725</v>
      </c>
      <c r="F372" s="29">
        <f t="shared" si="41"/>
        <v>0.34777777777777885</v>
      </c>
      <c r="G372" s="44">
        <f t="shared" si="42"/>
        <v>6.4924297315569673E-2</v>
      </c>
      <c r="H372" s="38"/>
      <c r="I372" s="29"/>
    </row>
    <row r="373" spans="1:9" x14ac:dyDescent="0.2">
      <c r="A373" s="26">
        <f t="shared" si="38"/>
        <v>52.333333333333336</v>
      </c>
      <c r="B373" s="6">
        <v>3140</v>
      </c>
      <c r="C373" s="38">
        <f t="shared" si="39"/>
        <v>3.5213384511724129E-2</v>
      </c>
      <c r="D373" s="38">
        <f t="shared" si="45"/>
        <v>0.13633916169118376</v>
      </c>
      <c r="E373" s="38">
        <f t="shared" si="45"/>
        <v>0.10112577717945902</v>
      </c>
      <c r="F373" s="29">
        <f t="shared" si="41"/>
        <v>0.34888888888888997</v>
      </c>
      <c r="G373" s="44">
        <f t="shared" si="42"/>
        <v>6.5205202252179281E-2</v>
      </c>
      <c r="H373" s="38"/>
      <c r="I373" s="29"/>
    </row>
    <row r="374" spans="1:9" x14ac:dyDescent="0.2">
      <c r="A374" s="26">
        <f t="shared" si="38"/>
        <v>52.5</v>
      </c>
      <c r="B374" s="6">
        <v>3150</v>
      </c>
      <c r="C374" s="38">
        <f t="shared" si="39"/>
        <v>3.4840104567013259E-2</v>
      </c>
      <c r="D374" s="38">
        <f t="shared" si="45"/>
        <v>0.13600500772926369</v>
      </c>
      <c r="E374" s="38">
        <f t="shared" si="45"/>
        <v>0.10116490316224983</v>
      </c>
      <c r="F374" s="29">
        <f t="shared" si="41"/>
        <v>0.35000000000000109</v>
      </c>
      <c r="G374" s="44">
        <f t="shared" si="42"/>
        <v>6.5486215872074413E-2</v>
      </c>
      <c r="H374" s="38"/>
      <c r="I374" s="29"/>
    </row>
    <row r="375" spans="1:9" x14ac:dyDescent="0.2">
      <c r="A375" s="26">
        <f t="shared" si="38"/>
        <v>52.666666666666664</v>
      </c>
      <c r="B375" s="6">
        <v>3160</v>
      </c>
      <c r="C375" s="38">
        <f t="shared" si="39"/>
        <v>3.4470781581255786E-2</v>
      </c>
      <c r="D375" s="38">
        <f t="shared" si="45"/>
        <v>0.13567439597080291</v>
      </c>
      <c r="E375" s="38">
        <f t="shared" si="45"/>
        <v>0.1012036143895465</v>
      </c>
      <c r="F375" s="29">
        <f t="shared" si="41"/>
        <v>0.35111111111111221</v>
      </c>
      <c r="G375" s="44">
        <f t="shared" si="42"/>
        <v>6.5767337023156486E-2</v>
      </c>
      <c r="H375" s="38"/>
      <c r="I375" s="29"/>
    </row>
    <row r="376" spans="1:9" x14ac:dyDescent="0.2">
      <c r="A376" s="26">
        <f t="shared" si="38"/>
        <v>52.833333333333336</v>
      </c>
      <c r="B376" s="6">
        <v>3170</v>
      </c>
      <c r="C376" s="38">
        <f t="shared" si="39"/>
        <v>3.4105373608656418E-2</v>
      </c>
      <c r="D376" s="38">
        <f t="shared" si="45"/>
        <v>0.13534728886662714</v>
      </c>
      <c r="E376" s="38">
        <f t="shared" si="45"/>
        <v>0.10124191525797012</v>
      </c>
      <c r="F376" s="29">
        <f t="shared" si="41"/>
        <v>0.35222222222222332</v>
      </c>
      <c r="G376" s="44">
        <f t="shared" si="42"/>
        <v>6.604856456553973E-2</v>
      </c>
      <c r="H376" s="38"/>
      <c r="I376" s="29"/>
    </row>
    <row r="377" spans="1:9" x14ac:dyDescent="0.2">
      <c r="A377" s="26">
        <f t="shared" si="38"/>
        <v>53</v>
      </c>
      <c r="B377" s="6">
        <v>3180</v>
      </c>
      <c r="C377" s="38">
        <f t="shared" si="39"/>
        <v>3.3743839148066744E-2</v>
      </c>
      <c r="D377" s="38">
        <f t="shared" si="45"/>
        <v>0.13502364926560265</v>
      </c>
      <c r="E377" s="38">
        <f t="shared" si="45"/>
        <v>0.1012798101175353</v>
      </c>
      <c r="F377" s="29">
        <f t="shared" si="41"/>
        <v>0.35333333333333444</v>
      </c>
      <c r="G377" s="44">
        <f t="shared" si="42"/>
        <v>6.6329897371421767E-2</v>
      </c>
      <c r="H377" s="38"/>
      <c r="I377" s="29"/>
    </row>
    <row r="378" spans="1:9" x14ac:dyDescent="0.2">
      <c r="A378" s="26">
        <f t="shared" si="38"/>
        <v>53.166666666666664</v>
      </c>
      <c r="B378" s="6">
        <v>3190</v>
      </c>
      <c r="C378" s="38">
        <f t="shared" si="39"/>
        <v>3.3386137138271869E-2</v>
      </c>
      <c r="D378" s="38">
        <f t="shared" si="45"/>
        <v>0.13470344041041676</v>
      </c>
      <c r="E378" s="38">
        <f t="shared" si="45"/>
        <v>0.10131730327214426</v>
      </c>
      <c r="F378" s="29">
        <f t="shared" si="41"/>
        <v>0.35444444444444556</v>
      </c>
      <c r="G378" s="44">
        <f t="shared" si="42"/>
        <v>6.6611334324955501E-2</v>
      </c>
      <c r="H378" s="38"/>
      <c r="I378" s="29"/>
    </row>
    <row r="379" spans="1:9" x14ac:dyDescent="0.2">
      <c r="A379" s="26">
        <f t="shared" si="38"/>
        <v>53.333333333333336</v>
      </c>
      <c r="B379" s="6">
        <v>3200</v>
      </c>
      <c r="C379" s="38">
        <f t="shared" si="39"/>
        <v>3.3032226953326881E-2</v>
      </c>
      <c r="D379" s="38">
        <f t="shared" si="45"/>
        <v>0.13438662593340317</v>
      </c>
      <c r="E379" s="38">
        <f t="shared" si="45"/>
        <v>0.10135439898007567</v>
      </c>
      <c r="F379" s="29">
        <f t="shared" si="41"/>
        <v>0.35555555555555668</v>
      </c>
      <c r="G379" s="44">
        <f t="shared" si="42"/>
        <v>6.6892874322122375E-2</v>
      </c>
      <c r="H379" s="38"/>
      <c r="I379" s="29"/>
    </row>
    <row r="380" spans="1:9" x14ac:dyDescent="0.2">
      <c r="A380" s="26">
        <f t="shared" si="38"/>
        <v>53.5</v>
      </c>
      <c r="B380" s="6">
        <v>3210</v>
      </c>
      <c r="C380" s="38">
        <f t="shared" si="39"/>
        <v>3.2682068397942639E-2</v>
      </c>
      <c r="D380" s="38">
        <f t="shared" si="45"/>
        <v>0.13407316985241152</v>
      </c>
      <c r="E380" s="38">
        <f t="shared" si="45"/>
        <v>0.10139110145446825</v>
      </c>
      <c r="F380" s="29">
        <f t="shared" si="41"/>
        <v>0.3566666666666678</v>
      </c>
      <c r="G380" s="44">
        <f t="shared" si="42"/>
        <v>6.7174516270607013E-2</v>
      </c>
      <c r="H380" s="38"/>
      <c r="I380" s="29"/>
    </row>
    <row r="381" spans="1:9" x14ac:dyDescent="0.2">
      <c r="A381" s="26">
        <f t="shared" ref="A381:A444" si="46">B381/60</f>
        <v>53.666666666666664</v>
      </c>
      <c r="B381" s="6">
        <v>3220</v>
      </c>
      <c r="C381" s="38">
        <f t="shared" ref="C381:C444" si="47">$C$59*EXP(-$C$29*B381/3600)</f>
        <v>3.2335621702920765E-2</v>
      </c>
      <c r="D381" s="38">
        <f t="shared" ref="D381:E396" si="48">D380*EXP(-$C$29*10/3600)+$B$56</f>
        <v>0.1337630365667207</v>
      </c>
      <c r="E381" s="38">
        <f t="shared" si="48"/>
        <v>0.1014274148637993</v>
      </c>
      <c r="F381" s="29">
        <f t="shared" ref="F381:F444" si="49">F380+$B$56</f>
        <v>0.35777777777777892</v>
      </c>
      <c r="G381" s="44">
        <f t="shared" ref="G381:G444" si="50">G380+E381*10/3600</f>
        <v>6.7456259089673121E-2</v>
      </c>
      <c r="H381" s="38"/>
      <c r="I381" s="29"/>
    </row>
    <row r="382" spans="1:9" x14ac:dyDescent="0.2">
      <c r="A382" s="26">
        <f t="shared" si="46"/>
        <v>53.833333333333336</v>
      </c>
      <c r="B382" s="6">
        <v>3230</v>
      </c>
      <c r="C382" s="38">
        <f t="shared" si="47"/>
        <v>3.1992847520636782E-2</v>
      </c>
      <c r="D382" s="38">
        <f t="shared" si="48"/>
        <v>0.13345619085299551</v>
      </c>
      <c r="E382" s="38">
        <f t="shared" si="48"/>
        <v>0.1014633433323581</v>
      </c>
      <c r="F382" s="29">
        <f t="shared" si="49"/>
        <v>0.35888888888889003</v>
      </c>
      <c r="G382" s="44">
        <f t="shared" si="50"/>
        <v>6.7738101710040785E-2</v>
      </c>
      <c r="H382" s="38"/>
      <c r="I382" s="29"/>
    </row>
    <row r="383" spans="1:9" x14ac:dyDescent="0.2">
      <c r="A383" s="26">
        <f t="shared" si="46"/>
        <v>54</v>
      </c>
      <c r="B383" s="6">
        <v>3240</v>
      </c>
      <c r="C383" s="38">
        <f t="shared" si="47"/>
        <v>3.1653706920571179E-2</v>
      </c>
      <c r="D383" s="38">
        <f t="shared" si="48"/>
        <v>0.13315259786128619</v>
      </c>
      <c r="E383" s="38">
        <f t="shared" si="48"/>
        <v>0.10149889094071436</v>
      </c>
      <c r="F383" s="29">
        <f t="shared" si="49"/>
        <v>0.36000000000000115</v>
      </c>
      <c r="G383" s="44">
        <f t="shared" si="50"/>
        <v>6.8020043073764996E-2</v>
      </c>
      <c r="H383" s="38"/>
      <c r="I383" s="29"/>
    </row>
    <row r="384" spans="1:9" x14ac:dyDescent="0.2">
      <c r="A384" s="26">
        <f t="shared" si="46"/>
        <v>54.166666666666664</v>
      </c>
      <c r="B384" s="6">
        <v>3250</v>
      </c>
      <c r="C384" s="38">
        <f t="shared" si="47"/>
        <v>3.1318161384887973E-2</v>
      </c>
      <c r="D384" s="38">
        <f t="shared" si="48"/>
        <v>0.13285222311107031</v>
      </c>
      <c r="E384" s="38">
        <f t="shared" si="48"/>
        <v>0.10153406172618167</v>
      </c>
      <c r="F384" s="29">
        <f t="shared" si="49"/>
        <v>0.36111111111111227</v>
      </c>
      <c r="G384" s="44">
        <f t="shared" si="50"/>
        <v>6.8302082134115497E-2</v>
      </c>
      <c r="H384" s="38"/>
      <c r="I384" s="29"/>
    </row>
    <row r="385" spans="1:9" x14ac:dyDescent="0.2">
      <c r="A385" s="26">
        <f t="shared" si="46"/>
        <v>54.333333333333336</v>
      </c>
      <c r="B385" s="6">
        <v>3260</v>
      </c>
      <c r="C385" s="38">
        <f t="shared" si="47"/>
        <v>3.0986172804060012E-2</v>
      </c>
      <c r="D385" s="38">
        <f t="shared" si="48"/>
        <v>0.13255503248733666</v>
      </c>
      <c r="E385" s="38">
        <f t="shared" si="48"/>
        <v>0.10156885968327599</v>
      </c>
      <c r="F385" s="29">
        <f t="shared" si="49"/>
        <v>0.36222222222222339</v>
      </c>
      <c r="G385" s="44">
        <f t="shared" si="50"/>
        <v>6.858421785545793E-2</v>
      </c>
      <c r="H385" s="38"/>
      <c r="I385" s="29"/>
    </row>
    <row r="386" spans="1:9" x14ac:dyDescent="0.2">
      <c r="A386" s="26">
        <f t="shared" si="46"/>
        <v>54.5</v>
      </c>
      <c r="B386" s="6">
        <v>3270</v>
      </c>
      <c r="C386" s="38">
        <f t="shared" si="47"/>
        <v>3.0657703472540623E-2</v>
      </c>
      <c r="D386" s="38">
        <f t="shared" si="48"/>
        <v>0.13226099223671067</v>
      </c>
      <c r="E386" s="38">
        <f t="shared" si="48"/>
        <v>0.10160328876416939</v>
      </c>
      <c r="F386" s="29">
        <f t="shared" si="49"/>
        <v>0.36333333333333451</v>
      </c>
      <c r="G386" s="44">
        <f t="shared" si="50"/>
        <v>6.8866449213136172E-2</v>
      </c>
      <c r="H386" s="38"/>
      <c r="I386" s="29"/>
    </row>
    <row r="387" spans="1:9" x14ac:dyDescent="0.2">
      <c r="A387" s="26">
        <f t="shared" si="46"/>
        <v>54.666666666666664</v>
      </c>
      <c r="B387" s="6">
        <v>3280</v>
      </c>
      <c r="C387" s="38">
        <f t="shared" si="47"/>
        <v>3.0332716084481334E-2</v>
      </c>
      <c r="D387" s="38">
        <f t="shared" si="48"/>
        <v>0.1319700689636209</v>
      </c>
      <c r="E387" s="38">
        <f t="shared" si="48"/>
        <v>0.10163735287913889</v>
      </c>
      <c r="F387" s="29">
        <f t="shared" si="49"/>
        <v>0.36444444444444563</v>
      </c>
      <c r="G387" s="44">
        <f t="shared" si="50"/>
        <v>6.9148775193356007E-2</v>
      </c>
      <c r="H387" s="38"/>
      <c r="I387" s="29"/>
    </row>
    <row r="388" spans="1:9" x14ac:dyDescent="0.2">
      <c r="A388" s="26">
        <f t="shared" si="46"/>
        <v>54.833333333333336</v>
      </c>
      <c r="B388" s="6">
        <v>3290</v>
      </c>
      <c r="C388" s="38">
        <f t="shared" si="47"/>
        <v>3.0011173729494817E-2</v>
      </c>
      <c r="D388" s="38">
        <f t="shared" si="48"/>
        <v>0.13168222962650603</v>
      </c>
      <c r="E388" s="38">
        <f t="shared" si="48"/>
        <v>0.10167105589701053</v>
      </c>
      <c r="F388" s="29">
        <f t="shared" si="49"/>
        <v>0.36555555555555674</v>
      </c>
      <c r="G388" s="44">
        <f t="shared" si="50"/>
        <v>6.9431194793069931E-2</v>
      </c>
      <c r="H388" s="38"/>
      <c r="I388" s="29"/>
    </row>
    <row r="389" spans="1:9" x14ac:dyDescent="0.2">
      <c r="A389" s="26">
        <f t="shared" si="46"/>
        <v>55</v>
      </c>
      <c r="B389" s="6">
        <v>3300</v>
      </c>
      <c r="C389" s="38">
        <f t="shared" si="47"/>
        <v>2.9693039888462735E-2</v>
      </c>
      <c r="D389" s="38">
        <f t="shared" si="48"/>
        <v>0.13139744153406227</v>
      </c>
      <c r="E389" s="38">
        <f t="shared" si="48"/>
        <v>0.10170440164559885</v>
      </c>
      <c r="F389" s="29">
        <f t="shared" si="49"/>
        <v>0.36666666666666786</v>
      </c>
      <c r="G389" s="44">
        <f t="shared" si="50"/>
        <v>6.9713707019863264E-2</v>
      </c>
      <c r="H389" s="38"/>
      <c r="I389" s="29"/>
    </row>
    <row r="390" spans="1:9" x14ac:dyDescent="0.2">
      <c r="A390" s="26">
        <f t="shared" si="46"/>
        <v>55.166666666666664</v>
      </c>
      <c r="B390" s="6">
        <v>3310</v>
      </c>
      <c r="C390" s="38">
        <f t="shared" si="47"/>
        <v>2.9378278429388185E-2</v>
      </c>
      <c r="D390" s="38">
        <f t="shared" si="48"/>
        <v>0.13111567234153046</v>
      </c>
      <c r="E390" s="38">
        <f t="shared" si="48"/>
        <v>0.10173739391214159</v>
      </c>
      <c r="F390" s="29">
        <f t="shared" si="49"/>
        <v>0.36777777777777898</v>
      </c>
      <c r="G390" s="44">
        <f t="shared" si="50"/>
        <v>6.999631089184144E-2</v>
      </c>
      <c r="H390" s="38"/>
      <c r="I390" s="29"/>
    </row>
    <row r="391" spans="1:9" x14ac:dyDescent="0.2">
      <c r="A391" s="26">
        <f t="shared" si="46"/>
        <v>55.333333333333336</v>
      </c>
      <c r="B391" s="6">
        <v>3320</v>
      </c>
      <c r="C391" s="38">
        <f t="shared" si="47"/>
        <v>2.9066853603291982E-2</v>
      </c>
      <c r="D391" s="38">
        <f t="shared" si="48"/>
        <v>0.13083689004702245</v>
      </c>
      <c r="E391" s="38">
        <f t="shared" si="48"/>
        <v>0.1017700364437298</v>
      </c>
      <c r="F391" s="29">
        <f t="shared" si="49"/>
        <v>0.3688888888888901</v>
      </c>
      <c r="G391" s="44">
        <f t="shared" si="50"/>
        <v>7.0279005437518471E-2</v>
      </c>
      <c r="H391" s="38"/>
      <c r="I391" s="29"/>
    </row>
    <row r="392" spans="1:9" x14ac:dyDescent="0.2">
      <c r="A392" s="26">
        <f t="shared" si="46"/>
        <v>55.5</v>
      </c>
      <c r="B392" s="6">
        <v>3330</v>
      </c>
      <c r="C392" s="38">
        <f t="shared" si="47"/>
        <v>2.8758730040152416E-2</v>
      </c>
      <c r="D392" s="38">
        <f t="shared" si="48"/>
        <v>0.13056106298788656</v>
      </c>
      <c r="E392" s="38">
        <f t="shared" si="48"/>
        <v>0.10180233294773346</v>
      </c>
      <c r="F392" s="29">
        <f t="shared" si="49"/>
        <v>0.37000000000000122</v>
      </c>
      <c r="G392" s="44">
        <f t="shared" si="50"/>
        <v>7.0561789695706617E-2</v>
      </c>
      <c r="H392" s="38"/>
      <c r="I392" s="29"/>
    </row>
    <row r="393" spans="1:9" x14ac:dyDescent="0.2">
      <c r="A393" s="26">
        <f t="shared" si="46"/>
        <v>55.666666666666664</v>
      </c>
      <c r="B393" s="6">
        <v>3340</v>
      </c>
      <c r="C393" s="38">
        <f t="shared" si="47"/>
        <v>2.8453872744888219E-2</v>
      </c>
      <c r="D393" s="38">
        <f t="shared" si="48"/>
        <v>0.13028815983711139</v>
      </c>
      <c r="E393" s="38">
        <f t="shared" si="48"/>
        <v>0.10183428709222252</v>
      </c>
      <c r="F393" s="29">
        <f t="shared" si="49"/>
        <v>0.37111111111111234</v>
      </c>
      <c r="G393" s="44">
        <f t="shared" si="50"/>
        <v>7.0844662715407236E-2</v>
      </c>
      <c r="H393" s="38"/>
      <c r="I393" s="29"/>
    </row>
    <row r="394" spans="1:9" x14ac:dyDescent="0.2">
      <c r="A394" s="26">
        <f t="shared" si="46"/>
        <v>55.833333333333336</v>
      </c>
      <c r="B394" s="6">
        <v>3350</v>
      </c>
      <c r="C394" s="38">
        <f t="shared" si="47"/>
        <v>2.8152247093383861E-2</v>
      </c>
      <c r="D394" s="38">
        <f t="shared" si="48"/>
        <v>0.13001814959976804</v>
      </c>
      <c r="E394" s="38">
        <f t="shared" si="48"/>
        <v>0.1018659025063835</v>
      </c>
      <c r="F394" s="29">
        <f t="shared" si="49"/>
        <v>0.37222222222222345</v>
      </c>
      <c r="G394" s="44">
        <f t="shared" si="50"/>
        <v>7.1127623555702749E-2</v>
      </c>
      <c r="H394" s="38"/>
      <c r="I394" s="29"/>
    </row>
    <row r="395" spans="1:9" x14ac:dyDescent="0.2">
      <c r="A395" s="26">
        <f t="shared" si="46"/>
        <v>56</v>
      </c>
      <c r="B395" s="6">
        <v>3360</v>
      </c>
      <c r="C395" s="38">
        <f t="shared" si="47"/>
        <v>2.785381882855727E-2</v>
      </c>
      <c r="D395" s="38">
        <f t="shared" si="48"/>
        <v>0.12975100160948966</v>
      </c>
      <c r="E395" s="38">
        <f t="shared" si="48"/>
        <v>0.1018971827809317</v>
      </c>
      <c r="F395" s="29">
        <f t="shared" si="49"/>
        <v>0.37333333333333457</v>
      </c>
      <c r="G395" s="44">
        <f t="shared" si="50"/>
        <v>7.1410671285649777E-2</v>
      </c>
      <c r="H395" s="38"/>
      <c r="I395" s="29"/>
    </row>
    <row r="396" spans="1:9" x14ac:dyDescent="0.2">
      <c r="A396" s="26">
        <f t="shared" si="46"/>
        <v>56.166666666666664</v>
      </c>
      <c r="B396" s="6">
        <v>3370</v>
      </c>
      <c r="C396" s="38">
        <f t="shared" si="47"/>
        <v>2.7558554056469012E-2</v>
      </c>
      <c r="D396" s="38">
        <f t="shared" si="48"/>
        <v>0.12948668552498868</v>
      </c>
      <c r="E396" s="38">
        <f t="shared" si="48"/>
        <v>0.10192813146851898</v>
      </c>
      <c r="F396" s="29">
        <f t="shared" si="49"/>
        <v>0.37444444444444569</v>
      </c>
      <c r="G396" s="44">
        <f t="shared" si="50"/>
        <v>7.1693804984173437E-2</v>
      </c>
      <c r="H396" s="38"/>
      <c r="I396" s="29"/>
    </row>
    <row r="397" spans="1:9" x14ac:dyDescent="0.2">
      <c r="A397" s="26">
        <f t="shared" si="46"/>
        <v>56.333333333333336</v>
      </c>
      <c r="B397" s="6">
        <v>3380</v>
      </c>
      <c r="C397" s="38">
        <f t="shared" si="47"/>
        <v>2.7266419242472775E-2</v>
      </c>
      <c r="D397" s="38">
        <f t="shared" ref="D397:E412" si="51">D396*EXP(-$C$29*10/3600)+$B$56</f>
        <v>0.12922517132661074</v>
      </c>
      <c r="E397" s="38">
        <f t="shared" si="51"/>
        <v>0.10195875208413728</v>
      </c>
      <c r="F397" s="29">
        <f t="shared" si="49"/>
        <v>0.37555555555555681</v>
      </c>
      <c r="G397" s="44">
        <f t="shared" si="50"/>
        <v>7.1977023739962703E-2</v>
      </c>
      <c r="H397" s="38"/>
      <c r="I397" s="29"/>
    </row>
    <row r="398" spans="1:9" x14ac:dyDescent="0.2">
      <c r="A398" s="26">
        <f t="shared" si="46"/>
        <v>56.5</v>
      </c>
      <c r="B398" s="6">
        <v>3390</v>
      </c>
      <c r="C398" s="38">
        <f t="shared" si="47"/>
        <v>2.6977381207406729E-2</v>
      </c>
      <c r="D398" s="38">
        <f t="shared" si="51"/>
        <v>0.12896642931292523</v>
      </c>
      <c r="E398" s="38">
        <f t="shared" si="51"/>
        <v>0.1019890481055178</v>
      </c>
      <c r="F398" s="29">
        <f t="shared" si="49"/>
        <v>0.37666666666666793</v>
      </c>
      <c r="G398" s="44">
        <f t="shared" si="50"/>
        <v>7.2260326651366918E-2</v>
      </c>
      <c r="H398" s="38"/>
      <c r="I398" s="29"/>
    </row>
    <row r="399" spans="1:9" x14ac:dyDescent="0.2">
      <c r="A399" s="26">
        <f t="shared" si="46"/>
        <v>56.666666666666664</v>
      </c>
      <c r="B399" s="6">
        <v>3400</v>
      </c>
      <c r="C399" s="38">
        <f t="shared" si="47"/>
        <v>2.6691407123825187E-2</v>
      </c>
      <c r="D399" s="38">
        <f t="shared" si="51"/>
        <v>0.12871043009735192</v>
      </c>
      <c r="E399" s="38">
        <f t="shared" si="51"/>
        <v>0.10201902297352602</v>
      </c>
      <c r="F399" s="29">
        <f t="shared" si="49"/>
        <v>0.37777777777777904</v>
      </c>
      <c r="G399" s="44">
        <f t="shared" si="50"/>
        <v>7.2543712826293377E-2</v>
      </c>
      <c r="H399" s="38"/>
      <c r="I399" s="29"/>
    </row>
    <row r="400" spans="1:9" x14ac:dyDescent="0.2">
      <c r="A400" s="26">
        <f t="shared" si="46"/>
        <v>56.833333333333336</v>
      </c>
      <c r="B400" s="6">
        <v>3410</v>
      </c>
      <c r="C400" s="38">
        <f t="shared" si="47"/>
        <v>2.6408464512270202E-2</v>
      </c>
      <c r="D400" s="38">
        <f t="shared" si="51"/>
        <v>0.12845714460482341</v>
      </c>
      <c r="E400" s="38">
        <f t="shared" si="51"/>
        <v>0.1020486800925525</v>
      </c>
      <c r="F400" s="29">
        <f t="shared" si="49"/>
        <v>0.37888888888889016</v>
      </c>
      <c r="G400" s="44">
        <f t="shared" si="50"/>
        <v>7.2827181382106018E-2</v>
      </c>
      <c r="H400" s="38"/>
      <c r="I400" s="29"/>
    </row>
    <row r="401" spans="1:9" x14ac:dyDescent="0.2">
      <c r="A401" s="26">
        <f t="shared" si="46"/>
        <v>57</v>
      </c>
      <c r="B401" s="6">
        <v>3420</v>
      </c>
      <c r="C401" s="38">
        <f t="shared" si="47"/>
        <v>2.6128521237582778E-2</v>
      </c>
      <c r="D401" s="38">
        <f t="shared" si="51"/>
        <v>0.12820654406848297</v>
      </c>
      <c r="E401" s="38">
        <f t="shared" si="51"/>
        <v>0.10207802283089946</v>
      </c>
      <c r="F401" s="29">
        <f t="shared" si="49"/>
        <v>0.38000000000000128</v>
      </c>
      <c r="G401" s="44">
        <f t="shared" si="50"/>
        <v>7.3110731445525184E-2</v>
      </c>
      <c r="H401" s="38"/>
      <c r="I401" s="29"/>
    </row>
    <row r="402" spans="1:9" x14ac:dyDescent="0.2">
      <c r="A402" s="26">
        <f t="shared" si="46"/>
        <v>57.166666666666664</v>
      </c>
      <c r="B402" s="6">
        <v>3430</v>
      </c>
      <c r="C402" s="38">
        <f t="shared" si="47"/>
        <v>2.5851545505253103E-2</v>
      </c>
      <c r="D402" s="38">
        <f t="shared" si="51"/>
        <v>0.12795860002641726</v>
      </c>
      <c r="E402" s="38">
        <f t="shared" si="51"/>
        <v>0.10210705452116345</v>
      </c>
      <c r="F402" s="29">
        <f t="shared" si="49"/>
        <v>0.3811111111111124</v>
      </c>
      <c r="G402" s="44">
        <f t="shared" si="50"/>
        <v>7.3394362152528411E-2</v>
      </c>
      <c r="H402" s="38"/>
      <c r="I402" s="29"/>
    </row>
    <row r="403" spans="1:9" x14ac:dyDescent="0.2">
      <c r="A403" s="26">
        <f t="shared" si="46"/>
        <v>57.333333333333336</v>
      </c>
      <c r="B403" s="6">
        <v>3440</v>
      </c>
      <c r="C403" s="38">
        <f t="shared" si="47"/>
        <v>2.5577505857809421E-2</v>
      </c>
      <c r="D403" s="38">
        <f t="shared" si="51"/>
        <v>0.12771328431842388</v>
      </c>
      <c r="E403" s="38">
        <f t="shared" si="51"/>
        <v>0.10213577846061372</v>
      </c>
      <c r="F403" s="29">
        <f t="shared" si="49"/>
        <v>0.38222222222222352</v>
      </c>
      <c r="G403" s="44">
        <f t="shared" si="50"/>
        <v>7.3678072648252338E-2</v>
      </c>
      <c r="H403" s="38"/>
      <c r="I403" s="29"/>
    </row>
    <row r="404" spans="1:9" x14ac:dyDescent="0.2">
      <c r="A404" s="26">
        <f t="shared" si="46"/>
        <v>57.5</v>
      </c>
      <c r="B404" s="6">
        <v>3450</v>
      </c>
      <c r="C404" s="38">
        <f t="shared" si="47"/>
        <v>2.5306371171245384E-2</v>
      </c>
      <c r="D404" s="38">
        <f t="shared" si="51"/>
        <v>0.12747056908281298</v>
      </c>
      <c r="E404" s="38">
        <f t="shared" si="51"/>
        <v>0.10216419791156685</v>
      </c>
      <c r="F404" s="29">
        <f t="shared" si="49"/>
        <v>0.38333333333333464</v>
      </c>
      <c r="G404" s="44">
        <f t="shared" si="50"/>
        <v>7.3961862086895577E-2</v>
      </c>
      <c r="H404" s="38"/>
      <c r="I404" s="29"/>
    </row>
    <row r="405" spans="1:9" x14ac:dyDescent="0.2">
      <c r="A405" s="26">
        <f t="shared" si="46"/>
        <v>57.666666666666664</v>
      </c>
      <c r="B405" s="6">
        <v>3460</v>
      </c>
      <c r="C405" s="38">
        <f t="shared" si="47"/>
        <v>2.5038110651485063E-2</v>
      </c>
      <c r="D405" s="38">
        <f t="shared" si="51"/>
        <v>0.12723042675324295</v>
      </c>
      <c r="E405" s="38">
        <f t="shared" si="51"/>
        <v>0.10219231610175712</v>
      </c>
      <c r="F405" s="29">
        <f t="shared" si="49"/>
        <v>0.38444444444444575</v>
      </c>
      <c r="G405" s="44">
        <f t="shared" si="50"/>
        <v>7.4245729631622681E-2</v>
      </c>
      <c r="H405" s="38"/>
      <c r="I405" s="29"/>
    </row>
    <row r="406" spans="1:9" x14ac:dyDescent="0.2">
      <c r="A406" s="26">
        <f t="shared" si="46"/>
        <v>57.833333333333336</v>
      </c>
      <c r="B406" s="6">
        <v>3470</v>
      </c>
      <c r="C406" s="38">
        <f t="shared" si="47"/>
        <v>2.4772693830885512E-2</v>
      </c>
      <c r="D406" s="38">
        <f t="shared" si="51"/>
        <v>0.12699283005558951</v>
      </c>
      <c r="E406" s="38">
        <f t="shared" si="51"/>
        <v>0.10222013622470322</v>
      </c>
      <c r="F406" s="29">
        <f t="shared" si="49"/>
        <v>0.38555555555555687</v>
      </c>
      <c r="G406" s="44">
        <f t="shared" si="50"/>
        <v>7.4529674454469078E-2</v>
      </c>
      <c r="H406" s="38"/>
      <c r="I406" s="29"/>
    </row>
    <row r="407" spans="1:9" x14ac:dyDescent="0.2">
      <c r="A407" s="26">
        <f t="shared" si="46"/>
        <v>58</v>
      </c>
      <c r="B407" s="6">
        <v>3480</v>
      </c>
      <c r="C407" s="38">
        <f t="shared" si="47"/>
        <v>2.4510090564776463E-2</v>
      </c>
      <c r="D407" s="38">
        <f t="shared" si="51"/>
        <v>0.12675775200484812</v>
      </c>
      <c r="E407" s="38">
        <f t="shared" si="51"/>
        <v>0.10224766144007087</v>
      </c>
      <c r="F407" s="29">
        <f t="shared" si="49"/>
        <v>0.38666666666666799</v>
      </c>
      <c r="G407" s="44">
        <f t="shared" si="50"/>
        <v>7.4813695736247049E-2</v>
      </c>
      <c r="H407" s="38"/>
      <c r="I407" s="29"/>
    </row>
    <row r="408" spans="1:9" x14ac:dyDescent="0.2">
      <c r="A408" s="26">
        <f t="shared" si="46"/>
        <v>58.166666666666664</v>
      </c>
      <c r="B408" s="6">
        <v>3490</v>
      </c>
      <c r="C408" s="38">
        <f t="shared" si="47"/>
        <v>2.4250271028036622E-2</v>
      </c>
      <c r="D408" s="38">
        <f t="shared" si="51"/>
        <v>0.12652516590206914</v>
      </c>
      <c r="E408" s="38">
        <f t="shared" si="51"/>
        <v>0.10227489487403174</v>
      </c>
      <c r="F408" s="29">
        <f t="shared" si="49"/>
        <v>0.38777777777777911</v>
      </c>
      <c r="G408" s="44">
        <f t="shared" si="50"/>
        <v>7.5097792666452695E-2</v>
      </c>
      <c r="H408" s="38"/>
      <c r="I408" s="29"/>
    </row>
    <row r="409" spans="1:9" x14ac:dyDescent="0.2">
      <c r="A409" s="26">
        <f t="shared" si="46"/>
        <v>58.333333333333336</v>
      </c>
      <c r="B409" s="6">
        <v>3500</v>
      </c>
      <c r="C409" s="38">
        <f t="shared" si="47"/>
        <v>2.399320571170625E-2</v>
      </c>
      <c r="D409" s="38">
        <f t="shared" si="51"/>
        <v>0.12629504533132549</v>
      </c>
      <c r="E409" s="38">
        <f t="shared" si="51"/>
        <v>0.10230183961961845</v>
      </c>
      <c r="F409" s="29">
        <f t="shared" si="49"/>
        <v>0.38888888888889023</v>
      </c>
      <c r="G409" s="44">
        <f t="shared" si="50"/>
        <v>7.5381964443173854E-2</v>
      </c>
      <c r="H409" s="38"/>
      <c r="I409" s="29"/>
    </row>
    <row r="410" spans="1:9" x14ac:dyDescent="0.2">
      <c r="A410" s="26">
        <f t="shared" si="46"/>
        <v>58.5</v>
      </c>
      <c r="B410" s="6">
        <v>3510</v>
      </c>
      <c r="C410" s="38">
        <f t="shared" si="47"/>
        <v>2.3738865419635758E-2</v>
      </c>
      <c r="D410" s="38">
        <f t="shared" si="51"/>
        <v>0.12606736415671244</v>
      </c>
      <c r="E410" s="38">
        <f t="shared" si="51"/>
        <v>0.10232849873707589</v>
      </c>
      <c r="F410" s="29">
        <f t="shared" si="49"/>
        <v>0.39000000000000135</v>
      </c>
      <c r="G410" s="44">
        <f t="shared" si="50"/>
        <v>7.5666210272999065E-2</v>
      </c>
      <c r="H410" s="38"/>
      <c r="I410" s="29"/>
    </row>
    <row r="411" spans="1:9" x14ac:dyDescent="0.2">
      <c r="A411" s="26">
        <f t="shared" si="46"/>
        <v>58.666666666666664</v>
      </c>
      <c r="B411" s="6">
        <v>3520</v>
      </c>
      <c r="C411" s="38">
        <f t="shared" si="47"/>
        <v>2.3487221265169729E-2</v>
      </c>
      <c r="D411" s="38">
        <f t="shared" si="51"/>
        <v>0.1258420965193793</v>
      </c>
      <c r="E411" s="38">
        <f t="shared" si="51"/>
        <v>0.10235487525420882</v>
      </c>
      <c r="F411" s="29">
        <f t="shared" si="49"/>
        <v>0.39111111111111246</v>
      </c>
      <c r="G411" s="44">
        <f t="shared" si="50"/>
        <v>7.5950529370927417E-2</v>
      </c>
      <c r="H411" s="38"/>
      <c r="I411" s="29"/>
    </row>
    <row r="412" spans="1:9" x14ac:dyDescent="0.2">
      <c r="A412" s="26">
        <f t="shared" si="46"/>
        <v>58.833333333333336</v>
      </c>
      <c r="B412" s="6">
        <v>3530</v>
      </c>
      <c r="C412" s="38">
        <f t="shared" si="47"/>
        <v>2.3238244667866063E-2</v>
      </c>
      <c r="D412" s="38">
        <f t="shared" si="51"/>
        <v>0.12561921683459248</v>
      </c>
      <c r="E412" s="38">
        <f t="shared" si="51"/>
        <v>0.10238097216672568</v>
      </c>
      <c r="F412" s="29">
        <f t="shared" si="49"/>
        <v>0.39222222222222358</v>
      </c>
      <c r="G412" s="44">
        <f t="shared" si="50"/>
        <v>7.6234920960279437E-2</v>
      </c>
      <c r="H412" s="38"/>
      <c r="I412" s="29"/>
    </row>
    <row r="413" spans="1:9" x14ac:dyDescent="0.2">
      <c r="A413" s="26">
        <f t="shared" si="46"/>
        <v>59</v>
      </c>
      <c r="B413" s="6">
        <v>3540</v>
      </c>
      <c r="C413" s="38">
        <f t="shared" si="47"/>
        <v>2.2991907350250071E-2</v>
      </c>
      <c r="D413" s="38">
        <f t="shared" ref="D413:E428" si="52">D412*EXP(-$C$29*10/3600)+$B$56</f>
        <v>0.12539869978882967</v>
      </c>
      <c r="E413" s="38">
        <f t="shared" si="52"/>
        <v>0.10240679243857886</v>
      </c>
      <c r="F413" s="29">
        <f t="shared" si="49"/>
        <v>0.3933333333333347</v>
      </c>
      <c r="G413" s="44">
        <f t="shared" si="50"/>
        <v>7.651938427260882E-2</v>
      </c>
      <c r="H413" s="38"/>
      <c r="I413" s="29"/>
    </row>
    <row r="414" spans="1:9" x14ac:dyDescent="0.2">
      <c r="A414" s="26">
        <f t="shared" si="46"/>
        <v>59.166666666666664</v>
      </c>
      <c r="B414" s="6">
        <v>3550</v>
      </c>
      <c r="C414" s="38">
        <f t="shared" si="47"/>
        <v>2.2748181334602765E-2</v>
      </c>
      <c r="D414" s="38">
        <f t="shared" si="52"/>
        <v>0.12518052033690485</v>
      </c>
      <c r="E414" s="38">
        <f t="shared" si="52"/>
        <v>0.10243233900230136</v>
      </c>
      <c r="F414" s="29">
        <f t="shared" si="49"/>
        <v>0.39444444444444582</v>
      </c>
      <c r="G414" s="44">
        <f t="shared" si="50"/>
        <v>7.6803918547615216E-2</v>
      </c>
      <c r="H414" s="38"/>
      <c r="I414" s="29"/>
    </row>
    <row r="415" spans="1:9" x14ac:dyDescent="0.2">
      <c r="A415" s="26">
        <f t="shared" si="46"/>
        <v>59.333333333333336</v>
      </c>
      <c r="B415" s="6">
        <v>3560</v>
      </c>
      <c r="C415" s="38">
        <f t="shared" si="47"/>
        <v>2.2507038939783362E-2</v>
      </c>
      <c r="D415" s="38">
        <f t="shared" si="52"/>
        <v>0.12496465369912389</v>
      </c>
      <c r="E415" s="38">
        <f t="shared" si="52"/>
        <v>0.10245761475933982</v>
      </c>
      <c r="F415" s="29">
        <f t="shared" si="49"/>
        <v>0.39555555555555694</v>
      </c>
      <c r="G415" s="44">
        <f t="shared" si="50"/>
        <v>7.7088523033057826E-2</v>
      </c>
      <c r="H415" s="38"/>
      <c r="I415" s="29"/>
    </row>
    <row r="416" spans="1:9" x14ac:dyDescent="0.2">
      <c r="A416" s="26">
        <f t="shared" si="46"/>
        <v>59.5</v>
      </c>
      <c r="B416" s="6">
        <v>3570</v>
      </c>
      <c r="C416" s="38">
        <f t="shared" si="47"/>
        <v>2.2268452778085375E-2</v>
      </c>
      <c r="D416" s="38">
        <f t="shared" si="52"/>
        <v>0.12475107535847009</v>
      </c>
      <c r="E416" s="38">
        <f t="shared" si="52"/>
        <v>0.10248262258038401</v>
      </c>
      <c r="F416" s="29">
        <f t="shared" si="49"/>
        <v>0.39666666666666806</v>
      </c>
      <c r="G416" s="44">
        <f t="shared" si="50"/>
        <v>7.7373196984670004E-2</v>
      </c>
      <c r="H416" s="38"/>
      <c r="I416" s="29"/>
    </row>
    <row r="417" spans="1:9" x14ac:dyDescent="0.2">
      <c r="A417" s="26">
        <f t="shared" si="46"/>
        <v>59.666666666666664</v>
      </c>
      <c r="B417" s="6">
        <v>3580</v>
      </c>
      <c r="C417" s="38">
        <f t="shared" si="47"/>
        <v>2.2032395752126028E-2</v>
      </c>
      <c r="D417" s="38">
        <f t="shared" si="52"/>
        <v>0.12453976105781972</v>
      </c>
      <c r="E417" s="38">
        <f t="shared" si="52"/>
        <v>0.102507365305693</v>
      </c>
      <c r="F417" s="29">
        <f t="shared" si="49"/>
        <v>0.39777777777777917</v>
      </c>
      <c r="G417" s="44">
        <f t="shared" si="50"/>
        <v>7.7657939666074705E-2</v>
      </c>
      <c r="H417" s="38"/>
      <c r="I417" s="29"/>
    </row>
    <row r="418" spans="1:9" x14ac:dyDescent="0.2">
      <c r="A418" s="26">
        <f t="shared" si="46"/>
        <v>59.833333333333336</v>
      </c>
      <c r="B418" s="6">
        <v>3590</v>
      </c>
      <c r="C418" s="38">
        <f t="shared" si="47"/>
        <v>2.1798841051768734E-2</v>
      </c>
      <c r="D418" s="38">
        <f t="shared" si="52"/>
        <v>0.12433068679718701</v>
      </c>
      <c r="E418" s="38">
        <f t="shared" si="52"/>
        <v>0.10253184574541759</v>
      </c>
      <c r="F418" s="29">
        <f t="shared" si="49"/>
        <v>0.39888888888889029</v>
      </c>
      <c r="G418" s="44">
        <f t="shared" si="50"/>
        <v>7.7942750348700865E-2</v>
      </c>
      <c r="H418" s="38"/>
      <c r="I418" s="29"/>
    </row>
    <row r="419" spans="1:9" x14ac:dyDescent="0.2">
      <c r="A419" s="26">
        <f t="shared" si="46"/>
        <v>60</v>
      </c>
      <c r="B419" s="6">
        <v>3600</v>
      </c>
      <c r="C419" s="38">
        <f t="shared" si="47"/>
        <v>2.156776215107812E-2</v>
      </c>
      <c r="D419" s="38">
        <f t="shared" si="52"/>
        <v>0.12412382883099835</v>
      </c>
      <c r="E419" s="38">
        <f t="shared" si="52"/>
        <v>0.10255606667991955</v>
      </c>
      <c r="F419" s="29">
        <f t="shared" si="49"/>
        <v>0.40000000000000141</v>
      </c>
      <c r="G419" s="44">
        <f t="shared" si="50"/>
        <v>7.8227628311700645E-2</v>
      </c>
      <c r="H419" s="38"/>
      <c r="I419" s="29"/>
    </row>
    <row r="420" spans="1:9" x14ac:dyDescent="0.2">
      <c r="A420" s="26">
        <f t="shared" si="46"/>
        <v>60.166666666666664</v>
      </c>
      <c r="B420" s="6">
        <v>3610</v>
      </c>
      <c r="C420" s="38">
        <f t="shared" si="47"/>
        <v>2.1339132805307307E-2</v>
      </c>
      <c r="D420" s="38">
        <f t="shared" si="52"/>
        <v>0.12391916366539539</v>
      </c>
      <c r="E420" s="38">
        <f t="shared" si="52"/>
        <v>0.10258003086008742</v>
      </c>
      <c r="F420" s="29">
        <f t="shared" si="49"/>
        <v>0.40111111111111253</v>
      </c>
      <c r="G420" s="44">
        <f t="shared" si="50"/>
        <v>7.8512572841867551E-2</v>
      </c>
    </row>
    <row r="421" spans="1:9" x14ac:dyDescent="0.2">
      <c r="A421" s="26">
        <f t="shared" si="46"/>
        <v>60.333333333333336</v>
      </c>
      <c r="B421" s="6">
        <v>3620</v>
      </c>
      <c r="C421" s="38">
        <f t="shared" si="47"/>
        <v>2.1112927047917212E-2</v>
      </c>
      <c r="D421" s="38">
        <f t="shared" si="52"/>
        <v>0.12371666805556675</v>
      </c>
      <c r="E421" s="38">
        <f t="shared" si="52"/>
        <v>0.10260374100764887</v>
      </c>
      <c r="F421" s="29">
        <f t="shared" si="49"/>
        <v>0.40222222222222365</v>
      </c>
      <c r="G421" s="44">
        <f t="shared" si="50"/>
        <v>7.8797583233555471E-2</v>
      </c>
    </row>
    <row r="422" spans="1:9" x14ac:dyDescent="0.2">
      <c r="A422" s="26">
        <f t="shared" si="46"/>
        <v>60.5</v>
      </c>
      <c r="B422" s="6">
        <v>3630</v>
      </c>
      <c r="C422" s="38">
        <f t="shared" si="47"/>
        <v>2.0889119187627408E-2</v>
      </c>
      <c r="D422" s="38">
        <f t="shared" si="52"/>
        <v>0.12351631900310794</v>
      </c>
      <c r="E422" s="38">
        <f t="shared" si="52"/>
        <v>0.10262719981547988</v>
      </c>
      <c r="F422" s="29">
        <f t="shared" si="49"/>
        <v>0.40333333333333476</v>
      </c>
      <c r="G422" s="44">
        <f t="shared" si="50"/>
        <v>7.9082658788598464E-2</v>
      </c>
    </row>
    <row r="423" spans="1:9" x14ac:dyDescent="0.2">
      <c r="A423" s="26">
        <f t="shared" si="46"/>
        <v>60.666666666666664</v>
      </c>
      <c r="B423" s="6">
        <v>3640</v>
      </c>
      <c r="C423" s="38">
        <f t="shared" si="47"/>
        <v>2.0667683805498195E-2</v>
      </c>
      <c r="D423" s="38">
        <f t="shared" si="52"/>
        <v>0.12331809375340942</v>
      </c>
      <c r="E423" s="38">
        <f t="shared" si="52"/>
        <v>0.10265040994791058</v>
      </c>
      <c r="F423" s="29">
        <f t="shared" si="49"/>
        <v>0.40444444444444588</v>
      </c>
      <c r="G423" s="44">
        <f t="shared" si="50"/>
        <v>7.9367798816231544E-2</v>
      </c>
    </row>
    <row r="424" spans="1:9" x14ac:dyDescent="0.2">
      <c r="A424" s="26">
        <f t="shared" si="46"/>
        <v>60.833333333333336</v>
      </c>
      <c r="B424" s="6">
        <v>3650</v>
      </c>
      <c r="C424" s="38">
        <f t="shared" si="47"/>
        <v>2.0448595752043698E-2</v>
      </c>
      <c r="D424" s="38">
        <f t="shared" si="52"/>
        <v>0.12312196979307215</v>
      </c>
      <c r="E424" s="38">
        <f t="shared" si="52"/>
        <v>0.1026733740410278</v>
      </c>
      <c r="F424" s="29">
        <f t="shared" si="49"/>
        <v>0.405555555555557</v>
      </c>
      <c r="G424" s="44">
        <f t="shared" si="50"/>
        <v>7.9653002633012171E-2</v>
      </c>
    </row>
    <row r="425" spans="1:9" x14ac:dyDescent="0.2">
      <c r="A425" s="26">
        <f t="shared" si="46"/>
        <v>61</v>
      </c>
      <c r="B425" s="6">
        <v>3660</v>
      </c>
      <c r="C425" s="38">
        <f t="shared" si="47"/>
        <v>2.0231830144375504E-2</v>
      </c>
      <c r="D425" s="38">
        <f t="shared" si="52"/>
        <v>0.12292792484735066</v>
      </c>
      <c r="E425" s="38">
        <f t="shared" si="52"/>
        <v>0.10269609470297451</v>
      </c>
      <c r="F425" s="29">
        <f t="shared" si="49"/>
        <v>0.40666666666666812</v>
      </c>
      <c r="G425" s="44">
        <f t="shared" si="50"/>
        <v>7.993826956274265E-2</v>
      </c>
    </row>
    <row r="426" spans="1:9" x14ac:dyDescent="0.2">
      <c r="A426" s="26">
        <f t="shared" si="46"/>
        <v>61.166666666666664</v>
      </c>
      <c r="B426" s="6">
        <v>3670</v>
      </c>
      <c r="C426" s="38">
        <f t="shared" si="47"/>
        <v>2.0017362363376548E-2</v>
      </c>
      <c r="D426" s="38">
        <f t="shared" si="52"/>
        <v>0.12273593687762323</v>
      </c>
      <c r="E426" s="38">
        <f t="shared" si="52"/>
        <v>0.10271857451424604</v>
      </c>
      <c r="F426" s="29">
        <f t="shared" si="49"/>
        <v>0.40777777777777924</v>
      </c>
      <c r="G426" s="44">
        <f t="shared" si="50"/>
        <v>8.0223598936393331E-2</v>
      </c>
    </row>
    <row r="427" spans="1:9" x14ac:dyDescent="0.2">
      <c r="A427" s="26">
        <f t="shared" si="46"/>
        <v>61.333333333333336</v>
      </c>
      <c r="B427" s="6">
        <v>3680</v>
      </c>
      <c r="C427" s="38">
        <f t="shared" si="47"/>
        <v>1.9805168050905077E-2</v>
      </c>
      <c r="D427" s="38">
        <f t="shared" si="52"/>
        <v>0.12254598407888884</v>
      </c>
      <c r="E427" s="38">
        <f t="shared" si="52"/>
        <v>0.10274081602798313</v>
      </c>
      <c r="F427" s="29">
        <f t="shared" si="49"/>
        <v>0.40888888888889036</v>
      </c>
      <c r="G427" s="44">
        <f t="shared" si="50"/>
        <v>8.0508990092026611E-2</v>
      </c>
    </row>
    <row r="428" spans="1:9" x14ac:dyDescent="0.2">
      <c r="A428" s="26">
        <f t="shared" si="46"/>
        <v>61.5</v>
      </c>
      <c r="B428" s="6">
        <v>3690</v>
      </c>
      <c r="C428" s="38">
        <f t="shared" si="47"/>
        <v>1.9595223107028131E-2</v>
      </c>
      <c r="D428" s="38">
        <f t="shared" si="52"/>
        <v>0.12235804487729066</v>
      </c>
      <c r="E428" s="38">
        <f t="shared" si="52"/>
        <v>0.10276282177026191</v>
      </c>
      <c r="F428" s="29">
        <f t="shared" si="49"/>
        <v>0.41000000000000147</v>
      </c>
      <c r="G428" s="44">
        <f t="shared" si="50"/>
        <v>8.0794442374721789E-2</v>
      </c>
    </row>
    <row r="429" spans="1:9" x14ac:dyDescent="0.2">
      <c r="A429" s="26">
        <f t="shared" si="46"/>
        <v>61.666666666666664</v>
      </c>
      <c r="B429" s="6">
        <v>3700</v>
      </c>
      <c r="C429" s="38">
        <f t="shared" si="47"/>
        <v>1.9387503687284389E-2</v>
      </c>
      <c r="D429" s="38">
        <f t="shared" ref="D429:E444" si="53">D428*EXP(-$C$29*10/3600)+$B$56</f>
        <v>0.12217209792766583</v>
      </c>
      <c r="E429" s="38">
        <f t="shared" si="53"/>
        <v>0.10278459424038083</v>
      </c>
      <c r="F429" s="29">
        <f t="shared" si="49"/>
        <v>0.41111111111111259</v>
      </c>
      <c r="G429" s="44">
        <f t="shared" si="50"/>
        <v>8.1079955136500625E-2</v>
      </c>
    </row>
    <row r="430" spans="1:9" x14ac:dyDescent="0.2">
      <c r="A430" s="26">
        <f t="shared" si="46"/>
        <v>61.833333333333336</v>
      </c>
      <c r="B430" s="6">
        <v>3710</v>
      </c>
      <c r="C430" s="38">
        <f t="shared" si="47"/>
        <v>1.9181986199976062E-2</v>
      </c>
      <c r="D430" s="38">
        <f t="shared" si="53"/>
        <v>0.12198812211112114</v>
      </c>
      <c r="E430" s="38">
        <f t="shared" si="53"/>
        <v>0.10280613591114449</v>
      </c>
      <c r="F430" s="29">
        <f t="shared" si="49"/>
        <v>0.41222222222222371</v>
      </c>
      <c r="G430" s="44">
        <f t="shared" si="50"/>
        <v>8.1365527736253801E-2</v>
      </c>
    </row>
    <row r="431" spans="1:9" x14ac:dyDescent="0.2">
      <c r="A431" s="26">
        <f t="shared" si="46"/>
        <v>62</v>
      </c>
      <c r="B431" s="6">
        <v>3720</v>
      </c>
      <c r="C431" s="38">
        <f t="shared" si="47"/>
        <v>1.8978647303489481E-2</v>
      </c>
      <c r="D431" s="38">
        <f t="shared" si="53"/>
        <v>0.12180609653263452</v>
      </c>
      <c r="E431" s="38">
        <f t="shared" si="53"/>
        <v>0.10282744922914445</v>
      </c>
      <c r="F431" s="29">
        <f t="shared" si="49"/>
        <v>0.41333333333333483</v>
      </c>
      <c r="G431" s="44">
        <f t="shared" si="50"/>
        <v>8.1651159539668089E-2</v>
      </c>
    </row>
    <row r="432" spans="1:9" x14ac:dyDescent="0.2">
      <c r="A432" s="26">
        <f t="shared" si="46"/>
        <v>62.166666666666664</v>
      </c>
      <c r="B432" s="6">
        <v>3730</v>
      </c>
      <c r="C432" s="38">
        <f t="shared" si="47"/>
        <v>1.8777463903644029E-2</v>
      </c>
      <c r="D432" s="38">
        <f t="shared" si="53"/>
        <v>0.12162600051868183</v>
      </c>
      <c r="E432" s="38">
        <f t="shared" si="53"/>
        <v>0.10284853661503722</v>
      </c>
      <c r="F432" s="29">
        <f t="shared" si="49"/>
        <v>0.41444444444444595</v>
      </c>
      <c r="G432" s="44">
        <f t="shared" si="50"/>
        <v>8.19368499191543E-2</v>
      </c>
    </row>
    <row r="433" spans="1:7" x14ac:dyDescent="0.2">
      <c r="A433" s="26">
        <f t="shared" si="46"/>
        <v>62.333333333333336</v>
      </c>
      <c r="B433" s="6">
        <v>3740</v>
      </c>
      <c r="C433" s="38">
        <f t="shared" si="47"/>
        <v>1.8578413151069277E-2</v>
      </c>
      <c r="D433" s="38">
        <f t="shared" si="53"/>
        <v>0.12144781361488891</v>
      </c>
      <c r="E433" s="38">
        <f t="shared" si="53"/>
        <v>0.10286940046381905</v>
      </c>
      <c r="F433" s="29">
        <f t="shared" si="49"/>
        <v>0.41555555555555707</v>
      </c>
      <c r="G433" s="44">
        <f t="shared" si="50"/>
        <v>8.2222598253776022E-2</v>
      </c>
    </row>
    <row r="434" spans="1:7" x14ac:dyDescent="0.2">
      <c r="A434" s="26">
        <f t="shared" si="46"/>
        <v>62.5</v>
      </c>
      <c r="B434" s="6">
        <v>3750</v>
      </c>
      <c r="C434" s="38">
        <f t="shared" si="47"/>
        <v>1.8381472438609849E-2</v>
      </c>
      <c r="D434" s="38">
        <f t="shared" si="53"/>
        <v>0.12127151558370843</v>
      </c>
      <c r="E434" s="38">
        <f t="shared" si="53"/>
        <v>0.10289004314509802</v>
      </c>
      <c r="F434" s="29">
        <f t="shared" si="49"/>
        <v>0.41666666666666818</v>
      </c>
      <c r="G434" s="44">
        <f t="shared" si="50"/>
        <v>8.2508403929179075E-2</v>
      </c>
    </row>
    <row r="435" spans="1:7" x14ac:dyDescent="0.2">
      <c r="A435" s="26">
        <f t="shared" si="46"/>
        <v>62.666666666666664</v>
      </c>
      <c r="B435" s="6">
        <v>3760</v>
      </c>
      <c r="C435" s="38">
        <f t="shared" si="47"/>
        <v>1.8186619398757799E-2</v>
      </c>
      <c r="D435" s="38">
        <f t="shared" si="53"/>
        <v>0.12109708640212148</v>
      </c>
      <c r="E435" s="38">
        <f t="shared" si="53"/>
        <v>0.10291046700336313</v>
      </c>
      <c r="F435" s="29">
        <f t="shared" si="49"/>
        <v>0.4177777777777793</v>
      </c>
      <c r="G435" s="44">
        <f t="shared" si="50"/>
        <v>8.2794266337521752E-2</v>
      </c>
    </row>
    <row r="436" spans="1:7" x14ac:dyDescent="0.2">
      <c r="A436" s="26">
        <f t="shared" si="46"/>
        <v>62.833333333333336</v>
      </c>
      <c r="B436" s="6">
        <v>3770</v>
      </c>
      <c r="C436" s="38">
        <f t="shared" si="47"/>
        <v>1.7993831901112232E-2</v>
      </c>
      <c r="D436" s="38">
        <f t="shared" si="53"/>
        <v>0.12092450625936343</v>
      </c>
      <c r="E436" s="38">
        <f t="shared" si="53"/>
        <v>0.10293067435825064</v>
      </c>
      <c r="F436" s="29">
        <f t="shared" si="49"/>
        <v>0.41888888888889042</v>
      </c>
      <c r="G436" s="44">
        <f t="shared" si="50"/>
        <v>8.3080184877405788E-2</v>
      </c>
    </row>
    <row r="437" spans="1:7" x14ac:dyDescent="0.2">
      <c r="A437" s="26">
        <f t="shared" si="46"/>
        <v>63</v>
      </c>
      <c r="B437" s="6">
        <v>3780</v>
      </c>
      <c r="C437" s="38">
        <f t="shared" si="47"/>
        <v>1.7803088049865912E-2</v>
      </c>
      <c r="D437" s="38">
        <f t="shared" si="53"/>
        <v>0.12075375555467389</v>
      </c>
      <c r="E437" s="38">
        <f t="shared" si="53"/>
        <v>0.10295066750480743</v>
      </c>
      <c r="F437" s="29">
        <f t="shared" si="49"/>
        <v>0.42000000000000154</v>
      </c>
      <c r="G437" s="44">
        <f t="shared" si="50"/>
        <v>8.3366158953808028E-2</v>
      </c>
    </row>
    <row r="438" spans="1:7" x14ac:dyDescent="0.2">
      <c r="A438" s="26">
        <f t="shared" si="46"/>
        <v>63.166666666666664</v>
      </c>
      <c r="B438" s="6">
        <v>3790</v>
      </c>
      <c r="C438" s="38">
        <f t="shared" si="47"/>
        <v>1.7614366181318342E-2</v>
      </c>
      <c r="D438" s="38">
        <f t="shared" si="53"/>
        <v>0.12058481489507061</v>
      </c>
      <c r="E438" s="38">
        <f t="shared" si="53"/>
        <v>0.10297044871375172</v>
      </c>
      <c r="F438" s="29">
        <f t="shared" si="49"/>
        <v>0.42111111111111266</v>
      </c>
      <c r="G438" s="44">
        <f t="shared" si="50"/>
        <v>8.3652187978012896E-2</v>
      </c>
    </row>
    <row r="439" spans="1:7" x14ac:dyDescent="0.2">
      <c r="A439" s="26">
        <f t="shared" si="46"/>
        <v>63.333333333333336</v>
      </c>
      <c r="B439" s="6">
        <v>3800</v>
      </c>
      <c r="C439" s="38">
        <f t="shared" si="47"/>
        <v>1.7427644861415386E-2</v>
      </c>
      <c r="D439" s="38">
        <f t="shared" si="53"/>
        <v>0.12041766509314689</v>
      </c>
      <c r="E439" s="38">
        <f t="shared" si="53"/>
        <v>0.10299002023173096</v>
      </c>
      <c r="F439" s="29">
        <f t="shared" si="49"/>
        <v>0.42222222222222378</v>
      </c>
      <c r="G439" s="44">
        <f t="shared" si="50"/>
        <v>8.3938271367545475E-2</v>
      </c>
    </row>
    <row r="440" spans="1:7" x14ac:dyDescent="0.2">
      <c r="A440" s="26">
        <f t="shared" si="46"/>
        <v>63.5</v>
      </c>
      <c r="B440" s="6">
        <v>3810</v>
      </c>
      <c r="C440" s="38">
        <f t="shared" si="47"/>
        <v>1.7242902883314863E-2</v>
      </c>
      <c r="D440" s="38">
        <f t="shared" si="53"/>
        <v>0.12025228716489238</v>
      </c>
      <c r="E440" s="38">
        <f t="shared" si="53"/>
        <v>0.10300938428157697</v>
      </c>
      <c r="F440" s="29">
        <f t="shared" si="49"/>
        <v>0.42333333333333489</v>
      </c>
      <c r="G440" s="44">
        <f t="shared" si="50"/>
        <v>8.4224408546105411E-2</v>
      </c>
    </row>
    <row r="441" spans="1:7" x14ac:dyDescent="0.2">
      <c r="A441" s="26">
        <f t="shared" si="46"/>
        <v>63.666666666666664</v>
      </c>
      <c r="B441" s="6">
        <v>3820</v>
      </c>
      <c r="C441" s="38">
        <f t="shared" si="47"/>
        <v>1.7060119264978045E-2</v>
      </c>
      <c r="D441" s="38">
        <f t="shared" si="53"/>
        <v>0.12008866232753701</v>
      </c>
      <c r="E441" s="38">
        <f t="shared" si="53"/>
        <v>0.10302854306255843</v>
      </c>
      <c r="F441" s="29">
        <f t="shared" si="49"/>
        <v>0.42444444444444601</v>
      </c>
      <c r="G441" s="44">
        <f t="shared" si="50"/>
        <v>8.4510598943501408E-2</v>
      </c>
    </row>
    <row r="442" spans="1:7" x14ac:dyDescent="0.2">
      <c r="A442" s="26">
        <f t="shared" si="46"/>
        <v>63.833333333333336</v>
      </c>
      <c r="B442" s="6">
        <v>3830</v>
      </c>
      <c r="C442" s="38">
        <f t="shared" si="47"/>
        <v>1.6879273246786539E-2</v>
      </c>
      <c r="D442" s="38">
        <f t="shared" si="53"/>
        <v>0.11992677199741769</v>
      </c>
      <c r="E442" s="38">
        <f t="shared" si="53"/>
        <v>0.10304749875063063</v>
      </c>
      <c r="F442" s="29">
        <f t="shared" si="49"/>
        <v>0.42555555555555713</v>
      </c>
      <c r="G442" s="44">
        <f t="shared" si="50"/>
        <v>8.47968419955865E-2</v>
      </c>
    </row>
    <row r="443" spans="1:7" x14ac:dyDescent="0.2">
      <c r="A443" s="26">
        <f t="shared" si="46"/>
        <v>64</v>
      </c>
      <c r="B443" s="6">
        <v>3840</v>
      </c>
      <c r="C443" s="38">
        <f t="shared" si="47"/>
        <v>1.6700344289184557E-2</v>
      </c>
      <c r="D443" s="38">
        <f t="shared" si="53"/>
        <v>0.1197665977878677</v>
      </c>
      <c r="E443" s="38">
        <f t="shared" si="53"/>
        <v>0.10306625349868262</v>
      </c>
      <c r="F443" s="29">
        <f t="shared" si="49"/>
        <v>0.42666666666666825</v>
      </c>
      <c r="G443" s="44">
        <f t="shared" si="50"/>
        <v>8.5083137144193952E-2</v>
      </c>
    </row>
    <row r="444" spans="1:7" x14ac:dyDescent="0.2">
      <c r="A444" s="26">
        <f t="shared" si="46"/>
        <v>64.166666666666671</v>
      </c>
      <c r="B444" s="6">
        <v>3850</v>
      </c>
      <c r="C444" s="38">
        <f t="shared" si="47"/>
        <v>1.6523312070346186E-2</v>
      </c>
      <c r="D444" s="38">
        <f t="shared" si="53"/>
        <v>0.11960812150712842</v>
      </c>
      <c r="E444" s="38">
        <f t="shared" si="53"/>
        <v>0.10308480943678171</v>
      </c>
      <c r="F444" s="29">
        <f t="shared" si="49"/>
        <v>0.42777777777777937</v>
      </c>
      <c r="G444" s="44">
        <f t="shared" si="50"/>
        <v>8.5369483837073906E-2</v>
      </c>
    </row>
    <row r="445" spans="1:7" x14ac:dyDescent="0.2">
      <c r="A445" s="26">
        <f t="shared" ref="A445:A508" si="54">B445/60</f>
        <v>64.333333333333329</v>
      </c>
      <c r="B445" s="6">
        <v>3860</v>
      </c>
      <c r="C445" s="38">
        <f t="shared" ref="C445:C508" si="55">$C$59*EXP(-$C$29*B445/3600)</f>
        <v>1.6348156483867254E-2</v>
      </c>
      <c r="D445" s="38">
        <f t="shared" ref="D445:E460" si="56">D444*EXP(-$C$29*10/3600)+$B$56</f>
        <v>0.11945132515628319</v>
      </c>
      <c r="E445" s="38">
        <f t="shared" si="56"/>
        <v>0.10310316867241542</v>
      </c>
      <c r="F445" s="29">
        <f t="shared" ref="F445:F508" si="57">F444+$B$56</f>
        <v>0.42888888888889048</v>
      </c>
      <c r="G445" s="44">
        <f t="shared" ref="G445:G508" si="58">G444+E445*10/3600</f>
        <v>8.5655881527830616E-2</v>
      </c>
    </row>
    <row r="446" spans="1:7" x14ac:dyDescent="0.2">
      <c r="A446" s="26">
        <f t="shared" si="54"/>
        <v>64.5</v>
      </c>
      <c r="B446" s="6">
        <v>3870</v>
      </c>
      <c r="C446" s="38">
        <f t="shared" si="55"/>
        <v>1.6174857636481785E-2</v>
      </c>
      <c r="D446" s="38">
        <f t="shared" si="56"/>
        <v>0.11929619092721314</v>
      </c>
      <c r="E446" s="38">
        <f t="shared" si="56"/>
        <v>0.10312133329073084</v>
      </c>
      <c r="F446" s="29">
        <f t="shared" si="57"/>
        <v>0.4300000000000016</v>
      </c>
      <c r="G446" s="44">
        <f t="shared" si="58"/>
        <v>8.5942329675860421E-2</v>
      </c>
    </row>
    <row r="447" spans="1:7" x14ac:dyDescent="0.2">
      <c r="A447" s="26">
        <f t="shared" si="54"/>
        <v>64.666666666666671</v>
      </c>
      <c r="B447" s="6">
        <v>3880</v>
      </c>
      <c r="C447" s="38">
        <f t="shared" si="55"/>
        <v>1.6003395845802695E-2</v>
      </c>
      <c r="D447" s="38">
        <f t="shared" si="56"/>
        <v>0.11914270120057456</v>
      </c>
      <c r="E447" s="38">
        <f t="shared" si="56"/>
        <v>0.10313930535477137</v>
      </c>
      <c r="F447" s="29">
        <f t="shared" si="57"/>
        <v>0.43111111111111272</v>
      </c>
      <c r="G447" s="44">
        <f t="shared" si="58"/>
        <v>8.6228827746290343E-2</v>
      </c>
    </row>
    <row r="448" spans="1:7" x14ac:dyDescent="0.2">
      <c r="A448" s="26">
        <f t="shared" si="54"/>
        <v>64.833333333333329</v>
      </c>
      <c r="B448" s="6">
        <v>3890</v>
      </c>
      <c r="C448" s="38">
        <f t="shared" si="55"/>
        <v>1.5833751638086199E-2</v>
      </c>
      <c r="D448" s="38">
        <f t="shared" si="56"/>
        <v>0.11899083854379784</v>
      </c>
      <c r="E448" s="38">
        <f t="shared" si="56"/>
        <v>0.10315708690571114</v>
      </c>
      <c r="F448" s="29">
        <f t="shared" si="57"/>
        <v>0.43222222222222384</v>
      </c>
      <c r="G448" s="44">
        <f t="shared" si="58"/>
        <v>8.6515375209917325E-2</v>
      </c>
    </row>
    <row r="449" spans="1:7" x14ac:dyDescent="0.2">
      <c r="A449" s="26">
        <f t="shared" si="54"/>
        <v>65</v>
      </c>
      <c r="B449" s="6">
        <v>3900</v>
      </c>
      <c r="C449" s="38">
        <f t="shared" si="55"/>
        <v>1.5665905746020285E-2</v>
      </c>
      <c r="D449" s="38">
        <f t="shared" si="56"/>
        <v>0.11884058570910756</v>
      </c>
      <c r="E449" s="38">
        <f t="shared" si="56"/>
        <v>0.1031746799630868</v>
      </c>
      <c r="F449" s="29">
        <f t="shared" si="57"/>
        <v>0.43333333333333496</v>
      </c>
      <c r="G449" s="44">
        <f t="shared" si="58"/>
        <v>8.6801971543148115E-2</v>
      </c>
    </row>
    <row r="450" spans="1:7" x14ac:dyDescent="0.2">
      <c r="A450" s="26">
        <f t="shared" si="54"/>
        <v>65.166666666666671</v>
      </c>
      <c r="B450" s="6">
        <v>3910</v>
      </c>
      <c r="C450" s="38">
        <f t="shared" si="55"/>
        <v>1.5499839106536281E-2</v>
      </c>
      <c r="D450" s="38">
        <f t="shared" si="56"/>
        <v>0.11869192563156357</v>
      </c>
      <c r="E450" s="38">
        <f t="shared" si="56"/>
        <v>0.10319208652502682</v>
      </c>
      <c r="F450" s="29">
        <f t="shared" si="57"/>
        <v>0.43444444444444608</v>
      </c>
      <c r="G450" s="44">
        <f t="shared" si="58"/>
        <v>8.7088616227939855E-2</v>
      </c>
    </row>
    <row r="451" spans="1:7" x14ac:dyDescent="0.2">
      <c r="A451" s="26">
        <f t="shared" si="54"/>
        <v>65.333333333333329</v>
      </c>
      <c r="B451" s="6">
        <v>3920</v>
      </c>
      <c r="C451" s="38">
        <f t="shared" si="55"/>
        <v>1.5335532858643827E-2</v>
      </c>
      <c r="D451" s="38">
        <f t="shared" si="56"/>
        <v>0.11854484142712282</v>
      </c>
      <c r="E451" s="38">
        <f t="shared" si="56"/>
        <v>0.10320930856847853</v>
      </c>
      <c r="F451" s="29">
        <f t="shared" si="57"/>
        <v>0.43555555555555719</v>
      </c>
      <c r="G451" s="44">
        <f t="shared" si="58"/>
        <v>8.7375308751741182E-2</v>
      </c>
    </row>
    <row r="452" spans="1:7" x14ac:dyDescent="0.2">
      <c r="A452" s="26">
        <f t="shared" si="54"/>
        <v>65.5</v>
      </c>
      <c r="B452" s="6">
        <v>3930</v>
      </c>
      <c r="C452" s="38">
        <f t="shared" si="55"/>
        <v>1.5172968341288777E-2</v>
      </c>
      <c r="D452" s="38">
        <f t="shared" si="56"/>
        <v>0.11839931639072181</v>
      </c>
      <c r="E452" s="38">
        <f t="shared" si="56"/>
        <v>0.10322634804943258</v>
      </c>
      <c r="F452" s="29">
        <f t="shared" si="57"/>
        <v>0.43666666666666831</v>
      </c>
      <c r="G452" s="44">
        <f t="shared" si="58"/>
        <v>8.7662048607434054E-2</v>
      </c>
    </row>
    <row r="453" spans="1:7" x14ac:dyDescent="0.2">
      <c r="A453" s="26">
        <f t="shared" si="54"/>
        <v>65.666666666666671</v>
      </c>
      <c r="B453" s="6">
        <v>3940</v>
      </c>
      <c r="C453" s="38">
        <f t="shared" si="55"/>
        <v>1.5012127091233694E-2</v>
      </c>
      <c r="D453" s="38">
        <f t="shared" si="56"/>
        <v>0.11825533399437926</v>
      </c>
      <c r="E453" s="38">
        <f t="shared" si="56"/>
        <v>0.10324320690314512</v>
      </c>
      <c r="F453" s="29">
        <f t="shared" si="57"/>
        <v>0.43777777777777943</v>
      </c>
      <c r="G453" s="44">
        <f t="shared" si="58"/>
        <v>8.7948835293276129E-2</v>
      </c>
    </row>
    <row r="454" spans="1:7" x14ac:dyDescent="0.2">
      <c r="A454" s="26">
        <f t="shared" si="54"/>
        <v>65.833333333333329</v>
      </c>
      <c r="B454" s="6">
        <v>3950</v>
      </c>
      <c r="C454" s="38">
        <f t="shared" si="55"/>
        <v>1.4852990840960935E-2</v>
      </c>
      <c r="D454" s="38">
        <f t="shared" si="56"/>
        <v>0.11811287788531899</v>
      </c>
      <c r="E454" s="38">
        <f t="shared" si="56"/>
        <v>0.1032598870443576</v>
      </c>
      <c r="F454" s="29">
        <f t="shared" si="57"/>
        <v>0.43888888888889055</v>
      </c>
      <c r="G454" s="44">
        <f t="shared" si="58"/>
        <v>8.8235668312843782E-2</v>
      </c>
    </row>
    <row r="455" spans="1:7" x14ac:dyDescent="0.2">
      <c r="A455" s="26">
        <f t="shared" si="54"/>
        <v>66</v>
      </c>
      <c r="B455" s="6">
        <v>3960</v>
      </c>
      <c r="C455" s="38">
        <f t="shared" si="55"/>
        <v>1.4695541516597951E-2</v>
      </c>
      <c r="D455" s="38">
        <f t="shared" si="56"/>
        <v>0.11797193188411262</v>
      </c>
      <c r="E455" s="38">
        <f t="shared" si="56"/>
        <v>0.10327639036751422</v>
      </c>
      <c r="F455" s="29">
        <f t="shared" si="57"/>
        <v>0.44000000000000167</v>
      </c>
      <c r="G455" s="44">
        <f t="shared" si="58"/>
        <v>8.8522547174975763E-2</v>
      </c>
    </row>
    <row r="456" spans="1:7" x14ac:dyDescent="0.2">
      <c r="A456" s="26">
        <f t="shared" si="54"/>
        <v>66.166666666666671</v>
      </c>
      <c r="B456" s="6">
        <v>3970</v>
      </c>
      <c r="C456" s="38">
        <f t="shared" si="55"/>
        <v>1.4539761235864484E-2</v>
      </c>
      <c r="D456" s="38">
        <f t="shared" si="56"/>
        <v>0.11783247998284203</v>
      </c>
      <c r="E456" s="38">
        <f t="shared" si="56"/>
        <v>0.10329271874697711</v>
      </c>
      <c r="F456" s="29">
        <f t="shared" si="57"/>
        <v>0.44111111111111279</v>
      </c>
      <c r="G456" s="44">
        <f t="shared" si="58"/>
        <v>8.8809471393717365E-2</v>
      </c>
    </row>
    <row r="457" spans="1:7" x14ac:dyDescent="0.2">
      <c r="A457" s="26">
        <f t="shared" si="54"/>
        <v>66.333333333333329</v>
      </c>
      <c r="B457" s="6">
        <v>3980</v>
      </c>
      <c r="C457" s="38">
        <f t="shared" si="55"/>
        <v>1.4385632306041632E-2</v>
      </c>
      <c r="D457" s="38">
        <f t="shared" si="56"/>
        <v>0.11769450634328124</v>
      </c>
      <c r="E457" s="38">
        <f t="shared" si="56"/>
        <v>0.10330887403723918</v>
      </c>
      <c r="F457" s="29">
        <f t="shared" si="57"/>
        <v>0.4422222222222239</v>
      </c>
      <c r="G457" s="44">
        <f t="shared" si="58"/>
        <v>8.9096440488265247E-2</v>
      </c>
    </row>
    <row r="458" spans="1:7" x14ac:dyDescent="0.2">
      <c r="A458" s="26">
        <f t="shared" si="54"/>
        <v>66.5</v>
      </c>
      <c r="B458" s="6">
        <v>3990</v>
      </c>
      <c r="C458" s="38">
        <f t="shared" si="55"/>
        <v>1.4233137221962389E-2</v>
      </c>
      <c r="D458" s="38">
        <f t="shared" si="56"/>
        <v>0.1175579952950976</v>
      </c>
      <c r="E458" s="38">
        <f t="shared" si="56"/>
        <v>0.10332485807313478</v>
      </c>
      <c r="F458" s="29">
        <f t="shared" si="57"/>
        <v>0.44333333333333502</v>
      </c>
      <c r="G458" s="44">
        <f t="shared" si="58"/>
        <v>8.938345398291285E-2</v>
      </c>
    </row>
    <row r="459" spans="1:7" x14ac:dyDescent="0.2">
      <c r="A459" s="26">
        <f t="shared" si="54"/>
        <v>66.666666666666671</v>
      </c>
      <c r="B459" s="6">
        <v>4000</v>
      </c>
      <c r="C459" s="38">
        <f t="shared" si="55"/>
        <v>1.4082258664023494E-2</v>
      </c>
      <c r="D459" s="38">
        <f t="shared" si="56"/>
        <v>0.117422931334072</v>
      </c>
      <c r="E459" s="38">
        <f t="shared" si="56"/>
        <v>0.10334067267004807</v>
      </c>
      <c r="F459" s="29">
        <f t="shared" si="57"/>
        <v>0.44444444444444614</v>
      </c>
      <c r="G459" s="44">
        <f t="shared" si="58"/>
        <v>8.967051140699632E-2</v>
      </c>
    </row>
    <row r="460" spans="1:7" x14ac:dyDescent="0.2">
      <c r="A460" s="26">
        <f t="shared" si="54"/>
        <v>66.833333333333329</v>
      </c>
      <c r="B460" s="6">
        <v>4010</v>
      </c>
      <c r="C460" s="38">
        <f t="shared" si="55"/>
        <v>1.3932979496218406E-2</v>
      </c>
      <c r="D460" s="38">
        <f t="shared" si="56"/>
        <v>0.11728929912033804</v>
      </c>
      <c r="E460" s="38">
        <f t="shared" si="56"/>
        <v>0.1033563196241192</v>
      </c>
      <c r="F460" s="29">
        <f t="shared" si="57"/>
        <v>0.44555555555555726</v>
      </c>
      <c r="G460" s="44">
        <f t="shared" si="58"/>
        <v>8.9957612294841102E-2</v>
      </c>
    </row>
    <row r="461" spans="1:7" x14ac:dyDescent="0.2">
      <c r="A461" s="26">
        <f t="shared" si="54"/>
        <v>67</v>
      </c>
      <c r="B461" s="6">
        <v>4020</v>
      </c>
      <c r="C461" s="38">
        <f t="shared" si="55"/>
        <v>1.3785282764191003E-2</v>
      </c>
      <c r="D461" s="38">
        <f t="shared" ref="D461:E476" si="59">D460*EXP(-$C$29*10/3600)+$B$56</f>
        <v>0.11715708347663976</v>
      </c>
      <c r="E461" s="38">
        <f t="shared" si="59"/>
        <v>0.10337180071244834</v>
      </c>
      <c r="F461" s="29">
        <f t="shared" si="57"/>
        <v>0.44666666666666838</v>
      </c>
      <c r="G461" s="44">
        <f t="shared" si="58"/>
        <v>9.0244756185709013E-2</v>
      </c>
    </row>
    <row r="462" spans="1:7" x14ac:dyDescent="0.2">
      <c r="A462" s="26">
        <f t="shared" si="54"/>
        <v>67.166666666666671</v>
      </c>
      <c r="B462" s="6">
        <v>4030</v>
      </c>
      <c r="C462" s="38">
        <f t="shared" si="55"/>
        <v>1.3639151693310042E-2</v>
      </c>
      <c r="D462" s="38">
        <f t="shared" si="59"/>
        <v>0.11702626938660791</v>
      </c>
      <c r="E462" s="38">
        <f t="shared" si="59"/>
        <v>0.10338711769329743</v>
      </c>
      <c r="F462" s="29">
        <f t="shared" si="57"/>
        <v>0.4477777777777795</v>
      </c>
      <c r="G462" s="44">
        <f t="shared" si="58"/>
        <v>9.0531942623745948E-2</v>
      </c>
    </row>
    <row r="463" spans="1:7" x14ac:dyDescent="0.2">
      <c r="A463" s="26">
        <f t="shared" si="54"/>
        <v>67.333333333333329</v>
      </c>
      <c r="B463" s="6">
        <v>4040</v>
      </c>
      <c r="C463" s="38">
        <f t="shared" si="55"/>
        <v>1.3494569686764015E-2</v>
      </c>
      <c r="D463" s="38">
        <f t="shared" si="59"/>
        <v>0.11689684199305445</v>
      </c>
      <c r="E463" s="38">
        <f t="shared" si="59"/>
        <v>0.10340227230629</v>
      </c>
      <c r="F463" s="29">
        <f t="shared" si="57"/>
        <v>0.44888888888889061</v>
      </c>
      <c r="G463" s="44">
        <f t="shared" si="58"/>
        <v>9.081917115793009E-2</v>
      </c>
    </row>
    <row r="464" spans="1:7" x14ac:dyDescent="0.2">
      <c r="A464" s="26">
        <f t="shared" si="54"/>
        <v>67.5</v>
      </c>
      <c r="B464" s="6">
        <v>4050</v>
      </c>
      <c r="C464" s="38">
        <f t="shared" si="55"/>
        <v>1.3351520323676093E-2</v>
      </c>
      <c r="D464" s="38">
        <f t="shared" si="59"/>
        <v>0.11676878659628515</v>
      </c>
      <c r="E464" s="38">
        <f t="shared" si="59"/>
        <v>0.10341726627260862</v>
      </c>
      <c r="F464" s="29">
        <f t="shared" si="57"/>
        <v>0.45000000000000173</v>
      </c>
      <c r="G464" s="44">
        <f t="shared" si="58"/>
        <v>9.1106441342020672E-2</v>
      </c>
    </row>
    <row r="465" spans="1:7" x14ac:dyDescent="0.2">
      <c r="A465" s="26">
        <f t="shared" si="54"/>
        <v>67.666666666666671</v>
      </c>
      <c r="B465" s="6">
        <v>4060</v>
      </c>
      <c r="C465" s="38">
        <f t="shared" si="55"/>
        <v>1.3209987357239186E-2</v>
      </c>
      <c r="D465" s="38">
        <f t="shared" si="59"/>
        <v>0.11664208865243009</v>
      </c>
      <c r="E465" s="38">
        <f t="shared" si="59"/>
        <v>0.10343210129519048</v>
      </c>
      <c r="F465" s="29">
        <f t="shared" si="57"/>
        <v>0.45111111111111285</v>
      </c>
      <c r="G465" s="44">
        <f t="shared" si="58"/>
        <v>9.1393752734507311E-2</v>
      </c>
    </row>
    <row r="466" spans="1:7" x14ac:dyDescent="0.2">
      <c r="A466" s="26">
        <f t="shared" si="54"/>
        <v>67.833333333333329</v>
      </c>
      <c r="B466" s="6">
        <v>4070</v>
      </c>
      <c r="C466" s="38">
        <f t="shared" si="55"/>
        <v>1.3069954712870686E-2</v>
      </c>
      <c r="D466" s="38">
        <f t="shared" si="59"/>
        <v>0.11651673377179185</v>
      </c>
      <c r="E466" s="38">
        <f t="shared" si="59"/>
        <v>0.10344677905892075</v>
      </c>
      <c r="F466" s="29">
        <f t="shared" si="57"/>
        <v>0.45222222222222397</v>
      </c>
      <c r="G466" s="44">
        <f t="shared" si="58"/>
        <v>9.1681104898559865E-2</v>
      </c>
    </row>
    <row r="467" spans="1:7" x14ac:dyDescent="0.2">
      <c r="A467" s="26">
        <f t="shared" si="54"/>
        <v>68</v>
      </c>
      <c r="B467" s="6">
        <v>4080</v>
      </c>
      <c r="C467" s="38">
        <f t="shared" si="55"/>
        <v>1.2931406486386807E-2</v>
      </c>
      <c r="D467" s="38">
        <f t="shared" si="59"/>
        <v>0.11639270771721116</v>
      </c>
      <c r="E467" s="38">
        <f t="shared" si="59"/>
        <v>0.10346130123082393</v>
      </c>
      <c r="F467" s="29">
        <f t="shared" si="57"/>
        <v>0.45333333333333509</v>
      </c>
      <c r="G467" s="44">
        <f t="shared" si="58"/>
        <v>9.1968497401978822E-2</v>
      </c>
    </row>
    <row r="468" spans="1:7" x14ac:dyDescent="0.2">
      <c r="A468" s="26">
        <f t="shared" si="54"/>
        <v>68.166666666666671</v>
      </c>
      <c r="B468" s="6">
        <v>4090</v>
      </c>
      <c r="C468" s="38">
        <f t="shared" si="55"/>
        <v>1.27943269421963E-2</v>
      </c>
      <c r="D468" s="38">
        <f t="shared" si="59"/>
        <v>0.11626999640244996</v>
      </c>
      <c r="E468" s="38">
        <f t="shared" si="59"/>
        <v>0.10347566946025326</v>
      </c>
      <c r="F468" s="29">
        <f t="shared" si="57"/>
        <v>0.45444444444444621</v>
      </c>
      <c r="G468" s="44">
        <f t="shared" si="58"/>
        <v>9.2255929817146198E-2</v>
      </c>
    </row>
    <row r="469" spans="1:7" x14ac:dyDescent="0.2">
      <c r="A469" s="26">
        <f t="shared" si="54"/>
        <v>68.333333333333329</v>
      </c>
      <c r="B469" s="6">
        <v>4100</v>
      </c>
      <c r="C469" s="38">
        <f t="shared" si="55"/>
        <v>1.2658700511513226E-2</v>
      </c>
      <c r="D469" s="38">
        <f t="shared" si="59"/>
        <v>0.11614858589059154</v>
      </c>
      <c r="E469" s="38">
        <f t="shared" si="59"/>
        <v>0.10348988537907793</v>
      </c>
      <c r="F469" s="29">
        <f t="shared" si="57"/>
        <v>0.45555555555555732</v>
      </c>
      <c r="G469" s="44">
        <f t="shared" si="58"/>
        <v>9.254340172097697E-2</v>
      </c>
    </row>
    <row r="470" spans="1:7" x14ac:dyDescent="0.2">
      <c r="A470" s="26">
        <f t="shared" si="54"/>
        <v>68.5</v>
      </c>
      <c r="B470" s="6">
        <v>4110</v>
      </c>
      <c r="C470" s="38">
        <f t="shared" si="55"/>
        <v>1.2524511790588767E-2</v>
      </c>
      <c r="D470" s="38">
        <f t="shared" si="59"/>
        <v>0.11602846239245766</v>
      </c>
      <c r="E470" s="38">
        <f t="shared" si="59"/>
        <v>0.1035039506018685</v>
      </c>
      <c r="F470" s="29">
        <f t="shared" si="57"/>
        <v>0.45666666666666844</v>
      </c>
      <c r="G470" s="44">
        <f t="shared" si="58"/>
        <v>9.2830912694871051E-2</v>
      </c>
    </row>
    <row r="471" spans="1:7" x14ac:dyDescent="0.2">
      <c r="A471" s="26">
        <f t="shared" si="54"/>
        <v>68.666666666666671</v>
      </c>
      <c r="B471" s="6">
        <v>4120</v>
      </c>
      <c r="C471" s="38">
        <f t="shared" si="55"/>
        <v>1.2391745538961775E-2</v>
      </c>
      <c r="D471" s="38">
        <f t="shared" si="59"/>
        <v>0.11590961226504243</v>
      </c>
      <c r="E471" s="38">
        <f t="shared" si="59"/>
        <v>0.10351786672608027</v>
      </c>
      <c r="F471" s="29">
        <f t="shared" si="57"/>
        <v>0.45777777777777956</v>
      </c>
      <c r="G471" s="44">
        <f t="shared" si="58"/>
        <v>9.3118462324665724E-2</v>
      </c>
    </row>
    <row r="472" spans="1:7" x14ac:dyDescent="0.2">
      <c r="A472" s="26">
        <f t="shared" si="54"/>
        <v>68.833333333333329</v>
      </c>
      <c r="B472" s="6">
        <v>4130</v>
      </c>
      <c r="C472" s="38">
        <f t="shared" si="55"/>
        <v>1.2260386677727783E-2</v>
      </c>
      <c r="D472" s="38">
        <f t="shared" si="59"/>
        <v>0.11579202200996283</v>
      </c>
      <c r="E472" s="38">
        <f t="shared" si="59"/>
        <v>0.10353163533223467</v>
      </c>
      <c r="F472" s="29">
        <f t="shared" si="57"/>
        <v>0.45888888888889068</v>
      </c>
      <c r="G472" s="44">
        <f t="shared" si="58"/>
        <v>9.3406050200588592E-2</v>
      </c>
    </row>
    <row r="473" spans="1:7" x14ac:dyDescent="0.2">
      <c r="A473" s="26">
        <f t="shared" si="54"/>
        <v>69</v>
      </c>
      <c r="B473" s="6">
        <v>4140</v>
      </c>
      <c r="C473" s="38">
        <f t="shared" si="55"/>
        <v>1.2130420287826446E-2</v>
      </c>
      <c r="D473" s="38">
        <f t="shared" si="59"/>
        <v>0.11567567827192564</v>
      </c>
      <c r="E473" s="38">
        <f t="shared" si="59"/>
        <v>0.1035452579840988</v>
      </c>
      <c r="F473" s="29">
        <f t="shared" si="57"/>
        <v>0.4600000000000018</v>
      </c>
      <c r="G473" s="44">
        <f t="shared" si="58"/>
        <v>9.3693675917211089E-2</v>
      </c>
    </row>
    <row r="474" spans="1:7" x14ac:dyDescent="0.2">
      <c r="A474" s="26">
        <f t="shared" si="54"/>
        <v>69.166666666666671</v>
      </c>
      <c r="B474" s="6">
        <v>4150</v>
      </c>
      <c r="C474" s="38">
        <f t="shared" si="55"/>
        <v>1.2001831608347148E-2</v>
      </c>
      <c r="D474" s="38">
        <f t="shared" si="59"/>
        <v>0.11556056783721058</v>
      </c>
      <c r="E474" s="38">
        <f t="shared" si="59"/>
        <v>0.10355873622886305</v>
      </c>
      <c r="F474" s="29">
        <f t="shared" si="57"/>
        <v>0.46111111111111291</v>
      </c>
      <c r="G474" s="44">
        <f t="shared" si="58"/>
        <v>9.3981339073402378E-2</v>
      </c>
    </row>
    <row r="475" spans="1:7" x14ac:dyDescent="0.2">
      <c r="A475" s="26">
        <f t="shared" si="54"/>
        <v>69.333333333333329</v>
      </c>
      <c r="B475" s="6">
        <v>4160</v>
      </c>
      <c r="C475" s="38">
        <f t="shared" si="55"/>
        <v>1.1874606034852462E-2</v>
      </c>
      <c r="D475" s="38">
        <f t="shared" si="59"/>
        <v>0.11544667763216961</v>
      </c>
      <c r="E475" s="38">
        <f t="shared" si="59"/>
        <v>0.10357207159731677</v>
      </c>
      <c r="F475" s="29">
        <f t="shared" si="57"/>
        <v>0.46222222222222403</v>
      </c>
      <c r="G475" s="44">
        <f t="shared" si="58"/>
        <v>9.4269039272283819E-2</v>
      </c>
    </row>
    <row r="476" spans="1:7" x14ac:dyDescent="0.2">
      <c r="A476" s="26">
        <f t="shared" si="54"/>
        <v>69.5</v>
      </c>
      <c r="B476" s="6">
        <v>4170</v>
      </c>
      <c r="C476" s="38">
        <f t="shared" si="55"/>
        <v>1.1748729117719512E-2</v>
      </c>
      <c r="D476" s="38">
        <f t="shared" si="59"/>
        <v>0.11533399472174204</v>
      </c>
      <c r="E476" s="38">
        <f t="shared" si="59"/>
        <v>0.10358526560402216</v>
      </c>
      <c r="F476" s="29">
        <f t="shared" si="57"/>
        <v>0.46333333333333515</v>
      </c>
      <c r="G476" s="44">
        <f t="shared" si="58"/>
        <v>9.4556776121183878E-2</v>
      </c>
    </row>
    <row r="477" spans="1:7" x14ac:dyDescent="0.2">
      <c r="A477" s="26">
        <f t="shared" si="54"/>
        <v>69.666666666666671</v>
      </c>
      <c r="B477" s="6">
        <v>4180</v>
      </c>
      <c r="C477" s="38">
        <f t="shared" si="55"/>
        <v>1.1624186560498821E-2</v>
      </c>
      <c r="D477" s="38">
        <f t="shared" ref="D477:E492" si="60">D476*EXP(-$C$29*10/3600)+$B$56</f>
        <v>0.11522250630798549</v>
      </c>
      <c r="E477" s="38">
        <f t="shared" si="60"/>
        <v>0.10359831974748629</v>
      </c>
      <c r="F477" s="29">
        <f t="shared" si="57"/>
        <v>0.46444444444444627</v>
      </c>
      <c r="G477" s="44">
        <f t="shared" si="58"/>
        <v>9.4844549231593564E-2</v>
      </c>
    </row>
    <row r="478" spans="1:7" x14ac:dyDescent="0.2">
      <c r="A478" s="26">
        <f t="shared" si="54"/>
        <v>69.833333333333329</v>
      </c>
      <c r="B478" s="6">
        <v>4190</v>
      </c>
      <c r="C478" s="38">
        <f t="shared" si="55"/>
        <v>1.1500964218290643E-2</v>
      </c>
      <c r="D478" s="38">
        <f t="shared" si="60"/>
        <v>0.1151121997286223</v>
      </c>
      <c r="E478" s="38">
        <f t="shared" si="60"/>
        <v>0.10361123551033129</v>
      </c>
      <c r="F478" s="29">
        <f t="shared" si="57"/>
        <v>0.46555555555555739</v>
      </c>
      <c r="G478" s="44">
        <f t="shared" si="58"/>
        <v>9.5132358219122262E-2</v>
      </c>
    </row>
    <row r="479" spans="1:7" x14ac:dyDescent="0.2">
      <c r="A479" s="26">
        <f t="shared" si="54"/>
        <v>70</v>
      </c>
      <c r="B479" s="6">
        <v>4200</v>
      </c>
      <c r="C479" s="38">
        <f t="shared" si="55"/>
        <v>1.1379048096138402E-2</v>
      </c>
      <c r="D479" s="38">
        <f t="shared" si="60"/>
        <v>0.11500306245560149</v>
      </c>
      <c r="E479" s="38">
        <f t="shared" si="60"/>
        <v>0.10362401435946272</v>
      </c>
      <c r="F479" s="29">
        <f t="shared" si="57"/>
        <v>0.46666666666666851</v>
      </c>
      <c r="G479" s="44">
        <f t="shared" si="58"/>
        <v>9.5420202703454096E-2</v>
      </c>
    </row>
    <row r="480" spans="1:7" x14ac:dyDescent="0.2">
      <c r="A480" s="26">
        <f t="shared" si="54"/>
        <v>70.166666666666671</v>
      </c>
      <c r="B480" s="6">
        <v>4210</v>
      </c>
      <c r="C480" s="38">
        <f t="shared" si="55"/>
        <v>1.125842434743924E-2</v>
      </c>
      <c r="D480" s="38">
        <f t="shared" si="60"/>
        <v>0.11489508209367581</v>
      </c>
      <c r="E480" s="38">
        <f t="shared" si="60"/>
        <v>0.1036366577462362</v>
      </c>
      <c r="F480" s="29">
        <f t="shared" si="57"/>
        <v>0.46777777777777962</v>
      </c>
      <c r="G480" s="44">
        <f t="shared" si="58"/>
        <v>9.5708082308304757E-2</v>
      </c>
    </row>
    <row r="481" spans="1:7" x14ac:dyDescent="0.2">
      <c r="A481" s="26">
        <f t="shared" si="54"/>
        <v>70.333333333333329</v>
      </c>
      <c r="B481" s="6">
        <v>4220</v>
      </c>
      <c r="C481" s="38">
        <f t="shared" si="55"/>
        <v>1.1139079272371425E-2</v>
      </c>
      <c r="D481" s="38">
        <f t="shared" si="60"/>
        <v>0.11478824637899403</v>
      </c>
      <c r="E481" s="38">
        <f t="shared" si="60"/>
        <v>0.10364916710662225</v>
      </c>
      <c r="F481" s="29">
        <f t="shared" si="57"/>
        <v>0.46888888888889074</v>
      </c>
      <c r="G481" s="44">
        <f t="shared" si="58"/>
        <v>9.5995996661378702E-2</v>
      </c>
    </row>
    <row r="482" spans="1:7" x14ac:dyDescent="0.2">
      <c r="A482" s="26">
        <f t="shared" si="54"/>
        <v>70.5</v>
      </c>
      <c r="B482" s="6">
        <v>4230</v>
      </c>
      <c r="C482" s="38">
        <f t="shared" si="55"/>
        <v>1.1020999316338332E-2</v>
      </c>
      <c r="D482" s="38">
        <f t="shared" si="60"/>
        <v>0.11468254317770801</v>
      </c>
      <c r="E482" s="38">
        <f t="shared" si="60"/>
        <v>0.10366154386136933</v>
      </c>
      <c r="F482" s="29">
        <f t="shared" si="57"/>
        <v>0.47000000000000186</v>
      </c>
      <c r="G482" s="44">
        <f t="shared" si="58"/>
        <v>9.6283945394326956E-2</v>
      </c>
    </row>
    <row r="483" spans="1:7" x14ac:dyDescent="0.2">
      <c r="A483" s="26">
        <f t="shared" si="54"/>
        <v>70.666666666666671</v>
      </c>
      <c r="B483" s="6">
        <v>4240</v>
      </c>
      <c r="C483" s="38">
        <f t="shared" si="55"/>
        <v>1.0904171068429032E-2</v>
      </c>
      <c r="D483" s="38">
        <f t="shared" si="60"/>
        <v>0.11457796048459463</v>
      </c>
      <c r="E483" s="38">
        <f t="shared" si="60"/>
        <v>0.10367378941616526</v>
      </c>
      <c r="F483" s="29">
        <f t="shared" si="57"/>
        <v>0.47111111111111298</v>
      </c>
      <c r="G483" s="44">
        <f t="shared" si="58"/>
        <v>9.6571928142705196E-2</v>
      </c>
    </row>
    <row r="484" spans="1:7" x14ac:dyDescent="0.2">
      <c r="A484" s="26">
        <f t="shared" si="54"/>
        <v>70.833333333333329</v>
      </c>
      <c r="B484" s="6">
        <v>4250</v>
      </c>
      <c r="C484" s="38">
        <f t="shared" si="55"/>
        <v>1.0788581259895125E-2</v>
      </c>
      <c r="D484" s="38">
        <f t="shared" si="60"/>
        <v>0.11447448642169231</v>
      </c>
      <c r="E484" s="38">
        <f t="shared" si="60"/>
        <v>0.10368590516179685</v>
      </c>
      <c r="F484" s="29">
        <f t="shared" si="57"/>
        <v>0.4722222222222241</v>
      </c>
      <c r="G484" s="44">
        <f t="shared" si="58"/>
        <v>9.6859944545932414E-2</v>
      </c>
    </row>
    <row r="485" spans="1:7" x14ac:dyDescent="0.2">
      <c r="A485" s="26">
        <f t="shared" si="54"/>
        <v>71</v>
      </c>
      <c r="B485" s="6">
        <v>4260</v>
      </c>
      <c r="C485" s="38">
        <f t="shared" si="55"/>
        <v>1.067421676264375E-2</v>
      </c>
      <c r="D485" s="38">
        <f t="shared" si="60"/>
        <v>0.11437210923695193</v>
      </c>
      <c r="E485" s="38">
        <f t="shared" si="60"/>
        <v>0.10369789247430784</v>
      </c>
      <c r="F485" s="29">
        <f t="shared" si="57"/>
        <v>0.47333333333333522</v>
      </c>
      <c r="G485" s="44">
        <f t="shared" si="58"/>
        <v>9.714799424724993E-2</v>
      </c>
    </row>
    <row r="486" spans="1:7" x14ac:dyDescent="0.2">
      <c r="A486" s="26">
        <f t="shared" si="54"/>
        <v>71.166666666666671</v>
      </c>
      <c r="B486" s="6">
        <v>4270</v>
      </c>
      <c r="C486" s="38">
        <f t="shared" si="55"/>
        <v>1.0561064587746595E-2</v>
      </c>
      <c r="D486" s="38">
        <f t="shared" si="60"/>
        <v>0.11427081730290214</v>
      </c>
      <c r="E486" s="38">
        <f t="shared" si="60"/>
        <v>0.10370975271515523</v>
      </c>
      <c r="F486" s="29">
        <f t="shared" si="57"/>
        <v>0.47444444444444633</v>
      </c>
      <c r="G486" s="44">
        <f t="shared" si="58"/>
        <v>9.7436076893680917E-2</v>
      </c>
    </row>
    <row r="487" spans="1:7" x14ac:dyDescent="0.2">
      <c r="A487" s="26">
        <f t="shared" si="54"/>
        <v>71.333333333333329</v>
      </c>
      <c r="B487" s="6">
        <v>4280</v>
      </c>
      <c r="C487" s="38">
        <f t="shared" si="55"/>
        <v>1.0449111883964616E-2</v>
      </c>
      <c r="D487" s="38">
        <f t="shared" si="60"/>
        <v>0.11417059911532877</v>
      </c>
      <c r="E487" s="38">
        <f t="shared" si="60"/>
        <v>0.10372148723136383</v>
      </c>
      <c r="F487" s="29">
        <f t="shared" si="57"/>
        <v>0.47555555555555745</v>
      </c>
      <c r="G487" s="44">
        <f t="shared" si="58"/>
        <v>9.7724192135990262E-2</v>
      </c>
    </row>
    <row r="488" spans="1:7" x14ac:dyDescent="0.2">
      <c r="A488" s="26">
        <f t="shared" si="54"/>
        <v>71.5</v>
      </c>
      <c r="B488" s="6">
        <v>4290</v>
      </c>
      <c r="C488" s="38">
        <f t="shared" si="55"/>
        <v>1.0338345936288518E-2</v>
      </c>
      <c r="D488" s="38">
        <f t="shared" si="60"/>
        <v>0.11407144329196818</v>
      </c>
      <c r="E488" s="38">
        <f t="shared" si="60"/>
        <v>0.10373309735567934</v>
      </c>
      <c r="F488" s="29">
        <f t="shared" si="57"/>
        <v>0.47666666666666857</v>
      </c>
      <c r="G488" s="44">
        <f t="shared" si="58"/>
        <v>9.8012339628644932E-2</v>
      </c>
    </row>
    <row r="489" spans="1:7" x14ac:dyDescent="0.2">
      <c r="A489" s="26">
        <f t="shared" si="54"/>
        <v>71.666666666666671</v>
      </c>
      <c r="B489" s="6">
        <v>4300</v>
      </c>
      <c r="C489" s="38">
        <f t="shared" si="55"/>
        <v>1.0228754164494614E-2</v>
      </c>
      <c r="D489" s="38">
        <f t="shared" si="60"/>
        <v>0.1139733385712146</v>
      </c>
      <c r="E489" s="38">
        <f t="shared" si="60"/>
        <v>0.10374458440671966</v>
      </c>
      <c r="F489" s="29">
        <f t="shared" si="57"/>
        <v>0.47777777777777969</v>
      </c>
      <c r="G489" s="44">
        <f t="shared" si="58"/>
        <v>9.8300519029774713E-2</v>
      </c>
    </row>
    <row r="490" spans="1:7" x14ac:dyDescent="0.2">
      <c r="A490" s="26">
        <f t="shared" si="54"/>
        <v>71.833333333333329</v>
      </c>
      <c r="B490" s="6">
        <v>4310</v>
      </c>
      <c r="C490" s="38">
        <f t="shared" si="55"/>
        <v>1.012032412171607E-2</v>
      </c>
      <c r="D490" s="38">
        <f t="shared" si="60"/>
        <v>0.11387627381084103</v>
      </c>
      <c r="E490" s="38">
        <f t="shared" si="60"/>
        <v>0.10375594968912465</v>
      </c>
      <c r="F490" s="29">
        <f t="shared" si="57"/>
        <v>0.47888888888889081</v>
      </c>
      <c r="G490" s="44">
        <f t="shared" si="58"/>
        <v>9.8588730001133398E-2</v>
      </c>
    </row>
    <row r="491" spans="1:7" x14ac:dyDescent="0.2">
      <c r="A491" s="26">
        <f t="shared" si="54"/>
        <v>72</v>
      </c>
      <c r="B491" s="6">
        <v>4320</v>
      </c>
      <c r="C491" s="38">
        <f t="shared" si="55"/>
        <v>1.0013043493029191E-2</v>
      </c>
      <c r="D491" s="38">
        <f t="shared" si="60"/>
        <v>0.11378023798673384</v>
      </c>
      <c r="E491" s="38">
        <f t="shared" si="60"/>
        <v>0.10376719449370433</v>
      </c>
      <c r="F491" s="29">
        <f t="shared" si="57"/>
        <v>0.48000000000000193</v>
      </c>
      <c r="G491" s="44">
        <f t="shared" si="58"/>
        <v>9.8876972208060354E-2</v>
      </c>
    </row>
    <row r="492" spans="1:7" x14ac:dyDescent="0.2">
      <c r="A492" s="26">
        <f t="shared" si="54"/>
        <v>72.166666666666671</v>
      </c>
      <c r="B492" s="6">
        <v>4330</v>
      </c>
      <c r="C492" s="38">
        <f t="shared" si="55"/>
        <v>9.9069000940548418E-3</v>
      </c>
      <c r="D492" s="38">
        <f t="shared" si="60"/>
        <v>0.11368522019164062</v>
      </c>
      <c r="E492" s="38">
        <f t="shared" si="60"/>
        <v>0.10377832009758547</v>
      </c>
      <c r="F492" s="29">
        <f t="shared" si="57"/>
        <v>0.48111111111111304</v>
      </c>
      <c r="G492" s="44">
        <f t="shared" si="58"/>
        <v>9.9165245319442541E-2</v>
      </c>
    </row>
    <row r="493" spans="1:7" x14ac:dyDescent="0.2">
      <c r="A493" s="26">
        <f t="shared" si="54"/>
        <v>72.333333333333329</v>
      </c>
      <c r="B493" s="6">
        <v>4340</v>
      </c>
      <c r="C493" s="38">
        <f t="shared" si="55"/>
        <v>9.8018818695744907E-3</v>
      </c>
      <c r="D493" s="38">
        <f t="shared" ref="D493:E508" si="61">D492*EXP(-$C$29*10/3600)+$B$56</f>
        <v>0.11359120963393145</v>
      </c>
      <c r="E493" s="38">
        <f t="shared" si="61"/>
        <v>0.10378932776435665</v>
      </c>
      <c r="F493" s="29">
        <f t="shared" si="57"/>
        <v>0.48222222222222416</v>
      </c>
      <c r="G493" s="44">
        <f t="shared" si="58"/>
        <v>9.9453549007676861E-2</v>
      </c>
    </row>
    <row r="494" spans="1:7" x14ac:dyDescent="0.2">
      <c r="A494" s="26">
        <f t="shared" si="54"/>
        <v>72.5</v>
      </c>
      <c r="B494" s="6">
        <v>4350</v>
      </c>
      <c r="C494" s="38">
        <f t="shared" si="55"/>
        <v>9.6979768921611718E-3</v>
      </c>
      <c r="D494" s="38">
        <f t="shared" si="61"/>
        <v>0.1134981956363732</v>
      </c>
      <c r="E494" s="38">
        <f t="shared" si="61"/>
        <v>0.10380021874421173</v>
      </c>
      <c r="F494" s="29">
        <f t="shared" si="57"/>
        <v>0.48333333333333528</v>
      </c>
      <c r="G494" s="44">
        <f t="shared" si="58"/>
        <v>9.9741882948633009E-2</v>
      </c>
    </row>
    <row r="495" spans="1:7" x14ac:dyDescent="0.2">
      <c r="A495" s="26">
        <f t="shared" si="54"/>
        <v>72.666666666666671</v>
      </c>
      <c r="B495" s="6">
        <v>4360</v>
      </c>
      <c r="C495" s="38">
        <f t="shared" si="55"/>
        <v>9.5951733608247228E-3</v>
      </c>
      <c r="D495" s="38">
        <f t="shared" si="61"/>
        <v>0.11340616763491693</v>
      </c>
      <c r="E495" s="38">
        <f t="shared" si="61"/>
        <v>0.10381099427409191</v>
      </c>
      <c r="F495" s="29">
        <f t="shared" si="57"/>
        <v>0.4844444444444464</v>
      </c>
      <c r="G495" s="44">
        <f t="shared" si="58"/>
        <v>0.1000302468216166</v>
      </c>
    </row>
    <row r="496" spans="1:7" x14ac:dyDescent="0.2">
      <c r="A496" s="26">
        <f t="shared" si="54"/>
        <v>72.833333333333329</v>
      </c>
      <c r="B496" s="6">
        <v>4370</v>
      </c>
      <c r="C496" s="38">
        <f t="shared" si="55"/>
        <v>9.4934595996715651E-3</v>
      </c>
      <c r="D496" s="38">
        <f t="shared" si="61"/>
        <v>0.11331511517749801</v>
      </c>
      <c r="E496" s="38">
        <f t="shared" si="61"/>
        <v>0.10382165557782616</v>
      </c>
      <c r="F496" s="29">
        <f t="shared" si="57"/>
        <v>0.48555555555555752</v>
      </c>
      <c r="G496" s="44">
        <f t="shared" si="58"/>
        <v>0.10031864030933278</v>
      </c>
    </row>
    <row r="497" spans="1:7" x14ac:dyDescent="0.2">
      <c r="A497" s="26">
        <f t="shared" si="54"/>
        <v>73</v>
      </c>
      <c r="B497" s="6">
        <v>4380</v>
      </c>
      <c r="C497" s="38">
        <f t="shared" si="55"/>
        <v>9.3928240565785571E-3</v>
      </c>
      <c r="D497" s="38">
        <f t="shared" si="61"/>
        <v>0.11322502792284908</v>
      </c>
      <c r="E497" s="38">
        <f t="shared" si="61"/>
        <v>0.10383220386627023</v>
      </c>
      <c r="F497" s="29">
        <f t="shared" si="57"/>
        <v>0.48666666666666863</v>
      </c>
      <c r="G497" s="44">
        <f t="shared" si="58"/>
        <v>0.1006070630978502</v>
      </c>
    </row>
    <row r="498" spans="1:7" x14ac:dyDescent="0.2">
      <c r="A498" s="26">
        <f t="shared" si="54"/>
        <v>73.166666666666671</v>
      </c>
      <c r="B498" s="6">
        <v>4390</v>
      </c>
      <c r="C498" s="38">
        <f t="shared" si="55"/>
        <v>9.2932553018810031E-3</v>
      </c>
      <c r="D498" s="38">
        <f t="shared" si="61"/>
        <v>0.1131358956393255</v>
      </c>
      <c r="E498" s="38">
        <f t="shared" si="61"/>
        <v>0.10384264033744421</v>
      </c>
      <c r="F498" s="29">
        <f t="shared" si="57"/>
        <v>0.48777777777777975</v>
      </c>
      <c r="G498" s="44">
        <f t="shared" si="58"/>
        <v>0.10089551487656533</v>
      </c>
    </row>
    <row r="499" spans="1:7" x14ac:dyDescent="0.2">
      <c r="A499" s="26">
        <f t="shared" si="54"/>
        <v>73.333333333333329</v>
      </c>
      <c r="B499" s="6">
        <v>4400</v>
      </c>
      <c r="C499" s="38">
        <f t="shared" si="55"/>
        <v>9.1947420270745133E-3</v>
      </c>
      <c r="D499" s="38">
        <f t="shared" si="61"/>
        <v>0.11304770820374331</v>
      </c>
      <c r="E499" s="38">
        <f t="shared" si="61"/>
        <v>0.10385296617666852</v>
      </c>
      <c r="F499" s="29">
        <f t="shared" si="57"/>
        <v>0.48888888888889087</v>
      </c>
      <c r="G499" s="44">
        <f t="shared" si="58"/>
        <v>0.10118399533816719</v>
      </c>
    </row>
    <row r="500" spans="1:7" x14ac:dyDescent="0.2">
      <c r="A500" s="26">
        <f t="shared" si="54"/>
        <v>73.5</v>
      </c>
      <c r="B500" s="6">
        <v>4410</v>
      </c>
      <c r="C500" s="38">
        <f t="shared" si="55"/>
        <v>9.0972730435306386E-3</v>
      </c>
      <c r="D500" s="38">
        <f t="shared" si="61"/>
        <v>0.11296045560022952</v>
      </c>
      <c r="E500" s="38">
        <f t="shared" si="61"/>
        <v>0.1038631825566986</v>
      </c>
      <c r="F500" s="29">
        <f t="shared" si="57"/>
        <v>0.49000000000000199</v>
      </c>
      <c r="G500" s="44">
        <f t="shared" si="58"/>
        <v>0.10147250417860246</v>
      </c>
    </row>
    <row r="501" spans="1:7" x14ac:dyDescent="0.2">
      <c r="A501" s="26">
        <f t="shared" si="54"/>
        <v>73.666666666666671</v>
      </c>
      <c r="B501" s="6">
        <v>4420</v>
      </c>
      <c r="C501" s="38">
        <f t="shared" si="55"/>
        <v>9.0008372812261633E-3</v>
      </c>
      <c r="D501" s="38">
        <f t="shared" si="61"/>
        <v>0.11287412791908452</v>
      </c>
      <c r="E501" s="38">
        <f t="shared" si="61"/>
        <v>0.10387329063785808</v>
      </c>
      <c r="F501" s="29">
        <f t="shared" si="57"/>
        <v>0.49111111111111311</v>
      </c>
      <c r="G501" s="44">
        <f t="shared" si="58"/>
        <v>0.10176104109704096</v>
      </c>
    </row>
    <row r="502" spans="1:7" x14ac:dyDescent="0.2">
      <c r="A502" s="26">
        <f t="shared" si="54"/>
        <v>73.833333333333329</v>
      </c>
      <c r="B502" s="6">
        <v>4430</v>
      </c>
      <c r="C502" s="38">
        <f t="shared" si="55"/>
        <v>8.905423787485758E-3</v>
      </c>
      <c r="D502" s="38">
        <f t="shared" si="61"/>
        <v>0.11278871535565659</v>
      </c>
      <c r="E502" s="38">
        <f t="shared" si="61"/>
        <v>0.10388329156817055</v>
      </c>
      <c r="F502" s="29">
        <f t="shared" si="57"/>
        <v>0.49222222222222423</v>
      </c>
      <c r="G502" s="44">
        <f t="shared" si="58"/>
        <v>0.10204960579584142</v>
      </c>
    </row>
    <row r="503" spans="1:7" x14ac:dyDescent="0.2">
      <c r="A503" s="26">
        <f t="shared" si="54"/>
        <v>74</v>
      </c>
      <c r="B503" s="6">
        <v>4440</v>
      </c>
      <c r="C503" s="38">
        <f t="shared" si="55"/>
        <v>8.8110217257381072E-3</v>
      </c>
      <c r="D503" s="38">
        <f t="shared" si="61"/>
        <v>0.11270420820922836</v>
      </c>
      <c r="E503" s="38">
        <f t="shared" si="61"/>
        <v>0.10389318648348998</v>
      </c>
      <c r="F503" s="29">
        <f t="shared" si="57"/>
        <v>0.49333333333333534</v>
      </c>
      <c r="G503" s="44">
        <f t="shared" si="58"/>
        <v>0.10233819798051778</v>
      </c>
    </row>
    <row r="504" spans="1:7" x14ac:dyDescent="0.2">
      <c r="A504" s="26">
        <f t="shared" si="54"/>
        <v>74.166666666666671</v>
      </c>
      <c r="B504" s="6">
        <v>4450</v>
      </c>
      <c r="C504" s="38">
        <f t="shared" si="55"/>
        <v>8.7176203742850913E-3</v>
      </c>
      <c r="D504" s="38">
        <f t="shared" si="61"/>
        <v>0.11262059688191504</v>
      </c>
      <c r="E504" s="38">
        <f t="shared" si="61"/>
        <v>0.1039029765076297</v>
      </c>
      <c r="F504" s="29">
        <f t="shared" si="57"/>
        <v>0.49444444444444646</v>
      </c>
      <c r="G504" s="44">
        <f t="shared" si="58"/>
        <v>0.10262681735970565</v>
      </c>
    </row>
    <row r="505" spans="1:7" x14ac:dyDescent="0.2">
      <c r="A505" s="26">
        <f t="shared" si="54"/>
        <v>74.333333333333329</v>
      </c>
      <c r="B505" s="6">
        <v>4460</v>
      </c>
      <c r="C505" s="38">
        <f t="shared" si="55"/>
        <v>8.6252091250840941E-3</v>
      </c>
      <c r="D505" s="38">
        <f t="shared" si="61"/>
        <v>0.11253787187757436</v>
      </c>
      <c r="E505" s="38">
        <f t="shared" si="61"/>
        <v>0.10391266275249002</v>
      </c>
      <c r="F505" s="29">
        <f t="shared" si="57"/>
        <v>0.49555555555555758</v>
      </c>
      <c r="G505" s="44">
        <f t="shared" si="58"/>
        <v>0.10291546364512923</v>
      </c>
    </row>
    <row r="506" spans="1:7" x14ac:dyDescent="0.2">
      <c r="A506" s="26">
        <f t="shared" si="54"/>
        <v>74.5</v>
      </c>
      <c r="B506" s="6">
        <v>4470</v>
      </c>
      <c r="C506" s="38">
        <f t="shared" si="55"/>
        <v>8.5337774825431992E-3</v>
      </c>
      <c r="D506" s="38">
        <f t="shared" si="61"/>
        <v>0.112456023800728</v>
      </c>
      <c r="E506" s="38">
        <f t="shared" si="61"/>
        <v>0.10392224631818456</v>
      </c>
      <c r="F506" s="29">
        <f t="shared" si="57"/>
        <v>0.4966666666666687</v>
      </c>
      <c r="G506" s="44">
        <f t="shared" si="58"/>
        <v>0.10320413655156863</v>
      </c>
    </row>
    <row r="507" spans="1:7" x14ac:dyDescent="0.2">
      <c r="A507" s="26">
        <f t="shared" si="54"/>
        <v>74.666666666666671</v>
      </c>
      <c r="B507" s="6">
        <v>4480</v>
      </c>
      <c r="C507" s="38">
        <f t="shared" si="55"/>
        <v>8.4433150623291417E-3</v>
      </c>
      <c r="D507" s="38">
        <f t="shared" si="61"/>
        <v>0.11237504335549454</v>
      </c>
      <c r="E507" s="38">
        <f t="shared" si="61"/>
        <v>0.10393172829316516</v>
      </c>
      <c r="F507" s="29">
        <f t="shared" si="57"/>
        <v>0.49777777777777982</v>
      </c>
      <c r="G507" s="44">
        <f t="shared" si="58"/>
        <v>0.10349283579682741</v>
      </c>
    </row>
    <row r="508" spans="1:7" x14ac:dyDescent="0.2">
      <c r="A508" s="26">
        <f t="shared" si="54"/>
        <v>74.833333333333329</v>
      </c>
      <c r="B508" s="6">
        <v>4490</v>
      </c>
      <c r="C508" s="38">
        <f t="shared" si="55"/>
        <v>8.3538115901879359E-3</v>
      </c>
      <c r="D508" s="38">
        <f t="shared" si="61"/>
        <v>0.1122949213445337</v>
      </c>
      <c r="E508" s="38">
        <f t="shared" si="61"/>
        <v>0.10394110975434552</v>
      </c>
      <c r="F508" s="29">
        <f t="shared" si="57"/>
        <v>0.49888888888889094</v>
      </c>
      <c r="G508" s="44">
        <f t="shared" si="58"/>
        <v>0.1037815611017006</v>
      </c>
    </row>
    <row r="509" spans="1:7" x14ac:dyDescent="0.2">
      <c r="A509" s="26">
        <f t="shared" ref="A509:A572" si="62">B509/60</f>
        <v>75</v>
      </c>
      <c r="B509" s="6">
        <v>4500</v>
      </c>
      <c r="C509" s="38">
        <f t="shared" ref="C509:C572" si="63">$C$59*EXP(-$C$29*B509/3600)</f>
        <v>8.265256900777937E-3</v>
      </c>
      <c r="D509" s="38">
        <f t="shared" ref="D509:E524" si="64">D508*EXP(-$C$29*10/3600)+$B$56</f>
        <v>0.11221564866800168</v>
      </c>
      <c r="E509" s="38">
        <f t="shared" si="64"/>
        <v>0.10395039176722351</v>
      </c>
      <c r="F509" s="29">
        <f t="shared" ref="F509:F572" si="65">F508+$B$56</f>
        <v>0.500000000000002</v>
      </c>
      <c r="G509" s="44">
        <f t="shared" ref="G509:G572" si="66">G508+E509*10/3600</f>
        <v>0.10407031218994289</v>
      </c>
    </row>
    <row r="510" spans="1:7" x14ac:dyDescent="0.2">
      <c r="A510" s="26">
        <f t="shared" si="62"/>
        <v>75.166666666666671</v>
      </c>
      <c r="B510" s="6">
        <v>4510</v>
      </c>
      <c r="C510" s="38">
        <f t="shared" si="63"/>
        <v>8.1776409365153704E-3</v>
      </c>
      <c r="D510" s="38">
        <f t="shared" si="64"/>
        <v>0.11213721632251775</v>
      </c>
      <c r="E510" s="38">
        <f t="shared" si="64"/>
        <v>0.10395957538600215</v>
      </c>
      <c r="F510" s="29">
        <f t="shared" si="65"/>
        <v>0.50111111111111306</v>
      </c>
      <c r="G510" s="44">
        <f t="shared" si="66"/>
        <v>0.10435908878823734</v>
      </c>
    </row>
    <row r="511" spans="1:7" x14ac:dyDescent="0.2">
      <c r="A511" s="26">
        <f t="shared" si="62"/>
        <v>75.333333333333329</v>
      </c>
      <c r="B511" s="6">
        <v>4520</v>
      </c>
      <c r="C511" s="38">
        <f t="shared" si="63"/>
        <v>8.0909537464319611E-3</v>
      </c>
      <c r="D511" s="38">
        <f t="shared" si="64"/>
        <v>0.11205961540014157</v>
      </c>
      <c r="E511" s="38">
        <f t="shared" si="64"/>
        <v>0.10396866165370938</v>
      </c>
      <c r="F511" s="29">
        <f t="shared" si="65"/>
        <v>0.50222222222222412</v>
      </c>
      <c r="G511" s="44">
        <f t="shared" si="66"/>
        <v>0.10464789062616431</v>
      </c>
    </row>
    <row r="512" spans="1:7" x14ac:dyDescent="0.2">
      <c r="A512" s="26">
        <f t="shared" si="62"/>
        <v>75.5</v>
      </c>
      <c r="B512" s="6">
        <v>4530</v>
      </c>
      <c r="C512" s="38">
        <f t="shared" si="63"/>
        <v>8.005185485044853E-3</v>
      </c>
      <c r="D512" s="38">
        <f t="shared" si="64"/>
        <v>0.11198283708736161</v>
      </c>
      <c r="E512" s="38">
        <f t="shared" si="64"/>
        <v>0.10397765160231653</v>
      </c>
      <c r="F512" s="29">
        <f t="shared" si="65"/>
        <v>0.50333333333333519</v>
      </c>
      <c r="G512" s="44">
        <f t="shared" si="66"/>
        <v>0.10493671743617074</v>
      </c>
    </row>
    <row r="513" spans="1:7" x14ac:dyDescent="0.2">
      <c r="A513" s="26">
        <f t="shared" si="62"/>
        <v>75.666666666666671</v>
      </c>
      <c r="B513" s="6">
        <v>4540</v>
      </c>
      <c r="C513" s="38">
        <f t="shared" si="63"/>
        <v>7.9203264112383265E-3</v>
      </c>
      <c r="D513" s="38">
        <f t="shared" si="64"/>
        <v>0.11190687266409402</v>
      </c>
      <c r="E513" s="38">
        <f t="shared" si="64"/>
        <v>0.10398654625285547</v>
      </c>
      <c r="F513" s="29">
        <f t="shared" si="65"/>
        <v>0.50444444444444625</v>
      </c>
      <c r="G513" s="44">
        <f t="shared" si="66"/>
        <v>0.10522556895353978</v>
      </c>
    </row>
    <row r="514" spans="1:7" x14ac:dyDescent="0.2">
      <c r="A514" s="26">
        <f t="shared" si="62"/>
        <v>75.833333333333329</v>
      </c>
      <c r="B514" s="6">
        <v>4550</v>
      </c>
      <c r="C514" s="38">
        <f t="shared" si="63"/>
        <v>7.8363668871575132E-3</v>
      </c>
      <c r="D514" s="38">
        <f t="shared" si="64"/>
        <v>0.11183171350269236</v>
      </c>
      <c r="E514" s="38">
        <f t="shared" si="64"/>
        <v>0.10399534661553463</v>
      </c>
      <c r="F514" s="29">
        <f t="shared" si="65"/>
        <v>0.50555555555555731</v>
      </c>
      <c r="G514" s="44">
        <f t="shared" si="66"/>
        <v>0.10551444491636071</v>
      </c>
    </row>
    <row r="515" spans="1:7" x14ac:dyDescent="0.2">
      <c r="A515" s="26">
        <f t="shared" si="62"/>
        <v>76</v>
      </c>
      <c r="B515" s="6">
        <v>4560</v>
      </c>
      <c r="C515" s="38">
        <f t="shared" si="63"/>
        <v>7.7532973771137379E-3</v>
      </c>
      <c r="D515" s="38">
        <f t="shared" si="64"/>
        <v>0.11175735106696763</v>
      </c>
      <c r="E515" s="38">
        <f t="shared" si="64"/>
        <v>0.10400405368985369</v>
      </c>
      <c r="F515" s="29">
        <f t="shared" si="65"/>
        <v>0.50666666666666837</v>
      </c>
      <c r="G515" s="44">
        <f t="shared" si="66"/>
        <v>0.1058033450654992</v>
      </c>
    </row>
    <row r="516" spans="1:7" x14ac:dyDescent="0.2">
      <c r="A516" s="26">
        <f t="shared" si="62"/>
        <v>76.166666666666671</v>
      </c>
      <c r="B516" s="6">
        <v>4570</v>
      </c>
      <c r="C516" s="38">
        <f t="shared" si="63"/>
        <v>7.6711084465015001E-3</v>
      </c>
      <c r="D516" s="38">
        <f t="shared" si="64"/>
        <v>0.11168377691121885</v>
      </c>
      <c r="E516" s="38">
        <f t="shared" si="64"/>
        <v>0.10401266846471714</v>
      </c>
      <c r="F516" s="29">
        <f t="shared" si="65"/>
        <v>0.50777777777777944</v>
      </c>
      <c r="G516" s="44">
        <f t="shared" si="66"/>
        <v>0.10609226914456786</v>
      </c>
    </row>
    <row r="517" spans="1:7" x14ac:dyDescent="0.2">
      <c r="A517" s="26">
        <f t="shared" si="62"/>
        <v>76.333333333333329</v>
      </c>
      <c r="B517" s="6">
        <v>4580</v>
      </c>
      <c r="C517" s="38">
        <f t="shared" si="63"/>
        <v>7.5897907607269969E-3</v>
      </c>
      <c r="D517" s="38">
        <f t="shared" si="64"/>
        <v>0.11161098267927379</v>
      </c>
      <c r="E517" s="38">
        <f t="shared" si="64"/>
        <v>0.10402119191854658</v>
      </c>
      <c r="F517" s="29">
        <f t="shared" si="65"/>
        <v>0.5088888888888905</v>
      </c>
      <c r="G517" s="44">
        <f t="shared" si="66"/>
        <v>0.10638121689989716</v>
      </c>
    </row>
    <row r="518" spans="1:7" x14ac:dyDescent="0.2">
      <c r="A518" s="26">
        <f t="shared" si="62"/>
        <v>76.5</v>
      </c>
      <c r="B518" s="6">
        <v>4590</v>
      </c>
      <c r="C518" s="38">
        <f t="shared" si="63"/>
        <v>7.5093350841478777E-3</v>
      </c>
      <c r="D518" s="38">
        <f t="shared" si="64"/>
        <v>0.11153896010353992</v>
      </c>
      <c r="E518" s="38">
        <f t="shared" si="64"/>
        <v>0.10402962501939184</v>
      </c>
      <c r="F518" s="29">
        <f t="shared" si="65"/>
        <v>0.51000000000000156</v>
      </c>
      <c r="G518" s="44">
        <f t="shared" si="66"/>
        <v>0.10667018808050657</v>
      </c>
    </row>
    <row r="519" spans="1:7" x14ac:dyDescent="0.2">
      <c r="A519" s="26">
        <f t="shared" si="62"/>
        <v>76.666666666666671</v>
      </c>
      <c r="B519" s="6">
        <v>4600</v>
      </c>
      <c r="C519" s="38">
        <f t="shared" si="63"/>
        <v>7.4297322790243649E-3</v>
      </c>
      <c r="D519" s="38">
        <f t="shared" si="64"/>
        <v>0.11146770100406546</v>
      </c>
      <c r="E519" s="38">
        <f t="shared" si="64"/>
        <v>0.10403796872504088</v>
      </c>
      <c r="F519" s="29">
        <f t="shared" si="65"/>
        <v>0.51111111111111263</v>
      </c>
      <c r="G519" s="44">
        <f t="shared" si="66"/>
        <v>0.10695918243807613</v>
      </c>
    </row>
    <row r="520" spans="1:7" x14ac:dyDescent="0.2">
      <c r="A520" s="26">
        <f t="shared" si="62"/>
        <v>76.833333333333329</v>
      </c>
      <c r="B520" s="6">
        <v>4610</v>
      </c>
      <c r="C520" s="38">
        <f t="shared" si="63"/>
        <v>7.3509733044813874E-3</v>
      </c>
      <c r="D520" s="38">
        <f t="shared" si="64"/>
        <v>0.11139719728761029</v>
      </c>
      <c r="E520" s="38">
        <f t="shared" si="64"/>
        <v>0.10404622398312868</v>
      </c>
      <c r="F520" s="29">
        <f t="shared" si="65"/>
        <v>0.51222222222222369</v>
      </c>
      <c r="G520" s="44">
        <f t="shared" si="66"/>
        <v>0.10724819972691815</v>
      </c>
    </row>
    <row r="521" spans="1:7" x14ac:dyDescent="0.2">
      <c r="A521" s="26">
        <f t="shared" si="62"/>
        <v>77</v>
      </c>
      <c r="B521" s="6">
        <v>4620</v>
      </c>
      <c r="C521" s="38">
        <f t="shared" si="63"/>
        <v>7.2730492154818183E-3</v>
      </c>
      <c r="D521" s="38">
        <f t="shared" si="64"/>
        <v>0.11132744094672679</v>
      </c>
      <c r="E521" s="38">
        <f t="shared" si="64"/>
        <v>0.10405439173124477</v>
      </c>
      <c r="F521" s="29">
        <f t="shared" si="65"/>
        <v>0.51333333333333475</v>
      </c>
      <c r="G521" s="44">
        <f t="shared" si="66"/>
        <v>0.10753723970394939</v>
      </c>
    </row>
    <row r="522" spans="1:7" x14ac:dyDescent="0.2">
      <c r="A522" s="26">
        <f t="shared" si="62"/>
        <v>77.166666666666671</v>
      </c>
      <c r="B522" s="6">
        <v>4630</v>
      </c>
      <c r="C522" s="38">
        <f t="shared" si="63"/>
        <v>7.1959511618104712E-3</v>
      </c>
      <c r="D522" s="38">
        <f t="shared" si="64"/>
        <v>0.11125842405885043</v>
      </c>
      <c r="E522" s="38">
        <f t="shared" si="64"/>
        <v>0.10406247289703975</v>
      </c>
      <c r="F522" s="29">
        <f t="shared" si="65"/>
        <v>0.51444444444444581</v>
      </c>
      <c r="G522" s="44">
        <f t="shared" si="66"/>
        <v>0.10782630212866338</v>
      </c>
    </row>
    <row r="523" spans="1:7" x14ac:dyDescent="0.2">
      <c r="A523" s="26">
        <f t="shared" si="62"/>
        <v>77.333333333333329</v>
      </c>
      <c r="B523" s="6">
        <v>4640</v>
      </c>
      <c r="C523" s="38">
        <f t="shared" si="63"/>
        <v>7.1196703870690268E-3</v>
      </c>
      <c r="D523" s="38">
        <f t="shared" si="64"/>
        <v>0.11119013878539989</v>
      </c>
      <c r="E523" s="38">
        <f t="shared" si="64"/>
        <v>0.10407046839833065</v>
      </c>
      <c r="F523" s="29">
        <f t="shared" si="65"/>
        <v>0.51555555555555688</v>
      </c>
      <c r="G523" s="44">
        <f t="shared" si="66"/>
        <v>0.10811538676310319</v>
      </c>
    </row>
    <row r="524" spans="1:7" x14ac:dyDescent="0.2">
      <c r="A524" s="26">
        <f t="shared" si="62"/>
        <v>77.5</v>
      </c>
      <c r="B524" s="6">
        <v>4650</v>
      </c>
      <c r="C524" s="38">
        <f t="shared" si="63"/>
        <v>7.0441982276814551E-3</v>
      </c>
      <c r="D524" s="38">
        <f t="shared" si="64"/>
        <v>0.11112257737088684</v>
      </c>
      <c r="E524" s="38">
        <f t="shared" si="64"/>
        <v>0.10407837914320517</v>
      </c>
      <c r="F524" s="29">
        <f t="shared" si="65"/>
        <v>0.51666666666666794</v>
      </c>
      <c r="G524" s="44">
        <f t="shared" si="66"/>
        <v>0.10840449337183432</v>
      </c>
    </row>
    <row r="525" spans="1:7" x14ac:dyDescent="0.2">
      <c r="A525" s="26">
        <f t="shared" si="62"/>
        <v>77.666666666666671</v>
      </c>
      <c r="B525" s="6">
        <v>4660</v>
      </c>
      <c r="C525" s="38">
        <f t="shared" si="63"/>
        <v>6.969526111910076E-3</v>
      </c>
      <c r="D525" s="38">
        <f t="shared" ref="D525:E540" si="67">D524*EXP(-$C$29*10/3600)+$B$56</f>
        <v>0.11105573214203511</v>
      </c>
      <c r="E525" s="38">
        <f t="shared" si="67"/>
        <v>0.10408620603012482</v>
      </c>
      <c r="F525" s="29">
        <f t="shared" si="65"/>
        <v>0.517777777777779</v>
      </c>
      <c r="G525" s="44">
        <f t="shared" si="66"/>
        <v>0.108693621721918</v>
      </c>
    </row>
    <row r="526" spans="1:7" x14ac:dyDescent="0.2">
      <c r="A526" s="26">
        <f t="shared" si="62"/>
        <v>77.833333333333329</v>
      </c>
      <c r="B526" s="6">
        <v>4670</v>
      </c>
      <c r="C526" s="38">
        <f t="shared" si="63"/>
        <v>6.8956455588820497E-3</v>
      </c>
      <c r="D526" s="38">
        <f t="shared" si="67"/>
        <v>0.11098959550690921</v>
      </c>
      <c r="E526" s="38">
        <f t="shared" si="67"/>
        <v>0.10409394994802694</v>
      </c>
      <c r="F526" s="29">
        <f t="shared" si="65"/>
        <v>0.51888888888889007</v>
      </c>
      <c r="G526" s="44">
        <f t="shared" si="66"/>
        <v>0.10898277158288475</v>
      </c>
    </row>
    <row r="527" spans="1:7" x14ac:dyDescent="0.2">
      <c r="A527" s="26">
        <f t="shared" si="62"/>
        <v>78</v>
      </c>
      <c r="B527" s="6">
        <v>4680</v>
      </c>
      <c r="C527" s="38">
        <f t="shared" si="63"/>
        <v>6.8225481776261181E-3</v>
      </c>
      <c r="D527" s="38">
        <f t="shared" si="67"/>
        <v>0.11092415995405203</v>
      </c>
      <c r="E527" s="38">
        <f t="shared" si="67"/>
        <v>0.1041016117764257</v>
      </c>
      <c r="F527" s="29">
        <f t="shared" si="65"/>
        <v>0.52000000000000113</v>
      </c>
      <c r="G527" s="44">
        <f t="shared" si="66"/>
        <v>0.10927194272670815</v>
      </c>
    </row>
    <row r="528" spans="1:7" x14ac:dyDescent="0.2">
      <c r="A528" s="26">
        <f t="shared" si="62"/>
        <v>78.166666666666671</v>
      </c>
      <c r="B528" s="6">
        <v>4690</v>
      </c>
      <c r="C528" s="38">
        <f t="shared" si="63"/>
        <v>6.750225666119632E-3</v>
      </c>
      <c r="D528" s="38">
        <f t="shared" si="67"/>
        <v>0.11085941805163178</v>
      </c>
      <c r="E528" s="38">
        <f t="shared" si="67"/>
        <v>0.10410919238551194</v>
      </c>
      <c r="F528" s="29">
        <f t="shared" si="65"/>
        <v>0.52111111111111219</v>
      </c>
      <c r="G528" s="44">
        <f t="shared" si="66"/>
        <v>0.10956113492777901</v>
      </c>
    </row>
    <row r="529" spans="1:7" x14ac:dyDescent="0.2">
      <c r="A529" s="26">
        <f t="shared" si="62"/>
        <v>78.333333333333329</v>
      </c>
      <c r="B529" s="6">
        <v>4700</v>
      </c>
      <c r="C529" s="38">
        <f t="shared" si="63"/>
        <v>6.6786698103456351E-3</v>
      </c>
      <c r="D529" s="38">
        <f t="shared" si="67"/>
        <v>0.11079536244659792</v>
      </c>
      <c r="E529" s="38">
        <f t="shared" si="67"/>
        <v>0.10411669263625208</v>
      </c>
      <c r="F529" s="29">
        <f t="shared" si="65"/>
        <v>0.52222222222222325</v>
      </c>
      <c r="G529" s="44">
        <f t="shared" si="66"/>
        <v>0.10985034796287971</v>
      </c>
    </row>
    <row r="530" spans="1:7" x14ac:dyDescent="0.2">
      <c r="A530" s="26">
        <f t="shared" si="62"/>
        <v>78.5</v>
      </c>
      <c r="B530" s="6">
        <v>4710</v>
      </c>
      <c r="C530" s="38">
        <f t="shared" si="63"/>
        <v>6.6078724833599856E-3</v>
      </c>
      <c r="D530" s="38">
        <f t="shared" si="67"/>
        <v>0.11073198586384599</v>
      </c>
      <c r="E530" s="38">
        <f t="shared" si="67"/>
        <v>0.1041241133804858</v>
      </c>
      <c r="F530" s="29">
        <f t="shared" si="65"/>
        <v>0.52333333333333432</v>
      </c>
      <c r="G530" s="44">
        <f t="shared" si="66"/>
        <v>0.11013958161115883</v>
      </c>
    </row>
    <row r="531" spans="1:7" x14ac:dyDescent="0.2">
      <c r="A531" s="26">
        <f t="shared" si="62"/>
        <v>78.666666666666671</v>
      </c>
      <c r="B531" s="6">
        <v>4720</v>
      </c>
      <c r="C531" s="38">
        <f t="shared" si="63"/>
        <v>6.5378256443682998E-3</v>
      </c>
      <c r="D531" s="38">
        <f t="shared" si="67"/>
        <v>0.11066928110539136</v>
      </c>
      <c r="E531" s="38">
        <f t="shared" si="67"/>
        <v>0.10413145546102287</v>
      </c>
      <c r="F531" s="29">
        <f t="shared" si="65"/>
        <v>0.52444444444444538</v>
      </c>
      <c r="G531" s="44">
        <f t="shared" si="66"/>
        <v>0.11042883565410612</v>
      </c>
    </row>
    <row r="532" spans="1:7" x14ac:dyDescent="0.2">
      <c r="A532" s="26">
        <f t="shared" si="62"/>
        <v>78.833333333333329</v>
      </c>
      <c r="B532" s="6">
        <v>4730</v>
      </c>
      <c r="C532" s="38">
        <f t="shared" si="63"/>
        <v>6.4685213378127418E-3</v>
      </c>
      <c r="D532" s="38">
        <f t="shared" si="67"/>
        <v>0.11060724104955176</v>
      </c>
      <c r="E532" s="38">
        <f t="shared" si="67"/>
        <v>0.10413871971173884</v>
      </c>
      <c r="F532" s="29">
        <f t="shared" si="65"/>
        <v>0.52555555555555644</v>
      </c>
      <c r="G532" s="44">
        <f t="shared" si="66"/>
        <v>0.11071810987552762</v>
      </c>
    </row>
    <row r="533" spans="1:7" x14ac:dyDescent="0.2">
      <c r="A533" s="26">
        <f t="shared" si="62"/>
        <v>79</v>
      </c>
      <c r="B533" s="6">
        <v>4740</v>
      </c>
      <c r="C533" s="38">
        <f t="shared" si="63"/>
        <v>6.3999516924684923E-3</v>
      </c>
      <c r="D533" s="38">
        <f t="shared" si="67"/>
        <v>0.11054585865013841</v>
      </c>
      <c r="E533" s="38">
        <f t="shared" si="67"/>
        <v>0.10414590695766975</v>
      </c>
      <c r="F533" s="29">
        <f t="shared" si="65"/>
        <v>0.5266666666666675</v>
      </c>
      <c r="G533" s="44">
        <f t="shared" si="66"/>
        <v>0.11100740406152114</v>
      </c>
    </row>
    <row r="534" spans="1:7" x14ac:dyDescent="0.2">
      <c r="A534" s="26">
        <f t="shared" si="62"/>
        <v>79.166666666666671</v>
      </c>
      <c r="B534" s="6">
        <v>4750</v>
      </c>
      <c r="C534" s="38">
        <f t="shared" si="63"/>
        <v>6.3321089205497167E-3</v>
      </c>
      <c r="D534" s="38">
        <f t="shared" si="67"/>
        <v>0.11048512693565571</v>
      </c>
      <c r="E534" s="38">
        <f t="shared" si="67"/>
        <v>0.10415301801510582</v>
      </c>
      <c r="F534" s="29">
        <f t="shared" si="65"/>
        <v>0.52777777777777857</v>
      </c>
      <c r="G534" s="44">
        <f t="shared" si="66"/>
        <v>0.11129671800045199</v>
      </c>
    </row>
    <row r="535" spans="1:7" x14ac:dyDescent="0.2">
      <c r="A535" s="26">
        <f t="shared" si="62"/>
        <v>79.333333333333329</v>
      </c>
      <c r="B535" s="6">
        <v>4760</v>
      </c>
      <c r="C535" s="38">
        <f t="shared" si="63"/>
        <v>6.2649853168251441E-3</v>
      </c>
      <c r="D535" s="38">
        <f t="shared" si="67"/>
        <v>0.11042503900850952</v>
      </c>
      <c r="E535" s="38">
        <f t="shared" si="67"/>
        <v>0.10416005369168421</v>
      </c>
      <c r="F535" s="29">
        <f t="shared" si="65"/>
        <v>0.52888888888888963</v>
      </c>
      <c r="G535" s="44">
        <f t="shared" si="66"/>
        <v>0.11158605148292888</v>
      </c>
    </row>
    <row r="536" spans="1:7" x14ac:dyDescent="0.2">
      <c r="A536" s="26">
        <f t="shared" si="62"/>
        <v>79.5</v>
      </c>
      <c r="B536" s="6">
        <v>4770</v>
      </c>
      <c r="C536" s="38">
        <f t="shared" si="63"/>
        <v>6.1985732577428815E-3</v>
      </c>
      <c r="D536" s="38">
        <f t="shared" si="67"/>
        <v>0.11036558804422372</v>
      </c>
      <c r="E536" s="38">
        <f t="shared" si="67"/>
        <v>0.10416701478648069</v>
      </c>
      <c r="F536" s="29">
        <f t="shared" si="65"/>
        <v>0.53000000000000069</v>
      </c>
      <c r="G536" s="44">
        <f t="shared" si="66"/>
        <v>0.11187540430178022</v>
      </c>
    </row>
    <row r="537" spans="1:7" x14ac:dyDescent="0.2">
      <c r="A537" s="26">
        <f t="shared" si="62"/>
        <v>79.666666666666671</v>
      </c>
      <c r="B537" s="6">
        <v>4780</v>
      </c>
      <c r="C537" s="38">
        <f t="shared" si="63"/>
        <v>6.1328652005646191E-3</v>
      </c>
      <c r="D537" s="38">
        <f t="shared" si="67"/>
        <v>0.11030676729066517</v>
      </c>
      <c r="E537" s="38">
        <f t="shared" si="67"/>
        <v>0.1041739020901004</v>
      </c>
      <c r="F537" s="29">
        <f t="shared" si="65"/>
        <v>0.53111111111111176</v>
      </c>
      <c r="G537" s="44">
        <f t="shared" si="66"/>
        <v>0.1121647762520305</v>
      </c>
    </row>
    <row r="538" spans="1:7" x14ac:dyDescent="0.2">
      <c r="A538" s="26">
        <f t="shared" si="62"/>
        <v>79.833333333333329</v>
      </c>
      <c r="B538" s="6">
        <v>4790</v>
      </c>
      <c r="C538" s="38">
        <f t="shared" si="63"/>
        <v>6.0678536825089224E-3</v>
      </c>
      <c r="D538" s="38">
        <f t="shared" si="67"/>
        <v>0.11024857006727677</v>
      </c>
      <c r="E538" s="38">
        <f t="shared" si="67"/>
        <v>0.1041807163847677</v>
      </c>
      <c r="F538" s="29">
        <f t="shared" si="65"/>
        <v>0.53222222222222282</v>
      </c>
      <c r="G538" s="44">
        <f t="shared" si="66"/>
        <v>0.11245416713087708</v>
      </c>
    </row>
    <row r="539" spans="1:7" x14ac:dyDescent="0.2">
      <c r="A539" s="26">
        <f t="shared" si="62"/>
        <v>80</v>
      </c>
      <c r="B539" s="6">
        <v>4800</v>
      </c>
      <c r="C539" s="38">
        <f t="shared" si="63"/>
        <v>6.0035313199036967E-3</v>
      </c>
      <c r="D539" s="38">
        <f t="shared" si="67"/>
        <v>0.11019098976431876</v>
      </c>
      <c r="E539" s="38">
        <f t="shared" si="67"/>
        <v>0.10418745844441493</v>
      </c>
      <c r="F539" s="29">
        <f t="shared" si="65"/>
        <v>0.53333333333333388</v>
      </c>
      <c r="G539" s="44">
        <f t="shared" si="66"/>
        <v>0.11274357673766712</v>
      </c>
    </row>
    <row r="540" spans="1:7" x14ac:dyDescent="0.2">
      <c r="A540" s="26">
        <f t="shared" si="62"/>
        <v>80.166666666666671</v>
      </c>
      <c r="B540" s="6">
        <v>4810</v>
      </c>
      <c r="C540" s="38">
        <f t="shared" si="63"/>
        <v>5.9398908073475271E-3</v>
      </c>
      <c r="D540" s="38">
        <f t="shared" si="67"/>
        <v>0.11013401984211804</v>
      </c>
      <c r="E540" s="38">
        <f t="shared" si="67"/>
        <v>0.10419412903477038</v>
      </c>
      <c r="F540" s="29">
        <f t="shared" si="65"/>
        <v>0.53444444444444494</v>
      </c>
      <c r="G540" s="44">
        <f t="shared" si="66"/>
        <v>0.11303300487387481</v>
      </c>
    </row>
    <row r="541" spans="1:7" x14ac:dyDescent="0.2">
      <c r="A541" s="26">
        <f t="shared" si="62"/>
        <v>80.333333333333329</v>
      </c>
      <c r="B541" s="6">
        <v>4820</v>
      </c>
      <c r="C541" s="38">
        <f t="shared" si="63"/>
        <v>5.8769249168800193E-3</v>
      </c>
      <c r="D541" s="38">
        <f t="shared" ref="D541:E556" si="68">D540*EXP(-$C$29*10/3600)+$B$56</f>
        <v>0.11007765383032536</v>
      </c>
      <c r="E541" s="38">
        <f t="shared" si="68"/>
        <v>0.10420072891344521</v>
      </c>
      <c r="F541" s="29">
        <f t="shared" si="65"/>
        <v>0.53555555555555601</v>
      </c>
      <c r="G541" s="44">
        <f t="shared" si="66"/>
        <v>0.11332245134307882</v>
      </c>
    </row>
    <row r="542" spans="1:7" x14ac:dyDescent="0.2">
      <c r="A542" s="26">
        <f t="shared" si="62"/>
        <v>80.5</v>
      </c>
      <c r="B542" s="6">
        <v>4830</v>
      </c>
      <c r="C542" s="38">
        <f t="shared" si="63"/>
        <v>5.8146264971608791E-3</v>
      </c>
      <c r="D542" s="38">
        <f t="shared" si="68"/>
        <v>0.11002188532718053</v>
      </c>
      <c r="E542" s="38">
        <f t="shared" si="68"/>
        <v>0.10420725883001952</v>
      </c>
      <c r="F542" s="29">
        <f t="shared" si="65"/>
        <v>0.53666666666666707</v>
      </c>
      <c r="G542" s="44">
        <f t="shared" si="66"/>
        <v>0.11361191595093999</v>
      </c>
    </row>
    <row r="543" spans="1:7" x14ac:dyDescent="0.2">
      <c r="A543" s="26">
        <f t="shared" si="62"/>
        <v>80.666666666666671</v>
      </c>
      <c r="B543" s="6">
        <v>4840</v>
      </c>
      <c r="C543" s="38">
        <f t="shared" si="63"/>
        <v>5.7529884726576653E-3</v>
      </c>
      <c r="D543" s="38">
        <f t="shared" si="68"/>
        <v>0.10996670799878527</v>
      </c>
      <c r="E543" s="38">
        <f t="shared" si="68"/>
        <v>0.10421371952612749</v>
      </c>
      <c r="F543" s="29">
        <f t="shared" si="65"/>
        <v>0.53777777777777813</v>
      </c>
      <c r="G543" s="44">
        <f t="shared" si="66"/>
        <v>0.11390139850517923</v>
      </c>
    </row>
    <row r="544" spans="1:7" x14ac:dyDescent="0.2">
      <c r="A544" s="26">
        <f t="shared" si="62"/>
        <v>80.833333333333329</v>
      </c>
      <c r="B544" s="6">
        <v>4850</v>
      </c>
      <c r="C544" s="38">
        <f t="shared" si="63"/>
        <v>5.6920038428422406E-3</v>
      </c>
      <c r="D544" s="38">
        <f t="shared" si="68"/>
        <v>0.1099121155783839</v>
      </c>
      <c r="E544" s="38">
        <f t="shared" si="68"/>
        <v>0.10422011173554155</v>
      </c>
      <c r="F544" s="29">
        <f t="shared" si="65"/>
        <v>0.53888888888888919</v>
      </c>
      <c r="G544" s="44">
        <f t="shared" si="66"/>
        <v>0.11419089881555573</v>
      </c>
    </row>
    <row r="545" spans="1:7" x14ac:dyDescent="0.2">
      <c r="A545" s="26">
        <f t="shared" si="62"/>
        <v>81</v>
      </c>
      <c r="B545" s="6">
        <v>4860</v>
      </c>
      <c r="C545" s="38">
        <f t="shared" si="63"/>
        <v>5.6316656813956189E-3</v>
      </c>
      <c r="D545" s="38">
        <f t="shared" si="68"/>
        <v>0.10985810186565155</v>
      </c>
      <c r="E545" s="38">
        <f t="shared" si="68"/>
        <v>0.10422643618425581</v>
      </c>
      <c r="F545" s="29">
        <f t="shared" si="65"/>
        <v>0.54000000000000026</v>
      </c>
      <c r="G545" s="44">
        <f t="shared" si="66"/>
        <v>0.11448041669384533</v>
      </c>
    </row>
    <row r="546" spans="1:7" x14ac:dyDescent="0.2">
      <c r="A546" s="26">
        <f t="shared" si="62"/>
        <v>81.166666666666671</v>
      </c>
      <c r="B546" s="6">
        <v>4870</v>
      </c>
      <c r="C546" s="38">
        <f t="shared" si="63"/>
        <v>5.5719671354213882E-3</v>
      </c>
      <c r="D546" s="38">
        <f t="shared" si="68"/>
        <v>0.10980466072598997</v>
      </c>
      <c r="E546" s="38">
        <f t="shared" si="68"/>
        <v>0.10423269359056847</v>
      </c>
      <c r="F546" s="29">
        <f t="shared" si="65"/>
        <v>0.54111111111111132</v>
      </c>
      <c r="G546" s="44">
        <f t="shared" si="66"/>
        <v>0.11476995195381913</v>
      </c>
    </row>
    <row r="547" spans="1:7" x14ac:dyDescent="0.2">
      <c r="A547" s="26">
        <f t="shared" si="62"/>
        <v>81.333333333333329</v>
      </c>
      <c r="B547" s="6">
        <v>4880</v>
      </c>
      <c r="C547" s="38">
        <f t="shared" si="63"/>
        <v>5.5129014246673271E-3</v>
      </c>
      <c r="D547" s="38">
        <f t="shared" si="68"/>
        <v>0.10975178608983083</v>
      </c>
      <c r="E547" s="38">
        <f t="shared" si="68"/>
        <v>0.10423888466516339</v>
      </c>
      <c r="F547" s="29">
        <f t="shared" si="65"/>
        <v>0.54222222222222238</v>
      </c>
      <c r="G547" s="44">
        <f t="shared" si="66"/>
        <v>0.11505950441122235</v>
      </c>
    </row>
    <row r="548" spans="1:7" x14ac:dyDescent="0.2">
      <c r="A548" s="26">
        <f t="shared" si="62"/>
        <v>81.5</v>
      </c>
      <c r="B548" s="6">
        <v>4890</v>
      </c>
      <c r="C548" s="38">
        <f t="shared" si="63"/>
        <v>5.4544618407553888E-3</v>
      </c>
      <c r="D548" s="38">
        <f t="shared" si="68"/>
        <v>0.10969947195194629</v>
      </c>
      <c r="E548" s="38">
        <f t="shared" si="68"/>
        <v>0.10424501011119079</v>
      </c>
      <c r="F548" s="29">
        <f t="shared" si="65"/>
        <v>0.54333333333333345</v>
      </c>
      <c r="G548" s="44">
        <f t="shared" si="66"/>
        <v>0.11534907388375344</v>
      </c>
    </row>
    <row r="549" spans="1:7" x14ac:dyDescent="0.2">
      <c r="A549" s="26">
        <f t="shared" si="62"/>
        <v>81.666666666666671</v>
      </c>
      <c r="B549" s="6">
        <v>4900</v>
      </c>
      <c r="C549" s="38">
        <f t="shared" si="63"/>
        <v>5.3966417464197634E-3</v>
      </c>
      <c r="D549" s="38">
        <f t="shared" si="68"/>
        <v>0.10964771237076705</v>
      </c>
      <c r="E549" s="38">
        <f t="shared" si="68"/>
        <v>0.10425107062434719</v>
      </c>
      <c r="F549" s="29">
        <f t="shared" si="65"/>
        <v>0.54444444444444451</v>
      </c>
      <c r="G549" s="44">
        <f t="shared" si="66"/>
        <v>0.1156386601910433</v>
      </c>
    </row>
    <row r="550" spans="1:7" x14ac:dyDescent="0.2">
      <c r="A550" s="26">
        <f t="shared" si="62"/>
        <v>81.833333333333329</v>
      </c>
      <c r="B550" s="6">
        <v>4910</v>
      </c>
      <c r="C550" s="38">
        <f t="shared" si="63"/>
        <v>5.339434574753053E-3</v>
      </c>
      <c r="D550" s="38">
        <f t="shared" si="68"/>
        <v>0.10959650146770747</v>
      </c>
      <c r="E550" s="38">
        <f t="shared" si="68"/>
        <v>0.10425706689295432</v>
      </c>
      <c r="F550" s="29">
        <f t="shared" si="65"/>
        <v>0.54555555555555557</v>
      </c>
      <c r="G550" s="44">
        <f t="shared" si="66"/>
        <v>0.11592826315463484</v>
      </c>
    </row>
    <row r="551" spans="1:7" x14ac:dyDescent="0.2">
      <c r="A551" s="26">
        <f t="shared" si="62"/>
        <v>82</v>
      </c>
      <c r="B551" s="6">
        <v>4920</v>
      </c>
      <c r="C551" s="38">
        <f t="shared" si="63"/>
        <v>5.2828338284604745E-3</v>
      </c>
      <c r="D551" s="38">
        <f t="shared" si="68"/>
        <v>0.10954583342649794</v>
      </c>
      <c r="E551" s="38">
        <f t="shared" si="68"/>
        <v>0.10426299959803738</v>
      </c>
      <c r="F551" s="29">
        <f t="shared" si="65"/>
        <v>0.54666666666666663</v>
      </c>
      <c r="G551" s="44">
        <f t="shared" si="66"/>
        <v>0.11621788259796272</v>
      </c>
    </row>
    <row r="552" spans="1:7" x14ac:dyDescent="0.2">
      <c r="A552" s="26">
        <f t="shared" si="62"/>
        <v>82.166666666666671</v>
      </c>
      <c r="B552" s="6">
        <v>4930</v>
      </c>
      <c r="C552" s="38">
        <f t="shared" si="63"/>
        <v>5.2268330791218811E-3</v>
      </c>
      <c r="D552" s="38">
        <f t="shared" si="68"/>
        <v>0.10949570249252431</v>
      </c>
      <c r="E552" s="38">
        <f t="shared" si="68"/>
        <v>0.10426886941340234</v>
      </c>
      <c r="F552" s="29">
        <f t="shared" si="65"/>
        <v>0.5477777777777777</v>
      </c>
      <c r="G552" s="44">
        <f t="shared" si="66"/>
        <v>0.11650751834633327</v>
      </c>
    </row>
    <row r="553" spans="1:7" x14ac:dyDescent="0.2">
      <c r="A553" s="26">
        <f t="shared" si="62"/>
        <v>82.333333333333329</v>
      </c>
      <c r="B553" s="6">
        <v>4940</v>
      </c>
      <c r="C553" s="38">
        <f t="shared" si="63"/>
        <v>5.1714259664616957E-3</v>
      </c>
      <c r="D553" s="38">
        <f t="shared" si="68"/>
        <v>0.10944610297217426</v>
      </c>
      <c r="E553" s="38">
        <f t="shared" si="68"/>
        <v>0.10427467700571248</v>
      </c>
      <c r="F553" s="29">
        <f t="shared" si="65"/>
        <v>0.54888888888888876</v>
      </c>
      <c r="G553" s="44">
        <f t="shared" si="66"/>
        <v>0.1167971702269047</v>
      </c>
    </row>
    <row r="554" spans="1:7" x14ac:dyDescent="0.2">
      <c r="A554" s="26">
        <f t="shared" si="62"/>
        <v>82.5</v>
      </c>
      <c r="B554" s="6">
        <v>4950</v>
      </c>
      <c r="C554" s="38">
        <f t="shared" si="63"/>
        <v>5.1166061976265073E-3</v>
      </c>
      <c r="D554" s="38">
        <f t="shared" si="68"/>
        <v>0.1093970292321907</v>
      </c>
      <c r="E554" s="38">
        <f t="shared" si="68"/>
        <v>0.10428042303456411</v>
      </c>
      <c r="F554" s="29">
        <f t="shared" si="65"/>
        <v>0.54999999999999982</v>
      </c>
      <c r="G554" s="44">
        <f t="shared" si="66"/>
        <v>0.11708683806866738</v>
      </c>
    </row>
    <row r="555" spans="1:7" x14ac:dyDescent="0.2">
      <c r="A555" s="26">
        <f t="shared" si="62"/>
        <v>82.666666666666671</v>
      </c>
      <c r="B555" s="6">
        <v>4960</v>
      </c>
      <c r="C555" s="38">
        <f t="shared" si="63"/>
        <v>5.0623675464704036E-3</v>
      </c>
      <c r="D555" s="38">
        <f t="shared" si="68"/>
        <v>0.10934847569903196</v>
      </c>
      <c r="E555" s="38">
        <f t="shared" si="68"/>
        <v>0.10428610815256148</v>
      </c>
      <c r="F555" s="29">
        <f t="shared" si="65"/>
        <v>0.55111111111111089</v>
      </c>
      <c r="G555" s="44">
        <f t="shared" si="66"/>
        <v>0.11737652170242449</v>
      </c>
    </row>
    <row r="556" spans="1:7" x14ac:dyDescent="0.2">
      <c r="A556" s="26">
        <f t="shared" si="62"/>
        <v>82.833333333333329</v>
      </c>
      <c r="B556" s="6">
        <v>4970</v>
      </c>
      <c r="C556" s="38">
        <f t="shared" si="63"/>
        <v>5.0087038528477826E-3</v>
      </c>
      <c r="D556" s="38">
        <f t="shared" si="68"/>
        <v>0.10930043685823874</v>
      </c>
      <c r="E556" s="38">
        <f t="shared" si="68"/>
        <v>0.10429173300539089</v>
      </c>
      <c r="F556" s="29">
        <f t="shared" si="65"/>
        <v>0.55222222222222195</v>
      </c>
      <c r="G556" s="44">
        <f t="shared" si="66"/>
        <v>0.1176662209607728</v>
      </c>
    </row>
    <row r="557" spans="1:7" x14ac:dyDescent="0.2">
      <c r="A557" s="26">
        <f t="shared" si="62"/>
        <v>83</v>
      </c>
      <c r="B557" s="6">
        <v>4980</v>
      </c>
      <c r="C557" s="38">
        <f t="shared" si="63"/>
        <v>4.9556090219137778E-3</v>
      </c>
      <c r="D557" s="38">
        <f t="shared" ref="D557:E572" si="69">D556*EXP(-$C$29*10/3600)+$B$56</f>
        <v>0.1092529072538079</v>
      </c>
      <c r="E557" s="38">
        <f t="shared" si="69"/>
        <v>0.10429729823189406</v>
      </c>
      <c r="F557" s="29">
        <f t="shared" si="65"/>
        <v>0.55333333333333301</v>
      </c>
      <c r="G557" s="44">
        <f t="shared" si="66"/>
        <v>0.11795593567808361</v>
      </c>
    </row>
    <row r="558" spans="1:7" x14ac:dyDescent="0.2">
      <c r="A558" s="26">
        <f t="shared" si="62"/>
        <v>83.166666666666671</v>
      </c>
      <c r="B558" s="6">
        <v>4990</v>
      </c>
      <c r="C558" s="38">
        <f t="shared" si="63"/>
        <v>4.903077023431986E-3</v>
      </c>
      <c r="D558" s="38">
        <f t="shared" si="69"/>
        <v>0.10920588148757268</v>
      </c>
      <c r="E558" s="38">
        <f t="shared" si="69"/>
        <v>0.10430280446414063</v>
      </c>
      <c r="F558" s="29">
        <f t="shared" si="65"/>
        <v>0.55444444444444407</v>
      </c>
      <c r="G558" s="44">
        <f t="shared" si="66"/>
        <v>0.118245665690484</v>
      </c>
    </row>
    <row r="559" spans="1:7" x14ac:dyDescent="0.2">
      <c r="A559" s="26">
        <f t="shared" si="62"/>
        <v>83.333333333333329</v>
      </c>
      <c r="B559" s="6">
        <v>5000</v>
      </c>
      <c r="C559" s="38">
        <f t="shared" si="63"/>
        <v>4.8511018910896058E-3</v>
      </c>
      <c r="D559" s="38">
        <f t="shared" si="69"/>
        <v>0.10915935421858967</v>
      </c>
      <c r="E559" s="38">
        <f t="shared" si="69"/>
        <v>0.10430825232749999</v>
      </c>
      <c r="F559" s="29">
        <f t="shared" si="65"/>
        <v>0.55555555555555514</v>
      </c>
      <c r="G559" s="44">
        <f t="shared" si="66"/>
        <v>0.11853541083583817</v>
      </c>
    </row>
    <row r="560" spans="1:7" x14ac:dyDescent="0.2">
      <c r="A560" s="26">
        <f t="shared" si="62"/>
        <v>83.5</v>
      </c>
      <c r="B560" s="6">
        <v>5010</v>
      </c>
      <c r="C560" s="38">
        <f t="shared" si="63"/>
        <v>4.7996777218198275E-3</v>
      </c>
      <c r="D560" s="38">
        <f t="shared" si="69"/>
        <v>0.10911332016253221</v>
      </c>
      <c r="E560" s="38">
        <f t="shared" si="69"/>
        <v>0.10431364244071231</v>
      </c>
      <c r="F560" s="29">
        <f t="shared" si="65"/>
        <v>0.5566666666666662</v>
      </c>
      <c r="G560" s="44">
        <f t="shared" si="66"/>
        <v>0.11882517095372903</v>
      </c>
    </row>
    <row r="561" spans="1:7" x14ac:dyDescent="0.2">
      <c r="A561" s="26">
        <f t="shared" si="62"/>
        <v>83.666666666666671</v>
      </c>
      <c r="B561" s="6">
        <v>5020</v>
      </c>
      <c r="C561" s="38">
        <f t="shared" si="63"/>
        <v>4.7487986751313625E-3</v>
      </c>
      <c r="D561" s="38">
        <f t="shared" si="69"/>
        <v>0.10906777409109021</v>
      </c>
      <c r="E561" s="38">
        <f t="shared" si="69"/>
        <v>0.10431897541595878</v>
      </c>
      <c r="F561" s="29">
        <f t="shared" si="65"/>
        <v>0.55777777777777726</v>
      </c>
      <c r="G561" s="44">
        <f t="shared" si="66"/>
        <v>0.11911494588544003</v>
      </c>
    </row>
    <row r="562" spans="1:7" x14ac:dyDescent="0.2">
      <c r="A562" s="26">
        <f t="shared" si="62"/>
        <v>83.833333333333329</v>
      </c>
      <c r="B562" s="6">
        <v>5030</v>
      </c>
      <c r="C562" s="38">
        <f t="shared" si="63"/>
        <v>4.6984589724451331E-3</v>
      </c>
      <c r="D562" s="38">
        <f t="shared" si="69"/>
        <v>0.10902271083137635</v>
      </c>
      <c r="E562" s="38">
        <f t="shared" si="69"/>
        <v>0.10432425185893114</v>
      </c>
      <c r="F562" s="29">
        <f t="shared" si="65"/>
        <v>0.55888888888888832</v>
      </c>
      <c r="G562" s="44">
        <f t="shared" si="66"/>
        <v>0.11940473547393705</v>
      </c>
    </row>
    <row r="563" spans="1:7" x14ac:dyDescent="0.2">
      <c r="A563" s="26">
        <f t="shared" si="62"/>
        <v>84</v>
      </c>
      <c r="B563" s="6">
        <v>5040</v>
      </c>
      <c r="C563" s="38">
        <f t="shared" si="63"/>
        <v>4.6486528964379608E-3</v>
      </c>
      <c r="D563" s="38">
        <f t="shared" si="69"/>
        <v>0.10897812526533857</v>
      </c>
      <c r="E563" s="38">
        <f t="shared" si="69"/>
        <v>0.10432947236890053</v>
      </c>
      <c r="F563" s="29">
        <f t="shared" si="65"/>
        <v>0.55999999999999939</v>
      </c>
      <c r="G563" s="44">
        <f t="shared" si="66"/>
        <v>0.11969453956385066</v>
      </c>
    </row>
    <row r="564" spans="1:7" x14ac:dyDescent="0.2">
      <c r="A564" s="26">
        <f t="shared" si="62"/>
        <v>84.166666666666671</v>
      </c>
      <c r="B564" s="6">
        <v>5050</v>
      </c>
      <c r="C564" s="38">
        <f t="shared" si="63"/>
        <v>4.5993747903932368E-3</v>
      </c>
      <c r="D564" s="38">
        <f t="shared" si="69"/>
        <v>0.10893401232917876</v>
      </c>
      <c r="E564" s="38">
        <f t="shared" si="69"/>
        <v>0.10433463753878545</v>
      </c>
      <c r="F564" s="29">
        <f t="shared" si="65"/>
        <v>0.56111111111111045</v>
      </c>
      <c r="G564" s="44">
        <f t="shared" si="66"/>
        <v>0.1199843580014584</v>
      </c>
    </row>
    <row r="565" spans="1:7" x14ac:dyDescent="0.2">
      <c r="A565" s="26">
        <f t="shared" si="62"/>
        <v>84.333333333333329</v>
      </c>
      <c r="B565" s="6">
        <v>5060</v>
      </c>
      <c r="C565" s="38">
        <f t="shared" si="63"/>
        <v>4.5506190575584377E-3</v>
      </c>
      <c r="D565" s="38">
        <f t="shared" si="69"/>
        <v>0.10889036701277774</v>
      </c>
      <c r="E565" s="38">
        <f t="shared" si="69"/>
        <v>0.10433974795521922</v>
      </c>
      <c r="F565" s="29">
        <f t="shared" si="65"/>
        <v>0.56222222222222151</v>
      </c>
      <c r="G565" s="44">
        <f t="shared" si="66"/>
        <v>0.12027419063466735</v>
      </c>
    </row>
    <row r="566" spans="1:7" x14ac:dyDescent="0.2">
      <c r="A566" s="26">
        <f t="shared" si="62"/>
        <v>84.5</v>
      </c>
      <c r="B566" s="6">
        <v>5070</v>
      </c>
      <c r="C566" s="38">
        <f t="shared" si="63"/>
        <v>4.5023801605095027E-3</v>
      </c>
      <c r="D566" s="38">
        <f t="shared" si="69"/>
        <v>0.10884718435912609</v>
      </c>
      <c r="E566" s="38">
        <f t="shared" si="69"/>
        <v>0.10434480419861651</v>
      </c>
      <c r="F566" s="29">
        <f t="shared" si="65"/>
        <v>0.56333333333333258</v>
      </c>
      <c r="G566" s="44">
        <f t="shared" si="66"/>
        <v>0.12056403731299684</v>
      </c>
    </row>
    <row r="567" spans="1:7" x14ac:dyDescent="0.2">
      <c r="A567" s="26">
        <f t="shared" si="62"/>
        <v>84.666666666666671</v>
      </c>
      <c r="B567" s="6">
        <v>5080</v>
      </c>
      <c r="C567" s="38">
        <f t="shared" si="63"/>
        <v>4.4546526205219003E-3</v>
      </c>
      <c r="D567" s="38">
        <f t="shared" si="69"/>
        <v>0.10880445946376127</v>
      </c>
      <c r="E567" s="38">
        <f t="shared" si="69"/>
        <v>0.1043498068432393</v>
      </c>
      <c r="F567" s="29">
        <f t="shared" si="65"/>
        <v>0.56444444444444364</v>
      </c>
      <c r="G567" s="44">
        <f t="shared" si="66"/>
        <v>0.12085389788756139</v>
      </c>
    </row>
    <row r="568" spans="1:7" x14ac:dyDescent="0.2">
      <c r="A568" s="26">
        <f t="shared" si="62"/>
        <v>84.833333333333329</v>
      </c>
      <c r="B568" s="6">
        <v>5090</v>
      </c>
      <c r="C568" s="38">
        <f t="shared" si="63"/>
        <v>4.4074310169483774E-3</v>
      </c>
      <c r="D568" s="38">
        <f t="shared" si="69"/>
        <v>0.10876218747421056</v>
      </c>
      <c r="E568" s="38">
        <f t="shared" si="69"/>
        <v>0.1043547564572621</v>
      </c>
      <c r="F568" s="29">
        <f t="shared" si="65"/>
        <v>0.5655555555555547</v>
      </c>
      <c r="G568" s="44">
        <f t="shared" si="66"/>
        <v>0.12114377221105378</v>
      </c>
    </row>
    <row r="569" spans="1:7" x14ac:dyDescent="0.2">
      <c r="A569" s="26">
        <f t="shared" si="62"/>
        <v>85</v>
      </c>
      <c r="B569" s="6">
        <v>5100</v>
      </c>
      <c r="C569" s="38">
        <f t="shared" si="63"/>
        <v>4.3607099866033484E-3</v>
      </c>
      <c r="D569" s="38">
        <f t="shared" si="69"/>
        <v>0.10872036358943991</v>
      </c>
      <c r="E569" s="38">
        <f t="shared" si="69"/>
        <v>0.10435965360283649</v>
      </c>
      <c r="F569" s="29">
        <f t="shared" si="65"/>
        <v>0.56666666666666576</v>
      </c>
      <c r="G569" s="44">
        <f t="shared" si="66"/>
        <v>0.12143366013772833</v>
      </c>
    </row>
    <row r="570" spans="1:7" x14ac:dyDescent="0.2">
      <c r="A570" s="26">
        <f t="shared" si="62"/>
        <v>85.166666666666671</v>
      </c>
      <c r="B570" s="6">
        <v>5110</v>
      </c>
      <c r="C570" s="38">
        <f t="shared" si="63"/>
        <v>4.3144842231537259E-3</v>
      </c>
      <c r="D570" s="38">
        <f t="shared" si="69"/>
        <v>0.10867898305930875</v>
      </c>
      <c r="E570" s="38">
        <f t="shared" si="69"/>
        <v>0.10436449883615494</v>
      </c>
      <c r="F570" s="29">
        <f t="shared" si="65"/>
        <v>0.56777777777777683</v>
      </c>
      <c r="G570" s="44">
        <f t="shared" si="66"/>
        <v>0.12172356152338432</v>
      </c>
    </row>
    <row r="571" spans="1:7" x14ac:dyDescent="0.2">
      <c r="A571" s="26">
        <f t="shared" si="62"/>
        <v>85.333333333333329</v>
      </c>
      <c r="B571" s="6">
        <v>5120</v>
      </c>
      <c r="C571" s="38">
        <f t="shared" si="63"/>
        <v>4.2687484765162927E-3</v>
      </c>
      <c r="D571" s="38">
        <f t="shared" si="69"/>
        <v>0.10863804118403037</v>
      </c>
      <c r="E571" s="38">
        <f t="shared" si="69"/>
        <v>0.10436929270751399</v>
      </c>
      <c r="F571" s="29">
        <f t="shared" si="65"/>
        <v>0.56888888888888789</v>
      </c>
      <c r="G571" s="44">
        <f t="shared" si="66"/>
        <v>0.12201347622534964</v>
      </c>
    </row>
    <row r="572" spans="1:7" x14ac:dyDescent="0.2">
      <c r="A572" s="26">
        <f t="shared" si="62"/>
        <v>85.5</v>
      </c>
      <c r="B572" s="6">
        <v>5130</v>
      </c>
      <c r="C572" s="38">
        <f t="shared" si="63"/>
        <v>4.2234975522613917E-3</v>
      </c>
      <c r="D572" s="38">
        <f t="shared" si="69"/>
        <v>0.10859753331363826</v>
      </c>
      <c r="E572" s="38">
        <f t="shared" si="69"/>
        <v>0.10437403576137678</v>
      </c>
      <c r="F572" s="29">
        <f t="shared" si="65"/>
        <v>0.56999999999999895</v>
      </c>
      <c r="G572" s="44">
        <f t="shared" si="66"/>
        <v>0.12230340410246457</v>
      </c>
    </row>
    <row r="573" spans="1:7" x14ac:dyDescent="0.2">
      <c r="A573" s="26">
        <f t="shared" ref="A573:A636" si="70">B573/60</f>
        <v>85.666666666666671</v>
      </c>
      <c r="B573" s="6">
        <v>5140</v>
      </c>
      <c r="C573" s="38">
        <f t="shared" ref="C573:C636" si="71">$C$59*EXP(-$C$29*B573/3600)</f>
        <v>4.1787263110230049E-3</v>
      </c>
      <c r="D573" s="38">
        <f t="shared" ref="D573:E588" si="72">D572*EXP(-$C$29*10/3600)+$B$56</f>
        <v>0.10855745484745793</v>
      </c>
      <c r="E573" s="38">
        <f t="shared" si="72"/>
        <v>0.10437872853643486</v>
      </c>
      <c r="F573" s="29">
        <f t="shared" ref="F573:F636" si="73">F572+$B$56</f>
        <v>0.57111111111111001</v>
      </c>
      <c r="G573" s="44">
        <f t="shared" ref="G573:G636" si="74">G572+E573*10/3600</f>
        <v>0.12259334501506577</v>
      </c>
    </row>
    <row r="574" spans="1:7" x14ac:dyDescent="0.2">
      <c r="A574" s="26">
        <f t="shared" si="70"/>
        <v>85.833333333333329</v>
      </c>
      <c r="B574" s="6">
        <v>5150</v>
      </c>
      <c r="C574" s="38">
        <f t="shared" si="71"/>
        <v>4.1344296679150048E-3</v>
      </c>
      <c r="D574" s="38">
        <f t="shared" si="72"/>
        <v>0.10851780123358441</v>
      </c>
      <c r="E574" s="38">
        <f t="shared" si="72"/>
        <v>0.10438337156566933</v>
      </c>
      <c r="F574" s="29">
        <f t="shared" si="73"/>
        <v>0.57222222222222108</v>
      </c>
      <c r="G574" s="44">
        <f t="shared" si="74"/>
        <v>0.12288329882497041</v>
      </c>
    </row>
    <row r="575" spans="1:7" x14ac:dyDescent="0.2">
      <c r="A575" s="26">
        <f t="shared" si="70"/>
        <v>86</v>
      </c>
      <c r="B575" s="6">
        <v>5160</v>
      </c>
      <c r="C575" s="38">
        <f t="shared" si="71"/>
        <v>4.0906025919536914E-3</v>
      </c>
      <c r="D575" s="38">
        <f t="shared" si="72"/>
        <v>0.10847856796836522</v>
      </c>
      <c r="E575" s="38">
        <f t="shared" si="72"/>
        <v>0.10438796537641146</v>
      </c>
      <c r="F575" s="29">
        <f t="shared" si="73"/>
        <v>0.57333333333333214</v>
      </c>
      <c r="G575" s="44">
        <f t="shared" si="74"/>
        <v>0.12317326539546045</v>
      </c>
    </row>
    <row r="576" spans="1:7" x14ac:dyDescent="0.2">
      <c r="A576" s="26">
        <f t="shared" si="70"/>
        <v>86.166666666666671</v>
      </c>
      <c r="B576" s="6">
        <v>5170</v>
      </c>
      <c r="C576" s="38">
        <f t="shared" si="71"/>
        <v>4.0472401054863589E-3</v>
      </c>
      <c r="D576" s="38">
        <f t="shared" si="72"/>
        <v>0.10843975059588895</v>
      </c>
      <c r="E576" s="38">
        <f t="shared" si="72"/>
        <v>0.10439251049040252</v>
      </c>
      <c r="F576" s="29">
        <f t="shared" si="73"/>
        <v>0.5744444444444432</v>
      </c>
      <c r="G576" s="44">
        <f t="shared" si="74"/>
        <v>0.12346324459126712</v>
      </c>
    </row>
    <row r="577" spans="1:7" x14ac:dyDescent="0.2">
      <c r="A577" s="26">
        <f t="shared" si="70"/>
        <v>86.333333333333329</v>
      </c>
      <c r="B577" s="6">
        <v>5180</v>
      </c>
      <c r="C577" s="38">
        <f t="shared" si="71"/>
        <v>4.0043372836259762E-3</v>
      </c>
      <c r="D577" s="38">
        <f t="shared" si="72"/>
        <v>0.10840134470747911</v>
      </c>
      <c r="E577" s="38">
        <f t="shared" si="72"/>
        <v>0.10439700742385306</v>
      </c>
      <c r="F577" s="29">
        <f t="shared" si="73"/>
        <v>0.57555555555555427</v>
      </c>
      <c r="G577" s="44">
        <f t="shared" si="74"/>
        <v>0.1237532362785556</v>
      </c>
    </row>
    <row r="578" spans="1:7" x14ac:dyDescent="0.2">
      <c r="A578" s="26">
        <f t="shared" si="70"/>
        <v>86.5</v>
      </c>
      <c r="B578" s="6">
        <v>5190</v>
      </c>
      <c r="C578" s="38">
        <f t="shared" si="71"/>
        <v>3.9618892536918537E-3</v>
      </c>
      <c r="D578" s="38">
        <f t="shared" si="72"/>
        <v>0.10836334594119346</v>
      </c>
      <c r="E578" s="38">
        <f t="shared" si="72"/>
        <v>0.10440145668750153</v>
      </c>
      <c r="F578" s="29">
        <f t="shared" si="73"/>
        <v>0.57666666666666533</v>
      </c>
      <c r="G578" s="44">
        <f t="shared" si="74"/>
        <v>0.12404324032490976</v>
      </c>
    </row>
    <row r="579" spans="1:7" x14ac:dyDescent="0.2">
      <c r="A579" s="26">
        <f t="shared" si="70"/>
        <v>86.666666666666671</v>
      </c>
      <c r="B579" s="6">
        <v>5200</v>
      </c>
      <c r="C579" s="38">
        <f t="shared" si="71"/>
        <v>3.9198911946561931E-3</v>
      </c>
      <c r="D579" s="38">
        <f t="shared" si="72"/>
        <v>0.10832574998132857</v>
      </c>
      <c r="E579" s="38">
        <f t="shared" si="72"/>
        <v>0.1044058587866723</v>
      </c>
      <c r="F579" s="29">
        <f t="shared" si="73"/>
        <v>0.57777777777777639</v>
      </c>
      <c r="G579" s="44">
        <f t="shared" si="74"/>
        <v>0.12433325659931718</v>
      </c>
    </row>
    <row r="580" spans="1:7" x14ac:dyDescent="0.2">
      <c r="A580" s="26">
        <f t="shared" si="70"/>
        <v>86.833333333333329</v>
      </c>
      <c r="B580" s="6">
        <v>5210</v>
      </c>
      <c r="C580" s="38">
        <f t="shared" si="71"/>
        <v>3.8783383365965911E-3</v>
      </c>
      <c r="D580" s="38">
        <f t="shared" si="72"/>
        <v>0.1082885525579297</v>
      </c>
      <c r="E580" s="38">
        <f t="shared" si="72"/>
        <v>0.10441021422133304</v>
      </c>
      <c r="F580" s="29">
        <f t="shared" si="73"/>
        <v>0.57888888888888745</v>
      </c>
      <c r="G580" s="44">
        <f t="shared" si="74"/>
        <v>0.12462328497215422</v>
      </c>
    </row>
    <row r="581" spans="1:7" x14ac:dyDescent="0.2">
      <c r="A581" s="26">
        <f t="shared" si="70"/>
        <v>87</v>
      </c>
      <c r="B581" s="6">
        <v>5220</v>
      </c>
      <c r="C581" s="38">
        <f t="shared" si="71"/>
        <v>3.8372259601542496E-3</v>
      </c>
      <c r="D581" s="38">
        <f t="shared" si="72"/>
        <v>0.10825174944630579</v>
      </c>
      <c r="E581" s="38">
        <f t="shared" si="72"/>
        <v>0.10441452348615148</v>
      </c>
      <c r="F581" s="29">
        <f t="shared" si="73"/>
        <v>0.57999999999999852</v>
      </c>
      <c r="G581" s="44">
        <f t="shared" si="74"/>
        <v>0.12491332531517131</v>
      </c>
    </row>
    <row r="582" spans="1:7" x14ac:dyDescent="0.2">
      <c r="A582" s="26">
        <f t="shared" si="70"/>
        <v>87.166666666666671</v>
      </c>
      <c r="B582" s="6">
        <v>5230</v>
      </c>
      <c r="C582" s="38">
        <f t="shared" si="71"/>
        <v>3.7965493959980102E-3</v>
      </c>
      <c r="D582" s="38">
        <f t="shared" si="72"/>
        <v>0.10821533646654972</v>
      </c>
      <c r="E582" s="38">
        <f t="shared" si="72"/>
        <v>0.10441878707055165</v>
      </c>
      <c r="F582" s="29">
        <f t="shared" si="73"/>
        <v>0.58111111111110958</v>
      </c>
      <c r="G582" s="44">
        <f t="shared" si="74"/>
        <v>0.12520337750147839</v>
      </c>
    </row>
    <row r="583" spans="1:7" x14ac:dyDescent="0.2">
      <c r="A583" s="26">
        <f t="shared" si="70"/>
        <v>87.333333333333329</v>
      </c>
      <c r="B583" s="6">
        <v>5240</v>
      </c>
      <c r="C583" s="38">
        <f t="shared" si="71"/>
        <v>3.7563040242940067E-3</v>
      </c>
      <c r="D583" s="38">
        <f t="shared" si="72"/>
        <v>0.10817930948306349</v>
      </c>
      <c r="E583" s="38">
        <f t="shared" si="72"/>
        <v>0.10442300545876942</v>
      </c>
      <c r="F583" s="29">
        <f t="shared" si="73"/>
        <v>0.58222222222222064</v>
      </c>
      <c r="G583" s="44">
        <f t="shared" si="74"/>
        <v>0.12549344140553054</v>
      </c>
    </row>
    <row r="584" spans="1:7" x14ac:dyDescent="0.2">
      <c r="A584" s="26">
        <f t="shared" si="70"/>
        <v>87.5</v>
      </c>
      <c r="B584" s="6">
        <v>5250</v>
      </c>
      <c r="C584" s="38">
        <f t="shared" si="71"/>
        <v>3.7164852741810007E-3</v>
      </c>
      <c r="D584" s="38">
        <f t="shared" si="72"/>
        <v>0.10814366440408858</v>
      </c>
      <c r="E584" s="38">
        <f t="shared" si="72"/>
        <v>0.10442717912990752</v>
      </c>
      <c r="F584" s="29">
        <f t="shared" si="73"/>
        <v>0.58333333333333171</v>
      </c>
      <c r="G584" s="44">
        <f t="shared" si="74"/>
        <v>0.12578351690311362</v>
      </c>
    </row>
    <row r="585" spans="1:7" x14ac:dyDescent="0.2">
      <c r="A585" s="26">
        <f t="shared" si="70"/>
        <v>87.666666666666671</v>
      </c>
      <c r="B585" s="6">
        <v>5260</v>
      </c>
      <c r="C585" s="38">
        <f t="shared" si="71"/>
        <v>3.6770886232512061E-3</v>
      </c>
      <c r="D585" s="38">
        <f t="shared" si="72"/>
        <v>0.10810839718124121</v>
      </c>
      <c r="E585" s="38">
        <f t="shared" si="72"/>
        <v>0.10443130855798995</v>
      </c>
      <c r="F585" s="29">
        <f t="shared" si="73"/>
        <v>0.58444444444444277</v>
      </c>
      <c r="G585" s="44">
        <f t="shared" si="74"/>
        <v>0.12607360387133026</v>
      </c>
    </row>
    <row r="586" spans="1:7" x14ac:dyDescent="0.2">
      <c r="A586" s="26">
        <f t="shared" si="70"/>
        <v>87.833333333333329</v>
      </c>
      <c r="B586" s="6">
        <v>5270</v>
      </c>
      <c r="C586" s="38">
        <f t="shared" si="71"/>
        <v>3.6381095970366914E-3</v>
      </c>
      <c r="D586" s="38">
        <f t="shared" si="72"/>
        <v>0.10807350380905253</v>
      </c>
      <c r="E586" s="38">
        <f t="shared" si="72"/>
        <v>0.10443539421201578</v>
      </c>
      <c r="F586" s="29">
        <f t="shared" si="73"/>
        <v>0.58555555555555383</v>
      </c>
      <c r="G586" s="44">
        <f t="shared" si="74"/>
        <v>0.12636370218858586</v>
      </c>
    </row>
    <row r="587" spans="1:7" x14ac:dyDescent="0.2">
      <c r="A587" s="26">
        <f t="shared" si="70"/>
        <v>88</v>
      </c>
      <c r="B587" s="6">
        <v>5280</v>
      </c>
      <c r="C587" s="38">
        <f t="shared" si="71"/>
        <v>3.5995437685011874E-3</v>
      </c>
      <c r="D587" s="38">
        <f t="shared" si="72"/>
        <v>0.10803898032451374</v>
      </c>
      <c r="E587" s="38">
        <f t="shared" si="72"/>
        <v>0.10443943655601248</v>
      </c>
      <c r="F587" s="29">
        <f t="shared" si="73"/>
        <v>0.58666666666666489</v>
      </c>
      <c r="G587" s="44">
        <f t="shared" si="74"/>
        <v>0.12665381173457479</v>
      </c>
    </row>
    <row r="588" spans="1:7" x14ac:dyDescent="0.2">
      <c r="A588" s="26">
        <f t="shared" si="70"/>
        <v>88.166666666666671</v>
      </c>
      <c r="B588" s="6">
        <v>5290</v>
      </c>
      <c r="C588" s="38">
        <f t="shared" si="71"/>
        <v>3.5613867575372679E-3</v>
      </c>
      <c r="D588" s="38">
        <f t="shared" si="72"/>
        <v>0.10800482280662593</v>
      </c>
      <c r="E588" s="38">
        <f t="shared" si="72"/>
        <v>0.10444343604908859</v>
      </c>
      <c r="F588" s="29">
        <f t="shared" si="73"/>
        <v>0.58777777777777596</v>
      </c>
      <c r="G588" s="44">
        <f t="shared" si="74"/>
        <v>0.12694393239026672</v>
      </c>
    </row>
    <row r="589" spans="1:7" x14ac:dyDescent="0.2">
      <c r="A589" s="26">
        <f t="shared" si="70"/>
        <v>88.333333333333329</v>
      </c>
      <c r="B589" s="6">
        <v>5300</v>
      </c>
      <c r="C589" s="38">
        <f t="shared" si="71"/>
        <v>3.5236342304689056E-3</v>
      </c>
      <c r="D589" s="38">
        <f t="shared" ref="D589:E604" si="75">D588*EXP(-$C$29*10/3600)+$B$56</f>
        <v>0.10797102737595483</v>
      </c>
      <c r="E589" s="38">
        <f t="shared" si="75"/>
        <v>0.10444739314548586</v>
      </c>
      <c r="F589" s="29">
        <f t="shared" si="73"/>
        <v>0.58888888888888702</v>
      </c>
      <c r="G589" s="44">
        <f t="shared" si="74"/>
        <v>0.12723406403789306</v>
      </c>
    </row>
    <row r="590" spans="1:7" x14ac:dyDescent="0.2">
      <c r="A590" s="26">
        <f t="shared" si="70"/>
        <v>88.5</v>
      </c>
      <c r="B590" s="6">
        <v>5310</v>
      </c>
      <c r="C590" s="38">
        <f t="shared" si="71"/>
        <v>3.486281899559253E-3</v>
      </c>
      <c r="D590" s="38">
        <f t="shared" si="75"/>
        <v>0.10793759019419015</v>
      </c>
      <c r="E590" s="38">
        <f t="shared" si="75"/>
        <v>0.10445130829463083</v>
      </c>
      <c r="F590" s="29">
        <f t="shared" si="73"/>
        <v>0.58999999999999808</v>
      </c>
      <c r="G590" s="44">
        <f t="shared" si="74"/>
        <v>0.12752420656093369</v>
      </c>
    </row>
    <row r="591" spans="1:7" x14ac:dyDescent="0.2">
      <c r="A591" s="26">
        <f t="shared" si="70"/>
        <v>88.666666666666671</v>
      </c>
      <c r="B591" s="6">
        <v>5320</v>
      </c>
      <c r="C591" s="38">
        <f t="shared" si="71"/>
        <v>3.4493255225236776E-3</v>
      </c>
      <c r="D591" s="38">
        <f t="shared" si="75"/>
        <v>0.10790450746370964</v>
      </c>
      <c r="E591" s="38">
        <f t="shared" si="75"/>
        <v>0.10445518194118589</v>
      </c>
      <c r="F591" s="29">
        <f t="shared" si="73"/>
        <v>0.59111111111110914</v>
      </c>
      <c r="G591" s="44">
        <f t="shared" si="74"/>
        <v>0.12781435984410364</v>
      </c>
    </row>
    <row r="592" spans="1:7" x14ac:dyDescent="0.2">
      <c r="A592" s="26">
        <f t="shared" si="70"/>
        <v>88.833333333333329</v>
      </c>
      <c r="B592" s="6">
        <v>5330</v>
      </c>
      <c r="C592" s="38">
        <f t="shared" si="71"/>
        <v>3.4127609020479367E-3</v>
      </c>
      <c r="D592" s="38">
        <f t="shared" si="75"/>
        <v>0.10787177542714781</v>
      </c>
      <c r="E592" s="38">
        <f t="shared" si="75"/>
        <v>0.1044590145250998</v>
      </c>
      <c r="F592" s="29">
        <f t="shared" si="73"/>
        <v>0.59222222222222021</v>
      </c>
      <c r="G592" s="44">
        <f t="shared" si="74"/>
        <v>0.12810452377334003</v>
      </c>
    </row>
    <row r="593" spans="1:7" x14ac:dyDescent="0.2">
      <c r="A593" s="26">
        <f t="shared" si="70"/>
        <v>89</v>
      </c>
      <c r="B593" s="6">
        <v>5340</v>
      </c>
      <c r="C593" s="38">
        <f t="shared" si="71"/>
        <v>3.3765838853114824E-3</v>
      </c>
      <c r="D593" s="38">
        <f t="shared" si="75"/>
        <v>0.10783939036696918</v>
      </c>
      <c r="E593" s="38">
        <f t="shared" si="75"/>
        <v>0.10446280648165764</v>
      </c>
      <c r="F593" s="29">
        <f t="shared" si="73"/>
        <v>0.59333333333333127</v>
      </c>
      <c r="G593" s="44">
        <f t="shared" si="74"/>
        <v>0.12839469823578908</v>
      </c>
    </row>
    <row r="594" spans="1:7" x14ac:dyDescent="0.2">
      <c r="A594" s="26">
        <f t="shared" si="70"/>
        <v>89.166666666666671</v>
      </c>
      <c r="B594" s="6">
        <v>5350</v>
      </c>
      <c r="C594" s="38">
        <f t="shared" si="71"/>
        <v>3.3407903635157849E-3</v>
      </c>
      <c r="D594" s="38">
        <f t="shared" si="75"/>
        <v>0.10780734860504605</v>
      </c>
      <c r="E594" s="38">
        <f t="shared" si="75"/>
        <v>0.1044665582415302</v>
      </c>
      <c r="F594" s="29">
        <f t="shared" si="73"/>
        <v>0.59444444444444233</v>
      </c>
      <c r="G594" s="44">
        <f t="shared" si="74"/>
        <v>0.12868488311979334</v>
      </c>
    </row>
    <row r="595" spans="1:7" x14ac:dyDescent="0.2">
      <c r="A595" s="26">
        <f t="shared" si="70"/>
        <v>89.333333333333329</v>
      </c>
      <c r="B595" s="6">
        <v>5360</v>
      </c>
      <c r="C595" s="38">
        <f t="shared" si="71"/>
        <v>3.3053762714176887E-3</v>
      </c>
      <c r="D595" s="38">
        <f t="shared" si="75"/>
        <v>0.10777564650224075</v>
      </c>
      <c r="E595" s="38">
        <f t="shared" si="75"/>
        <v>0.10447027023082299</v>
      </c>
      <c r="F595" s="29">
        <f t="shared" si="73"/>
        <v>0.5955555555555534</v>
      </c>
      <c r="G595" s="44">
        <f t="shared" si="74"/>
        <v>0.12897507831487895</v>
      </c>
    </row>
    <row r="596" spans="1:7" x14ac:dyDescent="0.2">
      <c r="A596" s="26">
        <f t="shared" si="70"/>
        <v>89.5</v>
      </c>
      <c r="B596" s="6">
        <v>5370</v>
      </c>
      <c r="C596" s="38">
        <f t="shared" si="71"/>
        <v>3.2703375868677132E-3</v>
      </c>
      <c r="D596" s="38">
        <f t="shared" si="75"/>
        <v>0.10774428045799235</v>
      </c>
      <c r="E596" s="38">
        <f t="shared" si="75"/>
        <v>0.10447394287112456</v>
      </c>
      <c r="F596" s="29">
        <f t="shared" si="73"/>
        <v>0.59666666666666446</v>
      </c>
      <c r="G596" s="44">
        <f t="shared" si="74"/>
        <v>0.12926528371174317</v>
      </c>
    </row>
    <row r="597" spans="1:7" x14ac:dyDescent="0.2">
      <c r="A597" s="26">
        <f t="shared" si="70"/>
        <v>89.666666666666671</v>
      </c>
      <c r="B597" s="6">
        <v>5380</v>
      </c>
      <c r="C597" s="38">
        <f t="shared" si="71"/>
        <v>3.2356703303532052E-3</v>
      </c>
      <c r="D597" s="38">
        <f t="shared" si="75"/>
        <v>0.10771324690990769</v>
      </c>
      <c r="E597" s="38">
        <f t="shared" si="75"/>
        <v>0.10447757657955442</v>
      </c>
      <c r="F597" s="29">
        <f t="shared" si="73"/>
        <v>0.59777777777777552</v>
      </c>
      <c r="G597" s="44">
        <f t="shared" si="74"/>
        <v>0.12955549920224194</v>
      </c>
    </row>
    <row r="598" spans="1:7" x14ac:dyDescent="0.2">
      <c r="A598" s="26">
        <f t="shared" si="70"/>
        <v>89.833333333333329</v>
      </c>
      <c r="B598" s="6">
        <v>5390</v>
      </c>
      <c r="C598" s="38">
        <f t="shared" si="71"/>
        <v>3.2013705645464081E-3</v>
      </c>
      <c r="D598" s="38">
        <f t="shared" si="75"/>
        <v>0.10768254233335683</v>
      </c>
      <c r="E598" s="38">
        <f t="shared" si="75"/>
        <v>0.10448117176881037</v>
      </c>
      <c r="F598" s="29">
        <f t="shared" si="73"/>
        <v>0.59888888888888658</v>
      </c>
      <c r="G598" s="44">
        <f t="shared" si="74"/>
        <v>0.12984572467937752</v>
      </c>
    </row>
    <row r="599" spans="1:7" x14ac:dyDescent="0.2">
      <c r="A599" s="26">
        <f t="shared" si="70"/>
        <v>90</v>
      </c>
      <c r="B599" s="6">
        <v>5400</v>
      </c>
      <c r="C599" s="38">
        <f t="shared" si="71"/>
        <v>3.1674343938572457E-3</v>
      </c>
      <c r="D599" s="38">
        <f t="shared" si="75"/>
        <v>0.10765216324107273</v>
      </c>
      <c r="E599" s="38">
        <f t="shared" si="75"/>
        <v>0.10448472884721542</v>
      </c>
      <c r="F599" s="29">
        <f t="shared" si="73"/>
        <v>0.59999999999999765</v>
      </c>
      <c r="G599" s="44">
        <f t="shared" si="74"/>
        <v>0.13013596003728645</v>
      </c>
    </row>
    <row r="600" spans="1:7" x14ac:dyDescent="0.2">
      <c r="A600" s="26">
        <f t="shared" si="70"/>
        <v>90.166666666666671</v>
      </c>
      <c r="B600" s="6">
        <v>5410</v>
      </c>
      <c r="C600" s="38">
        <f t="shared" si="71"/>
        <v>3.1338579639909069E-3</v>
      </c>
      <c r="D600" s="38">
        <f t="shared" si="75"/>
        <v>0.10762210618275511</v>
      </c>
      <c r="E600" s="38">
        <f t="shared" si="75"/>
        <v>0.10448824821876415</v>
      </c>
      <c r="F600" s="29">
        <f t="shared" si="73"/>
        <v>0.60111111111110871</v>
      </c>
      <c r="G600" s="44">
        <f t="shared" si="74"/>
        <v>0.13042620517122747</v>
      </c>
    </row>
    <row r="601" spans="1:7" x14ac:dyDescent="0.2">
      <c r="A601" s="26">
        <f t="shared" si="70"/>
        <v>90.333333333333329</v>
      </c>
      <c r="B601" s="6">
        <v>5420</v>
      </c>
      <c r="C601" s="38">
        <f t="shared" si="71"/>
        <v>3.1006374615100722E-3</v>
      </c>
      <c r="D601" s="38">
        <f t="shared" si="75"/>
        <v>0.10759236774467872</v>
      </c>
      <c r="E601" s="38">
        <f t="shared" si="75"/>
        <v>0.10449173028316859</v>
      </c>
      <c r="F601" s="29">
        <f t="shared" si="73"/>
        <v>0.60222222222221977</v>
      </c>
      <c r="G601" s="44">
        <f t="shared" si="74"/>
        <v>0.13071645997756959</v>
      </c>
    </row>
    <row r="602" spans="1:7" x14ac:dyDescent="0.2">
      <c r="A602" s="26">
        <f t="shared" si="70"/>
        <v>90.5</v>
      </c>
      <c r="B602" s="6">
        <v>5430</v>
      </c>
      <c r="C602" s="38">
        <f t="shared" si="71"/>
        <v>3.0677691134018271E-3</v>
      </c>
      <c r="D602" s="38">
        <f t="shared" si="75"/>
        <v>0.10756294454930548</v>
      </c>
      <c r="E602" s="38">
        <f t="shared" si="75"/>
        <v>0.1044951754359036</v>
      </c>
      <c r="F602" s="29">
        <f t="shared" si="73"/>
        <v>0.60333333333333083</v>
      </c>
      <c r="G602" s="44">
        <f t="shared" si="74"/>
        <v>0.13100672435378044</v>
      </c>
    </row>
    <row r="603" spans="1:7" x14ac:dyDescent="0.2">
      <c r="A603" s="26">
        <f t="shared" si="70"/>
        <v>90.666666666666671</v>
      </c>
      <c r="B603" s="6">
        <v>5440</v>
      </c>
      <c r="C603" s="38">
        <f t="shared" si="71"/>
        <v>3.0352491866491157E-3</v>
      </c>
      <c r="D603" s="38">
        <f t="shared" si="75"/>
        <v>0.107533833254901</v>
      </c>
      <c r="E603" s="38">
        <f t="shared" si="75"/>
        <v>0.10449858406825183</v>
      </c>
      <c r="F603" s="29">
        <f t="shared" si="73"/>
        <v>0.6044444444444419</v>
      </c>
      <c r="G603" s="44">
        <f t="shared" si="74"/>
        <v>0.13129699819841448</v>
      </c>
    </row>
    <row r="604" spans="1:7" x14ac:dyDescent="0.2">
      <c r="A604" s="26">
        <f t="shared" si="70"/>
        <v>90.833333333333329</v>
      </c>
      <c r="B604" s="6">
        <v>5450</v>
      </c>
      <c r="C604" s="38">
        <f t="shared" si="71"/>
        <v>3.0030739878067849E-3</v>
      </c>
      <c r="D604" s="38">
        <f t="shared" si="75"/>
        <v>0.10750503055515495</v>
      </c>
      <c r="E604" s="38">
        <f t="shared" si="75"/>
        <v>0.10450195656734811</v>
      </c>
      <c r="F604" s="29">
        <f t="shared" si="73"/>
        <v>0.60555555555555296</v>
      </c>
      <c r="G604" s="44">
        <f t="shared" si="74"/>
        <v>0.13158728141110154</v>
      </c>
    </row>
    <row r="605" spans="1:7" x14ac:dyDescent="0.2">
      <c r="A605" s="26">
        <f t="shared" si="70"/>
        <v>91</v>
      </c>
      <c r="B605" s="6">
        <v>5460</v>
      </c>
      <c r="C605" s="38">
        <f t="shared" si="71"/>
        <v>2.9712398625821013E-3</v>
      </c>
      <c r="D605" s="38">
        <f t="shared" ref="D605:E620" si="76">D604*EXP(-$C$29*10/3600)+$B$56</f>
        <v>0.10747653317880561</v>
      </c>
      <c r="E605" s="38">
        <f t="shared" si="76"/>
        <v>0.10450529331622345</v>
      </c>
      <c r="F605" s="29">
        <f t="shared" si="73"/>
        <v>0.60666666666666402</v>
      </c>
      <c r="G605" s="44">
        <f t="shared" si="74"/>
        <v>0.13187757389253549</v>
      </c>
    </row>
    <row r="606" spans="1:7" x14ac:dyDescent="0.2">
      <c r="A606" s="26">
        <f t="shared" si="70"/>
        <v>91.166666666666671</v>
      </c>
      <c r="B606" s="6">
        <v>5470</v>
      </c>
      <c r="C606" s="38">
        <f t="shared" si="71"/>
        <v>2.9397431954196994E-3</v>
      </c>
      <c r="D606" s="38">
        <f t="shared" si="76"/>
        <v>0.1074483378892683</v>
      </c>
      <c r="E606" s="38">
        <f t="shared" si="76"/>
        <v>0.10450859469384854</v>
      </c>
      <c r="F606" s="29">
        <f t="shared" si="73"/>
        <v>0.60777777777777509</v>
      </c>
      <c r="G606" s="44">
        <f t="shared" si="74"/>
        <v>0.13216787554446285</v>
      </c>
    </row>
    <row r="607" spans="1:7" x14ac:dyDescent="0.2">
      <c r="A607" s="26">
        <f t="shared" si="70"/>
        <v>91.333333333333329</v>
      </c>
      <c r="B607" s="6">
        <v>5480</v>
      </c>
      <c r="C607" s="38">
        <f t="shared" si="71"/>
        <v>2.9085804090909682E-3</v>
      </c>
      <c r="D607" s="38">
        <f t="shared" si="76"/>
        <v>0.10742044148426781</v>
      </c>
      <c r="E607" s="38">
        <f t="shared" si="76"/>
        <v>0.10451186107517679</v>
      </c>
      <c r="F607" s="29">
        <f t="shared" si="73"/>
        <v>0.60888888888888615</v>
      </c>
      <c r="G607" s="44">
        <f t="shared" si="74"/>
        <v>0.13245818626967168</v>
      </c>
    </row>
    <row r="608" spans="1:7" x14ac:dyDescent="0.2">
      <c r="A608" s="26">
        <f t="shared" si="70"/>
        <v>91.5</v>
      </c>
      <c r="B608" s="6">
        <v>5490</v>
      </c>
      <c r="C608" s="38">
        <f t="shared" si="71"/>
        <v>2.8777479642877373E-3</v>
      </c>
      <c r="D608" s="38">
        <f t="shared" si="76"/>
        <v>0.10739284079547469</v>
      </c>
      <c r="E608" s="38">
        <f t="shared" si="76"/>
        <v>0.10451509283118689</v>
      </c>
      <c r="F608" s="29">
        <f t="shared" si="73"/>
        <v>0.60999999999999721</v>
      </c>
      <c r="G608" s="44">
        <f t="shared" si="74"/>
        <v>0.13274850597198054</v>
      </c>
    </row>
    <row r="609" spans="1:7" x14ac:dyDescent="0.2">
      <c r="A609" s="26">
        <f t="shared" si="70"/>
        <v>91.666666666666671</v>
      </c>
      <c r="B609" s="6">
        <v>5500</v>
      </c>
      <c r="C609" s="38">
        <f t="shared" si="71"/>
        <v>2.8472423592203382E-3</v>
      </c>
      <c r="D609" s="38">
        <f t="shared" si="76"/>
        <v>0.10736553268814539</v>
      </c>
      <c r="E609" s="38">
        <f t="shared" si="76"/>
        <v>0.10451829032892498</v>
      </c>
      <c r="F609" s="29">
        <f t="shared" si="73"/>
        <v>0.61111111111110827</v>
      </c>
      <c r="G609" s="44">
        <f t="shared" si="74"/>
        <v>0.13303883455622756</v>
      </c>
    </row>
    <row r="610" spans="1:7" x14ac:dyDescent="0.2">
      <c r="A610" s="26">
        <f t="shared" si="70"/>
        <v>91.833333333333329</v>
      </c>
      <c r="B610" s="6">
        <v>5510</v>
      </c>
      <c r="C610" s="38">
        <f t="shared" si="71"/>
        <v>2.8170601292198554E-3</v>
      </c>
      <c r="D610" s="38">
        <f t="shared" si="76"/>
        <v>0.10733851406076626</v>
      </c>
      <c r="E610" s="38">
        <f t="shared" si="76"/>
        <v>0.10452145393154634</v>
      </c>
      <c r="F610" s="29">
        <f t="shared" si="73"/>
        <v>0.61222222222221934</v>
      </c>
      <c r="G610" s="44">
        <f t="shared" si="74"/>
        <v>0.13332917192825963</v>
      </c>
    </row>
    <row r="611" spans="1:7" x14ac:dyDescent="0.2">
      <c r="A611" s="26">
        <f t="shared" si="70"/>
        <v>92</v>
      </c>
      <c r="B611" s="6">
        <v>5520</v>
      </c>
      <c r="C611" s="38">
        <f t="shared" si="71"/>
        <v>2.7871978463446532E-3</v>
      </c>
      <c r="D611" s="38">
        <f t="shared" si="76"/>
        <v>0.1073117818447013</v>
      </c>
      <c r="E611" s="38">
        <f t="shared" si="76"/>
        <v>0.10452458399835658</v>
      </c>
      <c r="F611" s="29">
        <f t="shared" si="73"/>
        <v>0.6133333333333304</v>
      </c>
      <c r="G611" s="44">
        <f t="shared" si="74"/>
        <v>0.13361951799492172</v>
      </c>
    </row>
    <row r="612" spans="1:7" x14ac:dyDescent="0.2">
      <c r="A612" s="26">
        <f t="shared" si="70"/>
        <v>92.166666666666671</v>
      </c>
      <c r="B612" s="6">
        <v>5530</v>
      </c>
      <c r="C612" s="38">
        <f t="shared" si="71"/>
        <v>2.7576521189910303E-3</v>
      </c>
      <c r="D612" s="38">
        <f t="shared" si="76"/>
        <v>0.10728533300384362</v>
      </c>
      <c r="E612" s="38">
        <f t="shared" si="76"/>
        <v>0.10452768088485252</v>
      </c>
      <c r="F612" s="29">
        <f t="shared" si="73"/>
        <v>0.61444444444444146</v>
      </c>
      <c r="G612" s="44">
        <f t="shared" si="74"/>
        <v>0.1339098726640463</v>
      </c>
    </row>
    <row r="613" spans="1:7" x14ac:dyDescent="0.2">
      <c r="A613" s="26">
        <f t="shared" si="70"/>
        <v>92.333333333333329</v>
      </c>
      <c r="B613" s="6">
        <v>5540</v>
      </c>
      <c r="C613" s="38">
        <f t="shared" si="71"/>
        <v>2.7284195915080181E-3</v>
      </c>
      <c r="D613" s="38">
        <f t="shared" si="76"/>
        <v>0.10725916453427059</v>
      </c>
      <c r="E613" s="38">
        <f t="shared" si="76"/>
        <v>0.10453074494276252</v>
      </c>
      <c r="F613" s="29">
        <f t="shared" si="73"/>
        <v>0.61555555555555252</v>
      </c>
      <c r="G613" s="44">
        <f t="shared" si="74"/>
        <v>0.13420023584444288</v>
      </c>
    </row>
    <row r="614" spans="1:7" x14ac:dyDescent="0.2">
      <c r="A614" s="26">
        <f t="shared" si="70"/>
        <v>92.5</v>
      </c>
      <c r="B614" s="6">
        <v>5550</v>
      </c>
      <c r="C614" s="38">
        <f t="shared" si="71"/>
        <v>2.6994969438162843E-3</v>
      </c>
      <c r="D614" s="38">
        <f t="shared" si="76"/>
        <v>0.10723327346390275</v>
      </c>
      <c r="E614" s="38">
        <f t="shared" si="76"/>
        <v>0.10453377652008641</v>
      </c>
      <c r="F614" s="29">
        <f t="shared" si="73"/>
        <v>0.61666666666666359</v>
      </c>
      <c r="G614" s="44">
        <f t="shared" si="74"/>
        <v>0.13449060744588756</v>
      </c>
    </row>
    <row r="615" spans="1:7" x14ac:dyDescent="0.2">
      <c r="A615" s="26">
        <f t="shared" si="70"/>
        <v>92.666666666666671</v>
      </c>
      <c r="B615" s="6">
        <v>5560</v>
      </c>
      <c r="C615" s="38">
        <f t="shared" si="71"/>
        <v>2.6708808910310294E-3</v>
      </c>
      <c r="D615" s="38">
        <f t="shared" si="76"/>
        <v>0.10720765685216618</v>
      </c>
      <c r="E615" s="38">
        <f t="shared" si="76"/>
        <v>0.1045367759611351</v>
      </c>
      <c r="F615" s="29">
        <f t="shared" si="73"/>
        <v>0.61777777777777465</v>
      </c>
      <c r="G615" s="44">
        <f t="shared" si="74"/>
        <v>0.13478098737911293</v>
      </c>
    </row>
    <row r="616" spans="1:7" x14ac:dyDescent="0.2">
      <c r="A616" s="26">
        <f t="shared" si="70"/>
        <v>92.833333333333329</v>
      </c>
      <c r="B616" s="6">
        <v>5570</v>
      </c>
      <c r="C616" s="38">
        <f t="shared" si="71"/>
        <v>2.6425681830889278E-3</v>
      </c>
      <c r="D616" s="38">
        <f t="shared" si="76"/>
        <v>0.10718231178965856</v>
      </c>
      <c r="E616" s="38">
        <f t="shared" si="76"/>
        <v>0.10453974360656958</v>
      </c>
      <c r="F616" s="29">
        <f t="shared" si="73"/>
        <v>0.61888888888888571</v>
      </c>
      <c r="G616" s="44">
        <f t="shared" si="74"/>
        <v>0.13507137555579785</v>
      </c>
    </row>
    <row r="617" spans="1:7" x14ac:dyDescent="0.2">
      <c r="A617" s="26">
        <f t="shared" si="70"/>
        <v>93</v>
      </c>
      <c r="B617" s="6">
        <v>5580</v>
      </c>
      <c r="C617" s="38">
        <f t="shared" si="71"/>
        <v>2.6145556043789832E-3</v>
      </c>
      <c r="D617" s="38">
        <f t="shared" si="76"/>
        <v>0.10715723539781871</v>
      </c>
      <c r="E617" s="38">
        <f t="shared" si="76"/>
        <v>0.10454267979343967</v>
      </c>
      <c r="F617" s="29">
        <f t="shared" si="73"/>
        <v>0.61999999999999678</v>
      </c>
      <c r="G617" s="44">
        <f t="shared" si="74"/>
        <v>0.13536177188855741</v>
      </c>
    </row>
    <row r="618" spans="1:7" x14ac:dyDescent="0.2">
      <c r="A618" s="26">
        <f t="shared" si="70"/>
        <v>93.166666666666671</v>
      </c>
      <c r="B618" s="6">
        <v>5590</v>
      </c>
      <c r="C618" s="38">
        <f t="shared" si="71"/>
        <v>2.586839973377338E-3</v>
      </c>
      <c r="D618" s="38">
        <f t="shared" si="76"/>
        <v>0.10713242482859971</v>
      </c>
      <c r="E618" s="38">
        <f t="shared" si="76"/>
        <v>0.10454558485522232</v>
      </c>
      <c r="F618" s="29">
        <f t="shared" si="73"/>
        <v>0.62111111111110784</v>
      </c>
      <c r="G618" s="44">
        <f t="shared" si="74"/>
        <v>0.13565217629093304</v>
      </c>
    </row>
    <row r="619" spans="1:7" x14ac:dyDescent="0.2">
      <c r="A619" s="26">
        <f t="shared" si="70"/>
        <v>93.333333333333329</v>
      </c>
      <c r="B619" s="6">
        <v>5600</v>
      </c>
      <c r="C619" s="38">
        <f t="shared" si="71"/>
        <v>2.5594181422859039E-3</v>
      </c>
      <c r="D619" s="38">
        <f t="shared" si="76"/>
        <v>0.10710787726414536</v>
      </c>
      <c r="E619" s="38">
        <f t="shared" si="76"/>
        <v>0.10454845912185941</v>
      </c>
      <c r="F619" s="29">
        <f t="shared" si="73"/>
        <v>0.6222222222222189</v>
      </c>
      <c r="G619" s="44">
        <f t="shared" si="74"/>
        <v>0.13594258867738265</v>
      </c>
    </row>
    <row r="620" spans="1:7" x14ac:dyDescent="0.2">
      <c r="A620" s="26">
        <f t="shared" si="70"/>
        <v>93.5</v>
      </c>
      <c r="B620" s="6">
        <v>5610</v>
      </c>
      <c r="C620" s="38">
        <f t="shared" si="71"/>
        <v>2.5322869966748827E-3</v>
      </c>
      <c r="D620" s="38">
        <f t="shared" si="76"/>
        <v>0.10708358991647021</v>
      </c>
      <c r="E620" s="38">
        <f t="shared" si="76"/>
        <v>0.10455130291979528</v>
      </c>
      <c r="F620" s="29">
        <f t="shared" si="73"/>
        <v>0.62333333333332996</v>
      </c>
      <c r="G620" s="44">
        <f t="shared" si="74"/>
        <v>0.13623300896327098</v>
      </c>
    </row>
    <row r="621" spans="1:7" x14ac:dyDescent="0.2">
      <c r="A621" s="26">
        <f t="shared" si="70"/>
        <v>93.666666666666671</v>
      </c>
      <c r="B621" s="6">
        <v>5620</v>
      </c>
      <c r="C621" s="38">
        <f t="shared" si="71"/>
        <v>2.5054434551290217E-3</v>
      </c>
      <c r="D621" s="38">
        <f t="shared" ref="D621:E636" si="77">D620*EXP(-$C$29*10/3600)+$B$56</f>
        <v>0.10705956002714288</v>
      </c>
      <c r="E621" s="38">
        <f t="shared" si="77"/>
        <v>0.10455411657201381</v>
      </c>
      <c r="F621" s="29">
        <f t="shared" si="73"/>
        <v>0.62444444444444103</v>
      </c>
      <c r="G621" s="44">
        <f t="shared" si="74"/>
        <v>0.13652343706485992</v>
      </c>
    </row>
    <row r="622" spans="1:7" x14ac:dyDescent="0.2">
      <c r="A622" s="26">
        <f t="shared" si="70"/>
        <v>93.833333333333329</v>
      </c>
      <c r="B622" s="6">
        <v>5630</v>
      </c>
      <c r="C622" s="38">
        <f t="shared" si="71"/>
        <v>2.478884468897651E-3</v>
      </c>
      <c r="D622" s="38">
        <f t="shared" si="77"/>
        <v>0.10703578486697277</v>
      </c>
      <c r="E622" s="38">
        <f t="shared" si="77"/>
        <v>0.10455690039807507</v>
      </c>
      <c r="F622" s="29">
        <f t="shared" si="73"/>
        <v>0.62555555555555209</v>
      </c>
      <c r="G622" s="44">
        <f t="shared" si="74"/>
        <v>0.13681387289929903</v>
      </c>
    </row>
    <row r="623" spans="1:7" x14ac:dyDescent="0.2">
      <c r="A623" s="26">
        <f t="shared" si="70"/>
        <v>94</v>
      </c>
      <c r="B623" s="6">
        <v>5640</v>
      </c>
      <c r="C623" s="38">
        <f t="shared" si="71"/>
        <v>2.4526070215484292E-3</v>
      </c>
      <c r="D623" s="38">
        <f t="shared" si="77"/>
        <v>0.1070122617357001</v>
      </c>
      <c r="E623" s="38">
        <f t="shared" si="77"/>
        <v>0.10455965471415161</v>
      </c>
      <c r="F623" s="29">
        <f t="shared" si="73"/>
        <v>0.62666666666666315</v>
      </c>
      <c r="G623" s="44">
        <f t="shared" si="74"/>
        <v>0.13710431638461612</v>
      </c>
    </row>
    <row r="624" spans="1:7" x14ac:dyDescent="0.2">
      <c r="A624" s="26">
        <f t="shared" si="70"/>
        <v>94.166666666666671</v>
      </c>
      <c r="B624" s="6">
        <v>5650</v>
      </c>
      <c r="C624" s="38">
        <f t="shared" si="71"/>
        <v>2.4266081286247383E-3</v>
      </c>
      <c r="D624" s="38">
        <f t="shared" si="77"/>
        <v>0.10698898796168924</v>
      </c>
      <c r="E624" s="38">
        <f t="shared" si="77"/>
        <v>0.10456237983306445</v>
      </c>
      <c r="F624" s="29">
        <f t="shared" si="73"/>
        <v>0.62777777777777422</v>
      </c>
      <c r="G624" s="44">
        <f t="shared" si="74"/>
        <v>0.13739476743970797</v>
      </c>
    </row>
    <row r="625" spans="1:7" x14ac:dyDescent="0.2">
      <c r="A625" s="26">
        <f t="shared" si="70"/>
        <v>94.333333333333329</v>
      </c>
      <c r="B625" s="6">
        <v>5660</v>
      </c>
      <c r="C625" s="38">
        <f t="shared" si="71"/>
        <v>2.4008848373067338E-3</v>
      </c>
      <c r="D625" s="38">
        <f t="shared" si="77"/>
        <v>0.10696596090162526</v>
      </c>
      <c r="E625" s="38">
        <f t="shared" si="77"/>
        <v>0.10456507606431847</v>
      </c>
      <c r="F625" s="29">
        <f t="shared" si="73"/>
        <v>0.62888888888888528</v>
      </c>
      <c r="G625" s="44">
        <f t="shared" si="74"/>
        <v>0.13768522598433108</v>
      </c>
    </row>
    <row r="626" spans="1:7" x14ac:dyDescent="0.2">
      <c r="A626" s="26">
        <f t="shared" si="70"/>
        <v>94.5</v>
      </c>
      <c r="B626" s="6">
        <v>5670</v>
      </c>
      <c r="C626" s="38">
        <f t="shared" si="71"/>
        <v>2.3754342260759757E-3</v>
      </c>
      <c r="D626" s="38">
        <f t="shared" si="77"/>
        <v>0.10694317794021373</v>
      </c>
      <c r="E626" s="38">
        <f t="shared" si="77"/>
        <v>0.1045677437141377</v>
      </c>
      <c r="F626" s="29">
        <f t="shared" si="73"/>
        <v>0.62999999999999634</v>
      </c>
      <c r="G626" s="44">
        <f t="shared" si="74"/>
        <v>0.13797569193909257</v>
      </c>
    </row>
    <row r="627" spans="1:7" x14ac:dyDescent="0.2">
      <c r="A627" s="26">
        <f t="shared" si="70"/>
        <v>94.666666666666671</v>
      </c>
      <c r="B627" s="6">
        <v>5680</v>
      </c>
      <c r="C627" s="38">
        <f t="shared" si="71"/>
        <v>2.3502534043836243E-3</v>
      </c>
      <c r="D627" s="38">
        <f t="shared" si="77"/>
        <v>0.10692063648988367</v>
      </c>
      <c r="E627" s="38">
        <f t="shared" si="77"/>
        <v>0.1045703830855</v>
      </c>
      <c r="F627" s="29">
        <f t="shared" si="73"/>
        <v>0.6311111111111074</v>
      </c>
      <c r="G627" s="44">
        <f t="shared" si="74"/>
        <v>0.13826616522544119</v>
      </c>
    </row>
    <row r="628" spans="1:7" x14ac:dyDescent="0.2">
      <c r="A628" s="26">
        <f t="shared" si="70"/>
        <v>94.833333333333329</v>
      </c>
      <c r="B628" s="6">
        <v>5690</v>
      </c>
      <c r="C628" s="38">
        <f t="shared" si="71"/>
        <v>2.3253395123221323E-3</v>
      </c>
      <c r="D628" s="38">
        <f t="shared" si="77"/>
        <v>0.10689833399049373</v>
      </c>
      <c r="E628" s="38">
        <f t="shared" si="77"/>
        <v>0.10457299447817153</v>
      </c>
      <c r="F628" s="29">
        <f t="shared" si="73"/>
        <v>0.63222222222221847</v>
      </c>
      <c r="G628" s="44">
        <f t="shared" si="74"/>
        <v>0.13855664576565832</v>
      </c>
    </row>
    <row r="629" spans="1:7" x14ac:dyDescent="0.2">
      <c r="A629" s="26">
        <f t="shared" si="70"/>
        <v>95</v>
      </c>
      <c r="B629" s="6">
        <v>5700</v>
      </c>
      <c r="C629" s="38">
        <f t="shared" si="71"/>
        <v>2.3006897203004481E-3</v>
      </c>
      <c r="D629" s="38">
        <f t="shared" si="77"/>
        <v>0.10687626790904128</v>
      </c>
      <c r="E629" s="38">
        <f t="shared" si="77"/>
        <v>0.10457557818874078</v>
      </c>
      <c r="F629" s="29">
        <f t="shared" si="73"/>
        <v>0.63333333333332953</v>
      </c>
      <c r="G629" s="44">
        <f t="shared" si="74"/>
        <v>0.13884713348284927</v>
      </c>
    </row>
    <row r="630" spans="1:7" x14ac:dyDescent="0.2">
      <c r="A630" s="26">
        <f t="shared" si="70"/>
        <v>95.166666666666671</v>
      </c>
      <c r="B630" s="6">
        <v>5710</v>
      </c>
      <c r="C630" s="38">
        <f t="shared" si="71"/>
        <v>2.276301228722633E-3</v>
      </c>
      <c r="D630" s="38">
        <f t="shared" si="77"/>
        <v>0.10685443573937491</v>
      </c>
      <c r="E630" s="38">
        <f t="shared" si="77"/>
        <v>0.10457813451065222</v>
      </c>
      <c r="F630" s="29">
        <f t="shared" si="73"/>
        <v>0.63444444444444059</v>
      </c>
      <c r="G630" s="44">
        <f t="shared" si="74"/>
        <v>0.13913762830093443</v>
      </c>
    </row>
    <row r="631" spans="1:7" x14ac:dyDescent="0.2">
      <c r="A631" s="26">
        <f t="shared" si="70"/>
        <v>95.333333333333329</v>
      </c>
      <c r="B631" s="6">
        <v>5720</v>
      </c>
      <c r="C631" s="38">
        <f t="shared" si="71"/>
        <v>2.252171267669897E-3</v>
      </c>
      <c r="D631" s="38">
        <f t="shared" si="77"/>
        <v>0.10683283500190964</v>
      </c>
      <c r="E631" s="38">
        <f t="shared" si="77"/>
        <v>0.10458066373423969</v>
      </c>
      <c r="F631" s="29">
        <f t="shared" si="73"/>
        <v>0.63555555555555165</v>
      </c>
      <c r="G631" s="44">
        <f t="shared" si="74"/>
        <v>0.13942813014464064</v>
      </c>
    </row>
    <row r="632" spans="1:7" x14ac:dyDescent="0.2">
      <c r="A632" s="26">
        <f t="shared" si="70"/>
        <v>95.5</v>
      </c>
      <c r="B632" s="6">
        <v>5730</v>
      </c>
      <c r="C632" s="38">
        <f t="shared" si="71"/>
        <v>2.2282970965860206E-3</v>
      </c>
      <c r="D632" s="38">
        <f t="shared" si="77"/>
        <v>0.10681146324334539</v>
      </c>
      <c r="E632" s="38">
        <f t="shared" si="77"/>
        <v>0.10458316614675932</v>
      </c>
      <c r="F632" s="29">
        <f t="shared" si="73"/>
        <v>0.63666666666666272</v>
      </c>
      <c r="G632" s="44">
        <f t="shared" si="74"/>
        <v>0.13971863893949274</v>
      </c>
    </row>
    <row r="633" spans="1:7" x14ac:dyDescent="0.2">
      <c r="A633" s="26">
        <f t="shared" si="70"/>
        <v>95.666666666666671</v>
      </c>
      <c r="B633" s="6">
        <v>5740</v>
      </c>
      <c r="C633" s="38">
        <f t="shared" si="71"/>
        <v>2.2046760039660784E-3</v>
      </c>
      <c r="D633" s="38">
        <f t="shared" si="77"/>
        <v>0.10679031803638833</v>
      </c>
      <c r="E633" s="38">
        <f t="shared" si="77"/>
        <v>0.1045856420324222</v>
      </c>
      <c r="F633" s="29">
        <f t="shared" si="73"/>
        <v>0.63777777777777378</v>
      </c>
      <c r="G633" s="44">
        <f t="shared" si="74"/>
        <v>0.14000915461180502</v>
      </c>
    </row>
    <row r="634" spans="1:7" x14ac:dyDescent="0.2">
      <c r="A634" s="26">
        <f t="shared" si="70"/>
        <v>95.833333333333329</v>
      </c>
      <c r="B634" s="6">
        <v>5750</v>
      </c>
      <c r="C634" s="38">
        <f t="shared" si="71"/>
        <v>2.1813053070484948E-3</v>
      </c>
      <c r="D634" s="38">
        <f t="shared" si="77"/>
        <v>0.10676939697947516</v>
      </c>
      <c r="E634" s="38">
        <f t="shared" si="77"/>
        <v>0.10458809167242661</v>
      </c>
      <c r="F634" s="29">
        <f t="shared" si="73"/>
        <v>0.63888888888888484</v>
      </c>
      <c r="G634" s="44">
        <f t="shared" si="74"/>
        <v>0.14029967708867286</v>
      </c>
    </row>
    <row r="635" spans="1:7" x14ac:dyDescent="0.2">
      <c r="A635" s="26">
        <f t="shared" si="70"/>
        <v>96</v>
      </c>
      <c r="B635" s="6">
        <v>5760</v>
      </c>
      <c r="C635" s="38">
        <f t="shared" si="71"/>
        <v>2.1581823515103371E-3</v>
      </c>
      <c r="D635" s="38">
        <f t="shared" si="77"/>
        <v>0.10674869769650039</v>
      </c>
      <c r="E635" s="38">
        <f t="shared" si="77"/>
        <v>0.10459051534498999</v>
      </c>
      <c r="F635" s="29">
        <f t="shared" si="73"/>
        <v>0.63999999999999591</v>
      </c>
      <c r="G635" s="44">
        <f t="shared" si="74"/>
        <v>0.14059020629796451</v>
      </c>
    </row>
    <row r="636" spans="1:7" x14ac:dyDescent="0.2">
      <c r="A636" s="26">
        <f t="shared" si="70"/>
        <v>96.166666666666671</v>
      </c>
      <c r="B636" s="6">
        <v>5770</v>
      </c>
      <c r="C636" s="38">
        <f t="shared" si="71"/>
        <v>2.1353045111658668E-3</v>
      </c>
      <c r="D636" s="38">
        <f t="shared" si="77"/>
        <v>0.10672821783654649</v>
      </c>
      <c r="E636" s="38">
        <f t="shared" si="77"/>
        <v>0.10459291332538055</v>
      </c>
      <c r="F636" s="29">
        <f t="shared" si="73"/>
        <v>0.64111111111110697</v>
      </c>
      <c r="G636" s="44">
        <f t="shared" si="74"/>
        <v>0.14088074216831278</v>
      </c>
    </row>
    <row r="637" spans="1:7" x14ac:dyDescent="0.2">
      <c r="A637" s="26">
        <f t="shared" ref="A637:A700" si="78">B637/60</f>
        <v>96.333333333333329</v>
      </c>
      <c r="B637" s="6">
        <v>5780</v>
      </c>
      <c r="C637" s="38">
        <f t="shared" ref="C637:C700" si="79">$C$59*EXP(-$C$29*B637/3600)</f>
        <v>2.1126691876682479E-3</v>
      </c>
      <c r="D637" s="38">
        <f t="shared" ref="D637:E652" si="80">D636*EXP(-$C$29*10/3600)+$B$56</f>
        <v>0.10670795507361683</v>
      </c>
      <c r="E637" s="38">
        <f t="shared" si="80"/>
        <v>0.10459528588594852</v>
      </c>
      <c r="F637" s="29">
        <f t="shared" ref="F637:F700" si="81">F636+$B$56</f>
        <v>0.64222222222221803</v>
      </c>
      <c r="G637" s="44">
        <f t="shared" ref="G637:G700" si="82">G636+E637*10/3600</f>
        <v>0.14117128462910708</v>
      </c>
    </row>
    <row r="638" spans="1:7" x14ac:dyDescent="0.2">
      <c r="A638" s="26">
        <f t="shared" si="78"/>
        <v>96.5</v>
      </c>
      <c r="B638" s="6">
        <v>5790</v>
      </c>
      <c r="C638" s="38">
        <f t="shared" si="79"/>
        <v>2.0902738102144677E-3</v>
      </c>
      <c r="D638" s="38">
        <f t="shared" si="80"/>
        <v>0.10668790710637156</v>
      </c>
      <c r="E638" s="38">
        <f t="shared" si="80"/>
        <v>0.10459763329615704</v>
      </c>
      <c r="F638" s="29">
        <f t="shared" si="81"/>
        <v>0.64333333333332909</v>
      </c>
      <c r="G638" s="44">
        <f t="shared" si="82"/>
        <v>0.14146183361048528</v>
      </c>
    </row>
    <row r="639" spans="1:7" x14ac:dyDescent="0.2">
      <c r="A639" s="26">
        <f t="shared" si="78"/>
        <v>96.666666666666671</v>
      </c>
      <c r="B639" s="6">
        <v>5800</v>
      </c>
      <c r="C639" s="38">
        <f t="shared" si="79"/>
        <v>2.0681158352533376E-3</v>
      </c>
      <c r="D639" s="38">
        <f t="shared" si="80"/>
        <v>0.10666807165786622</v>
      </c>
      <c r="E639" s="38">
        <f t="shared" si="80"/>
        <v>0.10459995582261283</v>
      </c>
      <c r="F639" s="29">
        <f t="shared" si="81"/>
        <v>0.64444444444444016</v>
      </c>
      <c r="G639" s="44">
        <f t="shared" si="82"/>
        <v>0.14175238904332588</v>
      </c>
    </row>
    <row r="640" spans="1:7" x14ac:dyDescent="0.2">
      <c r="A640" s="26">
        <f t="shared" si="78"/>
        <v>96.833333333333329</v>
      </c>
      <c r="B640" s="6">
        <v>5810</v>
      </c>
      <c r="C640" s="38">
        <f t="shared" si="79"/>
        <v>2.0461927461966163E-3</v>
      </c>
      <c r="D640" s="38">
        <f t="shared" si="80"/>
        <v>0.10664844647529312</v>
      </c>
      <c r="E640" s="38">
        <f t="shared" si="80"/>
        <v>0.10460225372909644</v>
      </c>
      <c r="F640" s="29">
        <f t="shared" si="81"/>
        <v>0.64555555555555122</v>
      </c>
      <c r="G640" s="44">
        <f t="shared" si="82"/>
        <v>0.14204295085924004</v>
      </c>
    </row>
    <row r="641" spans="1:7" x14ac:dyDescent="0.2">
      <c r="A641" s="26">
        <f t="shared" si="78"/>
        <v>97</v>
      </c>
      <c r="B641" s="6">
        <v>5820</v>
      </c>
      <c r="C641" s="38">
        <f t="shared" si="79"/>
        <v>2.0245020531331967E-3</v>
      </c>
      <c r="D641" s="38">
        <f t="shared" si="80"/>
        <v>0.10662902932972547</v>
      </c>
      <c r="E641" s="38">
        <f t="shared" si="80"/>
        <v>0.10460452727659221</v>
      </c>
      <c r="F641" s="29">
        <f t="shared" si="81"/>
        <v>0.64666666666666228</v>
      </c>
      <c r="G641" s="44">
        <f t="shared" si="82"/>
        <v>0.1423335189905639</v>
      </c>
    </row>
    <row r="642" spans="1:7" x14ac:dyDescent="0.2">
      <c r="A642" s="26">
        <f t="shared" si="78"/>
        <v>97.166666666666671</v>
      </c>
      <c r="B642" s="6">
        <v>5830</v>
      </c>
      <c r="C642" s="38">
        <f t="shared" si="79"/>
        <v>2.0030412925462942E-3</v>
      </c>
      <c r="D642" s="38">
        <f t="shared" si="80"/>
        <v>0.10660981801586428</v>
      </c>
      <c r="E642" s="38">
        <f t="shared" si="80"/>
        <v>0.10460677672331792</v>
      </c>
      <c r="F642" s="29">
        <f t="shared" si="81"/>
        <v>0.64777777777777334</v>
      </c>
      <c r="G642" s="44">
        <f t="shared" si="82"/>
        <v>0.1426240933703509</v>
      </c>
    </row>
    <row r="643" spans="1:7" x14ac:dyDescent="0.2">
      <c r="A643" s="26">
        <f t="shared" si="78"/>
        <v>97.333333333333329</v>
      </c>
      <c r="B643" s="6">
        <v>5840</v>
      </c>
      <c r="C643" s="38">
        <f t="shared" si="79"/>
        <v>1.9818080270336785E-3</v>
      </c>
      <c r="D643" s="38">
        <f t="shared" si="80"/>
        <v>0.10659081035178783</v>
      </c>
      <c r="E643" s="38">
        <f t="shared" si="80"/>
        <v>0.10460900232475408</v>
      </c>
      <c r="F643" s="29">
        <f t="shared" si="81"/>
        <v>0.64888888888888441</v>
      </c>
      <c r="G643" s="44">
        <f t="shared" si="82"/>
        <v>0.14291467393236409</v>
      </c>
    </row>
    <row r="644" spans="1:7" x14ac:dyDescent="0.2">
      <c r="A644" s="26">
        <f t="shared" si="78"/>
        <v>97.5</v>
      </c>
      <c r="B644" s="6">
        <v>5850</v>
      </c>
      <c r="C644" s="38">
        <f t="shared" si="79"/>
        <v>1.9607998450308257E-3</v>
      </c>
      <c r="D644" s="38">
        <f t="shared" si="80"/>
        <v>0.1065720041787039</v>
      </c>
      <c r="E644" s="38">
        <f t="shared" si="80"/>
        <v>0.10461120433367301</v>
      </c>
      <c r="F644" s="29">
        <f t="shared" si="81"/>
        <v>0.64999999999999547</v>
      </c>
      <c r="G644" s="44">
        <f t="shared" si="82"/>
        <v>0.14320526061106875</v>
      </c>
    </row>
    <row r="645" spans="1:7" x14ac:dyDescent="0.2">
      <c r="A645" s="26">
        <f t="shared" si="78"/>
        <v>97.666666666666671</v>
      </c>
      <c r="B645" s="6">
        <v>5860</v>
      </c>
      <c r="C645" s="38">
        <f t="shared" si="79"/>
        <v>1.9400143605370393E-3</v>
      </c>
      <c r="D645" s="38">
        <f t="shared" si="80"/>
        <v>0.10655339736070459</v>
      </c>
      <c r="E645" s="38">
        <f t="shared" si="80"/>
        <v>0.10461338300016748</v>
      </c>
      <c r="F645" s="29">
        <f t="shared" si="81"/>
        <v>0.65111111111110653</v>
      </c>
      <c r="G645" s="44">
        <f t="shared" si="82"/>
        <v>0.14349585334162476</v>
      </c>
    </row>
    <row r="646" spans="1:7" x14ac:dyDescent="0.2">
      <c r="A646" s="26">
        <f t="shared" si="78"/>
        <v>97.833333333333329</v>
      </c>
      <c r="B646" s="6">
        <v>5870</v>
      </c>
      <c r="C646" s="38">
        <f t="shared" si="79"/>
        <v>1.9194492128444482E-3</v>
      </c>
      <c r="D646" s="38">
        <f t="shared" si="80"/>
        <v>0.10653498778452371</v>
      </c>
      <c r="E646" s="38">
        <f t="shared" si="80"/>
        <v>0.10461553857167918</v>
      </c>
      <c r="F646" s="29">
        <f t="shared" si="81"/>
        <v>0.6522222222222176</v>
      </c>
      <c r="G646" s="44">
        <f t="shared" si="82"/>
        <v>0.14378645205987942</v>
      </c>
    </row>
    <row r="647" spans="1:7" x14ac:dyDescent="0.2">
      <c r="A647" s="26">
        <f t="shared" si="78"/>
        <v>98</v>
      </c>
      <c r="B647" s="6">
        <v>5880</v>
      </c>
      <c r="C647" s="38">
        <f t="shared" si="79"/>
        <v>1.8991020662699042E-3</v>
      </c>
      <c r="D647" s="38">
        <f t="shared" si="80"/>
        <v>0.10651677335929677</v>
      </c>
      <c r="E647" s="38">
        <f t="shared" si="80"/>
        <v>0.10461767129302679</v>
      </c>
      <c r="F647" s="29">
        <f t="shared" si="81"/>
        <v>0.65333333333332866</v>
      </c>
      <c r="G647" s="44">
        <f t="shared" si="82"/>
        <v>0.14407705670236004</v>
      </c>
    </row>
    <row r="648" spans="1:7" x14ac:dyDescent="0.2">
      <c r="A648" s="26">
        <f t="shared" si="78"/>
        <v>98.166666666666671</v>
      </c>
      <c r="B648" s="6">
        <v>5890</v>
      </c>
      <c r="C648" s="38">
        <f t="shared" si="79"/>
        <v>1.8789706098896889E-3</v>
      </c>
      <c r="D648" s="38">
        <f t="shared" si="80"/>
        <v>0.10649875201632351</v>
      </c>
      <c r="E648" s="38">
        <f t="shared" si="80"/>
        <v>0.10461978140643376</v>
      </c>
      <c r="F648" s="29">
        <f t="shared" si="81"/>
        <v>0.65444444444443972</v>
      </c>
      <c r="G648" s="44">
        <f t="shared" si="82"/>
        <v>0.14436766720626681</v>
      </c>
    </row>
    <row r="649" spans="1:7" x14ac:dyDescent="0.2">
      <c r="A649" s="26">
        <f t="shared" si="78"/>
        <v>98.333333333333329</v>
      </c>
      <c r="B649" s="6">
        <v>5900</v>
      </c>
      <c r="C649" s="38">
        <f t="shared" si="79"/>
        <v>1.8590525572770667E-3</v>
      </c>
      <c r="D649" s="38">
        <f t="shared" si="80"/>
        <v>0.106480921708833</v>
      </c>
      <c r="E649" s="38">
        <f t="shared" si="80"/>
        <v>0.10462186915155586</v>
      </c>
      <c r="F649" s="29">
        <f t="shared" si="81"/>
        <v>0.65555555555555078</v>
      </c>
      <c r="G649" s="44">
        <f t="shared" si="82"/>
        <v>0.14465828350946558</v>
      </c>
    </row>
    <row r="650" spans="1:7" x14ac:dyDescent="0.2">
      <c r="A650" s="26">
        <f t="shared" si="78"/>
        <v>98.5</v>
      </c>
      <c r="B650" s="6">
        <v>5910</v>
      </c>
      <c r="C650" s="38">
        <f t="shared" si="79"/>
        <v>1.8393456462426009E-3</v>
      </c>
      <c r="D650" s="38">
        <f t="shared" si="80"/>
        <v>0.10646328041175106</v>
      </c>
      <c r="E650" s="38">
        <f t="shared" si="80"/>
        <v>0.10462393476550838</v>
      </c>
      <c r="F650" s="29">
        <f t="shared" si="81"/>
        <v>0.65666666666666185</v>
      </c>
      <c r="G650" s="44">
        <f t="shared" si="82"/>
        <v>0.14494890555048087</v>
      </c>
    </row>
    <row r="651" spans="1:7" x14ac:dyDescent="0.2">
      <c r="A651" s="26">
        <f t="shared" si="78"/>
        <v>98.666666666666671</v>
      </c>
      <c r="B651" s="6">
        <v>5920</v>
      </c>
      <c r="C651" s="38">
        <f t="shared" si="79"/>
        <v>1.8198476385772183E-3</v>
      </c>
      <c r="D651" s="38">
        <f t="shared" si="80"/>
        <v>0.10644582612147038</v>
      </c>
      <c r="E651" s="38">
        <f t="shared" si="80"/>
        <v>0.10462597848289309</v>
      </c>
      <c r="F651" s="29">
        <f t="shared" si="81"/>
        <v>0.65777777777777291</v>
      </c>
      <c r="G651" s="44">
        <f t="shared" si="82"/>
        <v>0.1452395332684889</v>
      </c>
    </row>
    <row r="652" spans="1:7" x14ac:dyDescent="0.2">
      <c r="A652" s="26">
        <f t="shared" si="78"/>
        <v>98.833333333333329</v>
      </c>
      <c r="B652" s="6">
        <v>5930</v>
      </c>
      <c r="C652" s="38">
        <f t="shared" si="79"/>
        <v>1.8005563197980158E-3</v>
      </c>
      <c r="D652" s="38">
        <f t="shared" si="80"/>
        <v>0.10642855685562293</v>
      </c>
      <c r="E652" s="38">
        <f t="shared" si="80"/>
        <v>0.10462800053582484</v>
      </c>
      <c r="F652" s="29">
        <f t="shared" si="81"/>
        <v>0.65888888888888397</v>
      </c>
      <c r="G652" s="44">
        <f t="shared" si="82"/>
        <v>0.14553016660331064</v>
      </c>
    </row>
    <row r="653" spans="1:7" x14ac:dyDescent="0.2">
      <c r="A653" s="26">
        <f t="shared" si="78"/>
        <v>99</v>
      </c>
      <c r="B653" s="6">
        <v>5940</v>
      </c>
      <c r="C653" s="38">
        <f t="shared" si="79"/>
        <v>1.7814694988967409E-3</v>
      </c>
      <c r="D653" s="38">
        <f t="shared" ref="D653:E668" si="83">D652*EXP(-$C$29*10/3600)+$B$56</f>
        <v>0.10641147065285476</v>
      </c>
      <c r="E653" s="38">
        <f t="shared" si="83"/>
        <v>0.10463000115395794</v>
      </c>
      <c r="F653" s="29">
        <f t="shared" si="81"/>
        <v>0.65999999999999504</v>
      </c>
      <c r="G653" s="44">
        <f t="shared" si="82"/>
        <v>0.14582080549540496</v>
      </c>
    </row>
    <row r="654" spans="1:7" x14ac:dyDescent="0.2">
      <c r="A654" s="26">
        <f t="shared" si="78"/>
        <v>99.166666666666671</v>
      </c>
      <c r="B654" s="6">
        <v>5950</v>
      </c>
      <c r="C654" s="38">
        <f t="shared" si="79"/>
        <v>1.7625850080909547E-3</v>
      </c>
      <c r="D654" s="38">
        <f t="shared" si="83"/>
        <v>0.10639456557260331</v>
      </c>
      <c r="E654" s="38">
        <f t="shared" si="83"/>
        <v>0.10463198056451227</v>
      </c>
      <c r="F654" s="29">
        <f t="shared" si="81"/>
        <v>0.6611111111111061</v>
      </c>
      <c r="G654" s="44">
        <f t="shared" si="82"/>
        <v>0.14611144988586194</v>
      </c>
    </row>
    <row r="655" spans="1:7" x14ac:dyDescent="0.2">
      <c r="A655" s="26">
        <f t="shared" si="78"/>
        <v>99.333333333333329</v>
      </c>
      <c r="B655" s="6">
        <v>5960</v>
      </c>
      <c r="C655" s="38">
        <f t="shared" si="79"/>
        <v>1.7439007025778226E-3</v>
      </c>
      <c r="D655" s="38">
        <f t="shared" si="83"/>
        <v>0.10637783969487695</v>
      </c>
      <c r="E655" s="38">
        <f t="shared" si="83"/>
        <v>0.10463393899229904</v>
      </c>
      <c r="F655" s="29">
        <f t="shared" si="81"/>
        <v>0.66222222222221716</v>
      </c>
      <c r="G655" s="44">
        <f t="shared" si="82"/>
        <v>0.14640209971639612</v>
      </c>
    </row>
    <row r="656" spans="1:7" x14ac:dyDescent="0.2">
      <c r="A656" s="26">
        <f t="shared" si="78"/>
        <v>99.5</v>
      </c>
      <c r="B656" s="6">
        <v>5970</v>
      </c>
      <c r="C656" s="38">
        <f t="shared" si="79"/>
        <v>1.7254144602905255E-3</v>
      </c>
      <c r="D656" s="38">
        <f t="shared" si="83"/>
        <v>0.10636129112003696</v>
      </c>
      <c r="E656" s="38">
        <f t="shared" si="83"/>
        <v>0.10463587665974636</v>
      </c>
      <c r="F656" s="29">
        <f t="shared" si="81"/>
        <v>0.66333333333332822</v>
      </c>
      <c r="G656" s="44">
        <f t="shared" si="82"/>
        <v>0.14669275492933986</v>
      </c>
    </row>
    <row r="657" spans="1:7" x14ac:dyDescent="0.2">
      <c r="A657" s="26">
        <f t="shared" si="78"/>
        <v>99.666666666666671</v>
      </c>
      <c r="B657" s="6">
        <v>5980</v>
      </c>
      <c r="C657" s="38">
        <f t="shared" si="79"/>
        <v>1.7071241816572365E-3</v>
      </c>
      <c r="D657" s="38">
        <f t="shared" si="83"/>
        <v>0.10634491796858177</v>
      </c>
      <c r="E657" s="38">
        <f t="shared" si="83"/>
        <v>0.10463779378692446</v>
      </c>
      <c r="F657" s="29">
        <f t="shared" si="81"/>
        <v>0.66444444444443929</v>
      </c>
      <c r="G657" s="44">
        <f t="shared" si="82"/>
        <v>0.14698341546763688</v>
      </c>
    </row>
    <row r="658" spans="1:7" x14ac:dyDescent="0.2">
      <c r="A658" s="26">
        <f t="shared" si="78"/>
        <v>99.833333333333329</v>
      </c>
      <c r="B658" s="6">
        <v>5990</v>
      </c>
      <c r="C658" s="38">
        <f t="shared" si="79"/>
        <v>1.689027789362668E-3</v>
      </c>
      <c r="D658" s="38">
        <f t="shared" si="83"/>
        <v>0.10632871838093348</v>
      </c>
      <c r="E658" s="38">
        <f t="shared" si="83"/>
        <v>0.10463969059157074</v>
      </c>
      <c r="F658" s="29">
        <f t="shared" si="81"/>
        <v>0.66555555555555035</v>
      </c>
      <c r="G658" s="44">
        <f t="shared" si="82"/>
        <v>0.14727408127483568</v>
      </c>
    </row>
    <row r="659" spans="1:7" x14ac:dyDescent="0.2">
      <c r="A659" s="26">
        <f t="shared" si="78"/>
        <v>100</v>
      </c>
      <c r="B659" s="6">
        <v>6000</v>
      </c>
      <c r="C659" s="38">
        <f t="shared" si="79"/>
        <v>1.6711232281121455E-3</v>
      </c>
      <c r="D659" s="38">
        <f t="shared" si="83"/>
        <v>0.10631269051722669</v>
      </c>
      <c r="E659" s="38">
        <f t="shared" si="83"/>
        <v>0.10464156728911449</v>
      </c>
      <c r="F659" s="29">
        <f t="shared" si="81"/>
        <v>0.66666666666666141</v>
      </c>
      <c r="G659" s="44">
        <f t="shared" si="82"/>
        <v>0.14756475229508323</v>
      </c>
    </row>
    <row r="660" spans="1:7" x14ac:dyDescent="0.2">
      <c r="A660" s="26">
        <f t="shared" si="78"/>
        <v>100.16666666666667</v>
      </c>
      <c r="B660" s="6">
        <v>6010</v>
      </c>
      <c r="C660" s="38">
        <f t="shared" si="79"/>
        <v>1.6534084643981632E-3</v>
      </c>
      <c r="D660" s="38">
        <f t="shared" si="83"/>
        <v>0.1062968325570995</v>
      </c>
      <c r="E660" s="38">
        <f t="shared" si="83"/>
        <v>0.10464342409270128</v>
      </c>
      <c r="F660" s="29">
        <f t="shared" si="81"/>
        <v>0.66777777777777247</v>
      </c>
      <c r="G660" s="44">
        <f t="shared" si="82"/>
        <v>0.1478554284731185</v>
      </c>
    </row>
    <row r="661" spans="1:7" x14ac:dyDescent="0.2">
      <c r="A661" s="26">
        <f t="shared" si="78"/>
        <v>100.33333333333333</v>
      </c>
      <c r="B661" s="6">
        <v>6020</v>
      </c>
      <c r="C661" s="38">
        <f t="shared" si="79"/>
        <v>1.6358814862694484E-3</v>
      </c>
      <c r="D661" s="38">
        <f t="shared" si="83"/>
        <v>0.10628114269948678</v>
      </c>
      <c r="E661" s="38">
        <f t="shared" si="83"/>
        <v>0.10464526121321728</v>
      </c>
      <c r="F661" s="29">
        <f t="shared" si="81"/>
        <v>0.66888888888888354</v>
      </c>
      <c r="G661" s="44">
        <f t="shared" si="82"/>
        <v>0.14814610975426631</v>
      </c>
    </row>
    <row r="662" spans="1:7" x14ac:dyDescent="0.2">
      <c r="A662" s="26">
        <f t="shared" si="78"/>
        <v>100.5</v>
      </c>
      <c r="B662" s="6">
        <v>6030</v>
      </c>
      <c r="C662" s="38">
        <f t="shared" si="79"/>
        <v>1.6185403031024361E-3</v>
      </c>
      <c r="D662" s="38">
        <f t="shared" si="83"/>
        <v>0.10626561916241563</v>
      </c>
      <c r="E662" s="38">
        <f t="shared" si="83"/>
        <v>0.10464707885931314</v>
      </c>
      <c r="F662" s="29">
        <f t="shared" si="81"/>
        <v>0.6699999999999946</v>
      </c>
      <c r="G662" s="44">
        <f t="shared" si="82"/>
        <v>0.14843679608443108</v>
      </c>
    </row>
    <row r="663" spans="1:7" x14ac:dyDescent="0.2">
      <c r="A663" s="26">
        <f t="shared" si="78"/>
        <v>100.66666666666667</v>
      </c>
      <c r="B663" s="6">
        <v>6040</v>
      </c>
      <c r="C663" s="38">
        <f t="shared" si="79"/>
        <v>1.6013829453751995E-3</v>
      </c>
      <c r="D663" s="38">
        <f t="shared" si="83"/>
        <v>0.10625026018280295</v>
      </c>
      <c r="E663" s="38">
        <f t="shared" si="83"/>
        <v>0.1046488772374277</v>
      </c>
      <c r="F663" s="29">
        <f t="shared" si="81"/>
        <v>0.67111111111110566</v>
      </c>
      <c r="G663" s="44">
        <f t="shared" si="82"/>
        <v>0.14872748741009059</v>
      </c>
    </row>
    <row r="664" spans="1:7" x14ac:dyDescent="0.2">
      <c r="A664" s="26">
        <f t="shared" si="78"/>
        <v>100.83333333333333</v>
      </c>
      <c r="B664" s="6">
        <v>6050</v>
      </c>
      <c r="C664" s="38">
        <f t="shared" si="79"/>
        <v>1.5844074644437484E-3</v>
      </c>
      <c r="D664" s="38">
        <f t="shared" si="83"/>
        <v>0.10623506401625525</v>
      </c>
      <c r="E664" s="38">
        <f t="shared" si="83"/>
        <v>0.10465065655181145</v>
      </c>
      <c r="F664" s="29">
        <f t="shared" si="81"/>
        <v>0.67222222222221673</v>
      </c>
      <c r="G664" s="44">
        <f t="shared" si="82"/>
        <v>0.14901818367829006</v>
      </c>
    </row>
    <row r="665" spans="1:7" x14ac:dyDescent="0.2">
      <c r="A665" s="26">
        <f t="shared" si="78"/>
        <v>101</v>
      </c>
      <c r="B665" s="6">
        <v>6060</v>
      </c>
      <c r="C665" s="38">
        <f t="shared" si="79"/>
        <v>1.5676119323207263E-3</v>
      </c>
      <c r="D665" s="38">
        <f t="shared" si="83"/>
        <v>0.10622002893687049</v>
      </c>
      <c r="E665" s="38">
        <f t="shared" si="83"/>
        <v>0.10465241700454972</v>
      </c>
      <c r="F665" s="29">
        <f t="shared" si="81"/>
        <v>0.67333333333332779</v>
      </c>
      <c r="G665" s="44">
        <f t="shared" si="82"/>
        <v>0.14930888483663604</v>
      </c>
    </row>
    <row r="666" spans="1:7" x14ac:dyDescent="0.2">
      <c r="A666" s="26">
        <f t="shared" si="78"/>
        <v>101.16666666666667</v>
      </c>
      <c r="B666" s="6">
        <v>6070</v>
      </c>
      <c r="C666" s="38">
        <f t="shared" si="79"/>
        <v>1.5509944414564228E-3</v>
      </c>
      <c r="D666" s="38">
        <f t="shared" si="83"/>
        <v>0.1062051532370421</v>
      </c>
      <c r="E666" s="38">
        <f t="shared" si="83"/>
        <v>0.10465415879558564</v>
      </c>
      <c r="F666" s="29">
        <f t="shared" si="81"/>
        <v>0.67444444444443885</v>
      </c>
      <c r="G666" s="44">
        <f t="shared" si="82"/>
        <v>0.14959959083329044</v>
      </c>
    </row>
    <row r="667" spans="1:7" x14ac:dyDescent="0.2">
      <c r="A667" s="26">
        <f t="shared" si="78"/>
        <v>101.33333333333333</v>
      </c>
      <c r="B667" s="6">
        <v>6080</v>
      </c>
      <c r="C667" s="38">
        <f t="shared" si="79"/>
        <v>1.5345531045221387E-3</v>
      </c>
      <c r="D667" s="38">
        <f t="shared" si="83"/>
        <v>0.106190435227265</v>
      </c>
      <c r="E667" s="38">
        <f t="shared" si="83"/>
        <v>0.10465588212274281</v>
      </c>
      <c r="F667" s="29">
        <f t="shared" si="81"/>
        <v>0.67555555555554991</v>
      </c>
      <c r="G667" s="44">
        <f t="shared" si="82"/>
        <v>0.14989030161696473</v>
      </c>
    </row>
    <row r="668" spans="1:7" x14ac:dyDescent="0.2">
      <c r="A668" s="26">
        <f t="shared" si="78"/>
        <v>101.5</v>
      </c>
      <c r="B668" s="6">
        <v>6090</v>
      </c>
      <c r="C668" s="38">
        <f t="shared" si="79"/>
        <v>1.518286054195829E-3</v>
      </c>
      <c r="D668" s="38">
        <f t="shared" si="83"/>
        <v>0.10617587323594371</v>
      </c>
      <c r="E668" s="38">
        <f t="shared" si="83"/>
        <v>0.10465758718174784</v>
      </c>
      <c r="F668" s="29">
        <f t="shared" si="81"/>
        <v>0.67666666666666098</v>
      </c>
      <c r="G668" s="44">
        <f t="shared" si="82"/>
        <v>0.15018101713691404</v>
      </c>
    </row>
    <row r="669" spans="1:7" x14ac:dyDescent="0.2">
      <c r="A669" s="26">
        <f t="shared" si="78"/>
        <v>101.66666666666667</v>
      </c>
      <c r="B669" s="6">
        <v>6100</v>
      </c>
      <c r="C669" s="38">
        <f t="shared" si="79"/>
        <v>1.5021914429500158E-3</v>
      </c>
      <c r="D669" s="38">
        <f t="shared" ref="D669:E684" si="84">D668*EXP(-$C$29*10/3600)+$B$56</f>
        <v>0.10616146560920256</v>
      </c>
      <c r="E669" s="38">
        <f t="shared" si="84"/>
        <v>0.10465927416625249</v>
      </c>
      <c r="F669" s="29">
        <f t="shared" si="81"/>
        <v>0.67777777777777204</v>
      </c>
      <c r="G669" s="44">
        <f t="shared" si="82"/>
        <v>0.1504717373429314</v>
      </c>
    </row>
    <row r="670" spans="1:7" x14ac:dyDescent="0.2">
      <c r="A670" s="26">
        <f t="shared" si="78"/>
        <v>101.83333333333333</v>
      </c>
      <c r="B670" s="6">
        <v>6110</v>
      </c>
      <c r="C670" s="38">
        <f t="shared" si="79"/>
        <v>1.4862674428419665E-3</v>
      </c>
      <c r="D670" s="38">
        <f t="shared" si="84"/>
        <v>0.10614721071069778</v>
      </c>
      <c r="E670" s="38">
        <f t="shared" si="84"/>
        <v>0.10466094326785577</v>
      </c>
      <c r="F670" s="29">
        <f t="shared" si="81"/>
        <v>0.6788888888888831</v>
      </c>
      <c r="G670" s="44">
        <f t="shared" si="82"/>
        <v>0.15076246218534212</v>
      </c>
    </row>
    <row r="671" spans="1:7" x14ac:dyDescent="0.2">
      <c r="A671" s="26">
        <f t="shared" si="78"/>
        <v>102</v>
      </c>
      <c r="B671" s="6">
        <v>6120</v>
      </c>
      <c r="C671" s="38">
        <f t="shared" si="79"/>
        <v>1.4705122453060712E-3</v>
      </c>
      <c r="D671" s="38">
        <f t="shared" si="84"/>
        <v>0.10613310692143171</v>
      </c>
      <c r="E671" s="38">
        <f t="shared" si="84"/>
        <v>0.1046625946761256</v>
      </c>
      <c r="F671" s="29">
        <f t="shared" si="81"/>
        <v>0.67999999999999416</v>
      </c>
      <c r="G671" s="44">
        <f t="shared" si="82"/>
        <v>0.15105319161499803</v>
      </c>
    </row>
    <row r="672" spans="1:7" x14ac:dyDescent="0.2">
      <c r="A672" s="26">
        <f t="shared" si="78"/>
        <v>102.16666666666667</v>
      </c>
      <c r="B672" s="6">
        <v>6130</v>
      </c>
      <c r="C672" s="38">
        <f t="shared" si="79"/>
        <v>1.4549240609484516E-3</v>
      </c>
      <c r="D672" s="38">
        <f t="shared" si="84"/>
        <v>0.10611915263956888</v>
      </c>
      <c r="E672" s="38">
        <f t="shared" si="84"/>
        <v>0.10466422857862039</v>
      </c>
      <c r="F672" s="29">
        <f t="shared" si="81"/>
        <v>0.68111111111110523</v>
      </c>
      <c r="G672" s="44">
        <f t="shared" si="82"/>
        <v>0.15134392558327198</v>
      </c>
    </row>
    <row r="673" spans="1:7" x14ac:dyDescent="0.2">
      <c r="A673" s="26">
        <f t="shared" si="78"/>
        <v>102.33333333333333</v>
      </c>
      <c r="B673" s="6">
        <v>6140</v>
      </c>
      <c r="C673" s="38">
        <f t="shared" si="79"/>
        <v>1.4395011193437169E-3</v>
      </c>
      <c r="D673" s="38">
        <f t="shared" si="84"/>
        <v>0.10610534628025409</v>
      </c>
      <c r="E673" s="38">
        <f t="shared" si="84"/>
        <v>0.10466584516091033</v>
      </c>
      <c r="F673" s="29">
        <f t="shared" si="81"/>
        <v>0.68222222222221629</v>
      </c>
      <c r="G673" s="44">
        <f t="shared" si="82"/>
        <v>0.15163466404205228</v>
      </c>
    </row>
    <row r="674" spans="1:7" x14ac:dyDescent="0.2">
      <c r="A674" s="26">
        <f t="shared" si="78"/>
        <v>102.5</v>
      </c>
      <c r="B674" s="6">
        <v>6150</v>
      </c>
      <c r="C674" s="38">
        <f t="shared" si="79"/>
        <v>1.4242416688338988E-3</v>
      </c>
      <c r="D674" s="38">
        <f t="shared" si="84"/>
        <v>0.10609168627543243</v>
      </c>
      <c r="E674" s="38">
        <f t="shared" si="84"/>
        <v>0.10466744460659849</v>
      </c>
      <c r="F674" s="29">
        <f t="shared" si="81"/>
        <v>0.68333333333332735</v>
      </c>
      <c r="G674" s="44">
        <f t="shared" si="82"/>
        <v>0.15192540694373727</v>
      </c>
    </row>
    <row r="675" spans="1:7" x14ac:dyDescent="0.2">
      <c r="A675" s="26">
        <f t="shared" si="78"/>
        <v>102.66666666666667</v>
      </c>
      <c r="B675" s="6">
        <v>6160</v>
      </c>
      <c r="C675" s="38">
        <f t="shared" si="79"/>
        <v>1.4091439763294982E-3</v>
      </c>
      <c r="D675" s="38">
        <f t="shared" si="84"/>
        <v>0.10607817107367118</v>
      </c>
      <c r="E675" s="38">
        <f t="shared" si="84"/>
        <v>0.10466902709734165</v>
      </c>
      <c r="F675" s="29">
        <f t="shared" si="81"/>
        <v>0.68444444444443842</v>
      </c>
      <c r="G675" s="44">
        <f t="shared" si="82"/>
        <v>0.15221615424122989</v>
      </c>
    </row>
    <row r="676" spans="1:7" x14ac:dyDescent="0.2">
      <c r="A676" s="26">
        <f t="shared" si="78"/>
        <v>102.83333333333333</v>
      </c>
      <c r="B676" s="6">
        <v>6170</v>
      </c>
      <c r="C676" s="38">
        <f t="shared" si="79"/>
        <v>1.394206327112656E-3</v>
      </c>
      <c r="D676" s="38">
        <f t="shared" si="84"/>
        <v>0.1060647991399836</v>
      </c>
      <c r="E676" s="38">
        <f t="shared" si="84"/>
        <v>0.1046705928128709</v>
      </c>
      <c r="F676" s="29">
        <f t="shared" si="81"/>
        <v>0.68555555555554948</v>
      </c>
      <c r="G676" s="44">
        <f t="shared" si="82"/>
        <v>0.15250690588793231</v>
      </c>
    </row>
    <row r="677" spans="1:7" x14ac:dyDescent="0.2">
      <c r="A677" s="26">
        <f t="shared" si="78"/>
        <v>103</v>
      </c>
      <c r="B677" s="6">
        <v>6180</v>
      </c>
      <c r="C677" s="38">
        <f t="shared" si="79"/>
        <v>1.3794270246424013E-3</v>
      </c>
      <c r="D677" s="38">
        <f t="shared" si="84"/>
        <v>0.10605156895565458</v>
      </c>
      <c r="E677" s="38">
        <f t="shared" si="84"/>
        <v>0.10467214193101214</v>
      </c>
      <c r="F677" s="29">
        <f t="shared" si="81"/>
        <v>0.68666666666666054</v>
      </c>
      <c r="G677" s="44">
        <f t="shared" si="82"/>
        <v>0.15279766183774068</v>
      </c>
    </row>
    <row r="678" spans="1:7" x14ac:dyDescent="0.2">
      <c r="A678" s="26">
        <f t="shared" si="78"/>
        <v>103.16666666666667</v>
      </c>
      <c r="B678" s="6">
        <v>6190</v>
      </c>
      <c r="C678" s="38">
        <f t="shared" si="79"/>
        <v>1.3648043903619676E-3</v>
      </c>
      <c r="D678" s="38">
        <f t="shared" si="84"/>
        <v>0.10603847901806819</v>
      </c>
      <c r="E678" s="38">
        <f t="shared" si="84"/>
        <v>0.10467367462770619</v>
      </c>
      <c r="F678" s="29">
        <f t="shared" si="81"/>
        <v>0.6877777777777716</v>
      </c>
      <c r="G678" s="44">
        <f t="shared" si="82"/>
        <v>0.15308842204503986</v>
      </c>
    </row>
    <row r="679" spans="1:7" x14ac:dyDescent="0.2">
      <c r="A679" s="26">
        <f t="shared" si="78"/>
        <v>103.33333333333333</v>
      </c>
      <c r="B679" s="6">
        <v>6200</v>
      </c>
      <c r="C679" s="38">
        <f t="shared" si="79"/>
        <v>1.3503367635081546E-3</v>
      </c>
      <c r="D679" s="38">
        <f t="shared" si="84"/>
        <v>0.106025527840537</v>
      </c>
      <c r="E679" s="38">
        <f t="shared" si="84"/>
        <v>0.10467519107702881</v>
      </c>
      <c r="F679" s="29">
        <f t="shared" si="81"/>
        <v>0.68888888888888267</v>
      </c>
      <c r="G679" s="44">
        <f t="shared" si="82"/>
        <v>0.15337918646469828</v>
      </c>
    </row>
    <row r="680" spans="1:7" x14ac:dyDescent="0.2">
      <c r="A680" s="26">
        <f t="shared" si="78"/>
        <v>103.5</v>
      </c>
      <c r="B680" s="6">
        <v>6210</v>
      </c>
      <c r="C680" s="38">
        <f t="shared" si="79"/>
        <v>1.3360225009226997E-3</v>
      </c>
      <c r="D680" s="38">
        <f t="shared" si="84"/>
        <v>0.10601271395213321</v>
      </c>
      <c r="E680" s="38">
        <f t="shared" si="84"/>
        <v>0.10467669145121049</v>
      </c>
      <c r="F680" s="29">
        <f t="shared" si="81"/>
        <v>0.68999999999999373</v>
      </c>
      <c r="G680" s="44">
        <f t="shared" si="82"/>
        <v>0.15366995505206277</v>
      </c>
    </row>
    <row r="681" spans="1:7" x14ac:dyDescent="0.2">
      <c r="A681" s="26">
        <f t="shared" si="78"/>
        <v>103.66666666666667</v>
      </c>
      <c r="B681" s="6">
        <v>6220</v>
      </c>
      <c r="C681" s="38">
        <f t="shared" si="79"/>
        <v>1.3218599768656651E-3</v>
      </c>
      <c r="D681" s="38">
        <f t="shared" si="84"/>
        <v>0.10600003589752165</v>
      </c>
      <c r="E681" s="38">
        <f t="shared" si="84"/>
        <v>0.10467817592065595</v>
      </c>
      <c r="F681" s="29">
        <f t="shared" si="81"/>
        <v>0.69111111111110479</v>
      </c>
      <c r="G681" s="44">
        <f t="shared" si="82"/>
        <v>0.15396072776295347</v>
      </c>
    </row>
    <row r="682" spans="1:7" x14ac:dyDescent="0.2">
      <c r="A682" s="26">
        <f t="shared" si="78"/>
        <v>103.83333333333333</v>
      </c>
      <c r="B682" s="6">
        <v>6230</v>
      </c>
      <c r="C682" s="38">
        <f t="shared" si="79"/>
        <v>1.307847582830788E-3</v>
      </c>
      <c r="D682" s="38">
        <f t="shared" si="84"/>
        <v>0.10598749223679439</v>
      </c>
      <c r="E682" s="38">
        <f t="shared" si="84"/>
        <v>0.10467964465396358</v>
      </c>
      <c r="F682" s="29">
        <f t="shared" si="81"/>
        <v>0.69222222222221585</v>
      </c>
      <c r="G682" s="44">
        <f t="shared" si="82"/>
        <v>0.15425150455365894</v>
      </c>
    </row>
    <row r="683" spans="1:7" x14ac:dyDescent="0.2">
      <c r="A683" s="26">
        <f t="shared" si="78"/>
        <v>104</v>
      </c>
      <c r="B683" s="6">
        <v>6240</v>
      </c>
      <c r="C683" s="38">
        <f t="shared" si="79"/>
        <v>1.2939837273627974E-3</v>
      </c>
      <c r="D683" s="38">
        <f t="shared" si="84"/>
        <v>0.10597508154530733</v>
      </c>
      <c r="E683" s="38">
        <f t="shared" si="84"/>
        <v>0.1046810978179445</v>
      </c>
      <c r="F683" s="29">
        <f t="shared" si="81"/>
        <v>0.69333333333332692</v>
      </c>
      <c r="G683" s="44">
        <f t="shared" si="82"/>
        <v>0.15454228538093101</v>
      </c>
    </row>
    <row r="684" spans="1:7" x14ac:dyDescent="0.2">
      <c r="A684" s="26">
        <f t="shared" si="78"/>
        <v>104.16666666666667</v>
      </c>
      <c r="B684" s="6">
        <v>6250</v>
      </c>
      <c r="C684" s="38">
        <f t="shared" si="79"/>
        <v>1.280266835876666E-3</v>
      </c>
      <c r="D684" s="38">
        <f t="shared" si="84"/>
        <v>0.10596280241351827</v>
      </c>
      <c r="E684" s="38">
        <f t="shared" si="84"/>
        <v>0.10468253557764158</v>
      </c>
      <c r="F684" s="29">
        <f t="shared" si="81"/>
        <v>0.69444444444443798</v>
      </c>
      <c r="G684" s="44">
        <f t="shared" si="82"/>
        <v>0.15483307020198001</v>
      </c>
    </row>
    <row r="685" spans="1:7" x14ac:dyDescent="0.2">
      <c r="A685" s="26">
        <f t="shared" si="78"/>
        <v>104.33333333333333</v>
      </c>
      <c r="B685" s="6">
        <v>6260</v>
      </c>
      <c r="C685" s="38">
        <f t="shared" si="79"/>
        <v>1.2666953504787736E-3</v>
      </c>
      <c r="D685" s="38">
        <f t="shared" ref="D685:E700" si="85">D684*EXP(-$C$29*10/3600)+$B$56</f>
        <v>0.1059506534468269</v>
      </c>
      <c r="E685" s="38">
        <f t="shared" si="85"/>
        <v>0.1046839580963481</v>
      </c>
      <c r="F685" s="29">
        <f t="shared" si="81"/>
        <v>0.69555555555554904</v>
      </c>
      <c r="G685" s="44">
        <f t="shared" si="82"/>
        <v>0.15512385897446987</v>
      </c>
    </row>
    <row r="686" spans="1:7" x14ac:dyDescent="0.2">
      <c r="A686" s="26">
        <f t="shared" si="78"/>
        <v>104.5</v>
      </c>
      <c r="B686" s="6">
        <v>6270</v>
      </c>
      <c r="C686" s="38">
        <f t="shared" si="79"/>
        <v>1.2532677297899754E-3</v>
      </c>
      <c r="D686" s="38">
        <f t="shared" si="85"/>
        <v>0.10593863326541642</v>
      </c>
      <c r="E686" s="38">
        <f t="shared" si="85"/>
        <v>0.10468536553562641</v>
      </c>
      <c r="F686" s="29">
        <f t="shared" si="81"/>
        <v>0.69666666666666011</v>
      </c>
      <c r="G686" s="44">
        <f t="shared" si="82"/>
        <v>0.15541465165651328</v>
      </c>
    </row>
    <row r="687" spans="1:7" x14ac:dyDescent="0.2">
      <c r="A687" s="26">
        <f t="shared" si="78"/>
        <v>104.66666666666667</v>
      </c>
      <c r="B687" s="6">
        <v>6280</v>
      </c>
      <c r="C687" s="38">
        <f t="shared" si="79"/>
        <v>1.2399824487705326E-3</v>
      </c>
      <c r="D687" s="38">
        <f t="shared" si="85"/>
        <v>0.10592674050409674</v>
      </c>
      <c r="E687" s="38">
        <f t="shared" si="85"/>
        <v>0.10468675805532618</v>
      </c>
      <c r="F687" s="29">
        <f t="shared" si="81"/>
        <v>0.69777777777777117</v>
      </c>
      <c r="G687" s="44">
        <f t="shared" si="82"/>
        <v>0.15570544820666696</v>
      </c>
    </row>
    <row r="688" spans="1:7" x14ac:dyDescent="0.2">
      <c r="A688" s="26">
        <f t="shared" si="78"/>
        <v>104.83333333333333</v>
      </c>
      <c r="B688" s="6">
        <v>6290</v>
      </c>
      <c r="C688" s="38">
        <f t="shared" si="79"/>
        <v>1.2268379985469148E-3</v>
      </c>
      <c r="D688" s="38">
        <f t="shared" si="85"/>
        <v>0.10591497381214954</v>
      </c>
      <c r="E688" s="38">
        <f t="shared" si="85"/>
        <v>0.10468813581360259</v>
      </c>
      <c r="F688" s="29">
        <f t="shared" si="81"/>
        <v>0.69888888888888223</v>
      </c>
      <c r="G688" s="44">
        <f t="shared" si="82"/>
        <v>0.15599624858392697</v>
      </c>
    </row>
    <row r="689" spans="1:7" x14ac:dyDescent="0.2">
      <c r="A689" s="26">
        <f t="shared" si="78"/>
        <v>105</v>
      </c>
      <c r="B689" s="6">
        <v>6300</v>
      </c>
      <c r="C689" s="38">
        <f t="shared" si="79"/>
        <v>1.2138328862404183E-3</v>
      </c>
      <c r="D689" s="38">
        <f t="shared" si="85"/>
        <v>0.10590333185317476</v>
      </c>
      <c r="E689" s="38">
        <f t="shared" si="85"/>
        <v>0.1046894989669343</v>
      </c>
      <c r="F689" s="29">
        <f t="shared" si="81"/>
        <v>0.69999999999999329</v>
      </c>
      <c r="G689" s="44">
        <f t="shared" si="82"/>
        <v>0.156287052747724</v>
      </c>
    </row>
    <row r="690" spans="1:7" x14ac:dyDescent="0.2">
      <c r="A690" s="26">
        <f t="shared" si="78"/>
        <v>105.16666666666667</v>
      </c>
      <c r="B690" s="6">
        <v>6310</v>
      </c>
      <c r="C690" s="38">
        <f t="shared" si="79"/>
        <v>1.2009656347976268E-3</v>
      </c>
      <c r="D690" s="38">
        <f t="shared" si="85"/>
        <v>0.10589181330493889</v>
      </c>
      <c r="E690" s="38">
        <f t="shared" si="85"/>
        <v>0.10469084767014124</v>
      </c>
      <c r="F690" s="29">
        <f t="shared" si="81"/>
        <v>0.70111111111110436</v>
      </c>
      <c r="G690" s="44">
        <f t="shared" si="82"/>
        <v>0.15657786065791884</v>
      </c>
    </row>
    <row r="691" spans="1:7" x14ac:dyDescent="0.2">
      <c r="A691" s="26">
        <f t="shared" si="78"/>
        <v>105.33333333333333</v>
      </c>
      <c r="B691" s="6">
        <v>6320</v>
      </c>
      <c r="C691" s="38">
        <f t="shared" si="79"/>
        <v>1.1882347828226431E-3</v>
      </c>
      <c r="D691" s="38">
        <f t="shared" si="85"/>
        <v>0.10588041685922479</v>
      </c>
      <c r="E691" s="38">
        <f t="shared" si="85"/>
        <v>0.10469218207640213</v>
      </c>
      <c r="F691" s="29">
        <f t="shared" si="81"/>
        <v>0.70222222222221542</v>
      </c>
      <c r="G691" s="44">
        <f t="shared" si="82"/>
        <v>0.15686867227479773</v>
      </c>
    </row>
    <row r="692" spans="1:7" x14ac:dyDescent="0.2">
      <c r="A692" s="26">
        <f t="shared" si="78"/>
        <v>105.5</v>
      </c>
      <c r="B692" s="6">
        <v>6330</v>
      </c>
      <c r="C692" s="38">
        <f t="shared" si="79"/>
        <v>1.1756388844111204E-3</v>
      </c>
      <c r="D692" s="38">
        <f t="shared" si="85"/>
        <v>0.10586914122168307</v>
      </c>
      <c r="E692" s="38">
        <f t="shared" si="85"/>
        <v>0.10469350233727193</v>
      </c>
      <c r="F692" s="29">
        <f t="shared" si="81"/>
        <v>0.70333333333332648</v>
      </c>
      <c r="G692" s="44">
        <f t="shared" si="82"/>
        <v>0.15715948755906792</v>
      </c>
    </row>
    <row r="693" spans="1:7" x14ac:dyDescent="0.2">
      <c r="A693" s="26">
        <f t="shared" si="78"/>
        <v>105.66666666666667</v>
      </c>
      <c r="B693" s="6">
        <v>6340</v>
      </c>
      <c r="C693" s="38">
        <f t="shared" si="79"/>
        <v>1.1631765089860379E-3</v>
      </c>
      <c r="D693" s="38">
        <f t="shared" si="85"/>
        <v>0.10585798511168511</v>
      </c>
      <c r="E693" s="38">
        <f t="shared" si="85"/>
        <v>0.10469480860269904</v>
      </c>
      <c r="F693" s="29">
        <f t="shared" si="81"/>
        <v>0.70444444444443755</v>
      </c>
      <c r="G693" s="44">
        <f t="shared" si="82"/>
        <v>0.15745030647185318</v>
      </c>
    </row>
    <row r="694" spans="1:7" x14ac:dyDescent="0.2">
      <c r="A694" s="26">
        <f t="shared" si="78"/>
        <v>105.83333333333333</v>
      </c>
      <c r="B694" s="6">
        <v>6350</v>
      </c>
      <c r="C694" s="38">
        <f t="shared" si="79"/>
        <v>1.1508462411352223E-3</v>
      </c>
      <c r="D694" s="38">
        <f t="shared" si="85"/>
        <v>0.10584694726217761</v>
      </c>
      <c r="E694" s="38">
        <f t="shared" si="85"/>
        <v>0.10469610102104236</v>
      </c>
      <c r="F694" s="29">
        <f t="shared" si="81"/>
        <v>0.70555555555554861</v>
      </c>
      <c r="G694" s="44">
        <f t="shared" si="82"/>
        <v>0.15774112897468942</v>
      </c>
    </row>
    <row r="695" spans="1:7" x14ac:dyDescent="0.2">
      <c r="A695" s="26">
        <f t="shared" si="78"/>
        <v>106</v>
      </c>
      <c r="B695" s="6">
        <v>6360</v>
      </c>
      <c r="C695" s="38">
        <f t="shared" si="79"/>
        <v>1.1386466804506016E-3</v>
      </c>
      <c r="D695" s="38">
        <f t="shared" si="85"/>
        <v>0.1058360264195387</v>
      </c>
      <c r="E695" s="38">
        <f t="shared" si="85"/>
        <v>0.10469737973908806</v>
      </c>
      <c r="F695" s="29">
        <f t="shared" si="81"/>
        <v>0.70666666666665967</v>
      </c>
      <c r="G695" s="44">
        <f t="shared" si="82"/>
        <v>0.15803195502952022</v>
      </c>
    </row>
    <row r="696" spans="1:7" x14ac:dyDescent="0.2">
      <c r="A696" s="26">
        <f t="shared" si="78"/>
        <v>106.16666666666667</v>
      </c>
      <c r="B696" s="6">
        <v>6370</v>
      </c>
      <c r="C696" s="38">
        <f t="shared" si="79"/>
        <v>1.1265764413691428E-3</v>
      </c>
      <c r="D696" s="38">
        <f t="shared" si="85"/>
        <v>0.10582522134343551</v>
      </c>
      <c r="E696" s="38">
        <f t="shared" si="85"/>
        <v>0.10469864490206635</v>
      </c>
      <c r="F696" s="29">
        <f t="shared" si="81"/>
        <v>0.70777777777777073</v>
      </c>
      <c r="G696" s="44">
        <f t="shared" si="82"/>
        <v>0.15832278459869262</v>
      </c>
    </row>
    <row r="697" spans="1:7" x14ac:dyDescent="0.2">
      <c r="A697" s="26">
        <f t="shared" si="78"/>
        <v>106.33333333333333</v>
      </c>
      <c r="B697" s="6">
        <v>6380</v>
      </c>
      <c r="C697" s="38">
        <f t="shared" si="79"/>
        <v>1.1146341530154963E-3</v>
      </c>
      <c r="D697" s="38">
        <f t="shared" si="85"/>
        <v>0.10581453080668339</v>
      </c>
      <c r="E697" s="38">
        <f t="shared" si="85"/>
        <v>0.10469989665366787</v>
      </c>
      <c r="F697" s="29">
        <f t="shared" si="81"/>
        <v>0.7088888888888818</v>
      </c>
      <c r="G697" s="44">
        <f t="shared" si="82"/>
        <v>0.1586136176449528</v>
      </c>
    </row>
    <row r="698" spans="1:7" x14ac:dyDescent="0.2">
      <c r="A698" s="26">
        <f t="shared" si="78"/>
        <v>106.5</v>
      </c>
      <c r="B698" s="6">
        <v>6390</v>
      </c>
      <c r="C698" s="38">
        <f t="shared" si="79"/>
        <v>1.1028184590462905E-3</v>
      </c>
      <c r="D698" s="38">
        <f t="shared" si="85"/>
        <v>0.10580395359510643</v>
      </c>
      <c r="E698" s="38">
        <f t="shared" si="85"/>
        <v>0.10470113513606011</v>
      </c>
      <c r="F698" s="29">
        <f t="shared" si="81"/>
        <v>0.70999999999999286</v>
      </c>
      <c r="G698" s="44">
        <f t="shared" si="82"/>
        <v>0.15890445413144186</v>
      </c>
    </row>
    <row r="699" spans="1:7" x14ac:dyDescent="0.2">
      <c r="A699" s="26">
        <f t="shared" si="78"/>
        <v>106.66666666666667</v>
      </c>
      <c r="B699" s="6">
        <v>6400</v>
      </c>
      <c r="C699" s="38">
        <f t="shared" si="79"/>
        <v>1.0911280174960947E-3</v>
      </c>
      <c r="D699" s="38">
        <f t="shared" si="85"/>
        <v>0.10579348850739961</v>
      </c>
      <c r="E699" s="38">
        <f t="shared" si="85"/>
        <v>0.10470236048990349</v>
      </c>
      <c r="F699" s="29">
        <f t="shared" si="81"/>
        <v>0.71111111111110392</v>
      </c>
      <c r="G699" s="44">
        <f t="shared" si="82"/>
        <v>0.15919529402169158</v>
      </c>
    </row>
    <row r="700" spans="1:7" x14ac:dyDescent="0.2">
      <c r="A700" s="26">
        <f t="shared" si="78"/>
        <v>106.83333333333333</v>
      </c>
      <c r="B700" s="6">
        <v>6410</v>
      </c>
      <c r="C700" s="38">
        <f t="shared" si="79"/>
        <v>1.0795615006249928E-3</v>
      </c>
      <c r="D700" s="38">
        <f t="shared" si="85"/>
        <v>0.1057831343549924</v>
      </c>
      <c r="E700" s="38">
        <f t="shared" si="85"/>
        <v>0.10470357285436738</v>
      </c>
      <c r="F700" s="29">
        <f t="shared" si="81"/>
        <v>0.71222222222221498</v>
      </c>
      <c r="G700" s="44">
        <f t="shared" si="82"/>
        <v>0.15948613727962038</v>
      </c>
    </row>
    <row r="701" spans="1:7" x14ac:dyDescent="0.2">
      <c r="A701" s="26">
        <f t="shared" ref="A701:A764" si="86">B701/60</f>
        <v>107</v>
      </c>
      <c r="B701" s="6">
        <v>6420</v>
      </c>
      <c r="C701" s="38">
        <f t="shared" ref="C701:C764" si="87">$C$59*EXP(-$C$29*B701/3600)</f>
        <v>1.0681175947678007E-3</v>
      </c>
      <c r="D701" s="38">
        <f t="shared" ref="D701:E716" si="88">D700*EXP(-$C$29*10/3600)+$B$56</f>
        <v>0.10577288996191368</v>
      </c>
      <c r="E701" s="38">
        <f t="shared" si="88"/>
        <v>0.10470477236714584</v>
      </c>
      <c r="F701" s="29">
        <f t="shared" ref="F701:F764" si="89">F700+$B$56</f>
        <v>0.71333333333332605</v>
      </c>
      <c r="G701" s="44">
        <f t="shared" ref="G701:G764" si="90">G700+E701*10/3600</f>
        <v>0.15977698386952913</v>
      </c>
    </row>
    <row r="702" spans="1:7" x14ac:dyDescent="0.2">
      <c r="A702" s="26">
        <f t="shared" si="86"/>
        <v>107.16666666666667</v>
      </c>
      <c r="B702" s="6">
        <v>6430</v>
      </c>
      <c r="C702" s="38">
        <f t="shared" si="87"/>
        <v>1.0567950001848553E-3</v>
      </c>
      <c r="D702" s="38">
        <f t="shared" si="88"/>
        <v>0.10576275416465826</v>
      </c>
      <c r="E702" s="38">
        <f t="shared" si="88"/>
        <v>0.10470595916447337</v>
      </c>
      <c r="F702" s="29">
        <f t="shared" si="89"/>
        <v>0.71444444444443711</v>
      </c>
      <c r="G702" s="44">
        <f t="shared" si="90"/>
        <v>0.16006783375609712</v>
      </c>
    </row>
    <row r="703" spans="1:7" x14ac:dyDescent="0.2">
      <c r="A703" s="26">
        <f t="shared" si="86"/>
        <v>107.33333333333333</v>
      </c>
      <c r="B703" s="6">
        <v>6440</v>
      </c>
      <c r="C703" s="38">
        <f t="shared" si="87"/>
        <v>1.0455924309144002E-3</v>
      </c>
      <c r="D703" s="38">
        <f t="shared" si="88"/>
        <v>0.10575272581205468</v>
      </c>
      <c r="E703" s="38">
        <f t="shared" si="88"/>
        <v>0.10470713338114024</v>
      </c>
      <c r="F703" s="29">
        <f t="shared" si="89"/>
        <v>0.71555555555554817</v>
      </c>
      <c r="G703" s="44">
        <f t="shared" si="90"/>
        <v>0.16035868690437807</v>
      </c>
    </row>
    <row r="704" spans="1:7" x14ac:dyDescent="0.2">
      <c r="A704" s="26">
        <f t="shared" si="86"/>
        <v>107.5</v>
      </c>
      <c r="B704" s="6">
        <v>6450</v>
      </c>
      <c r="C704" s="38">
        <f t="shared" si="87"/>
        <v>1.0345086146265384E-3</v>
      </c>
      <c r="D704" s="38">
        <f t="shared" si="88"/>
        <v>0.10574280376513449</v>
      </c>
      <c r="E704" s="38">
        <f t="shared" si="88"/>
        <v>0.10470829515050792</v>
      </c>
      <c r="F704" s="29">
        <f t="shared" si="89"/>
        <v>0.71666666666665924</v>
      </c>
      <c r="G704" s="44">
        <f t="shared" si="90"/>
        <v>0.16064954327979614</v>
      </c>
    </row>
    <row r="705" spans="1:7" x14ac:dyDescent="0.2">
      <c r="A705" s="26">
        <f t="shared" si="86"/>
        <v>107.66666666666667</v>
      </c>
      <c r="B705" s="6">
        <v>6460</v>
      </c>
      <c r="C705" s="38">
        <f t="shared" si="87"/>
        <v>1.023542292478715E-3</v>
      </c>
      <c r="D705" s="38">
        <f t="shared" si="88"/>
        <v>0.10573298689700292</v>
      </c>
      <c r="E705" s="38">
        <f t="shared" si="88"/>
        <v>0.10470944460452417</v>
      </c>
      <c r="F705" s="29">
        <f t="shared" si="89"/>
        <v>0.7177777777777703</v>
      </c>
      <c r="G705" s="44">
        <f t="shared" si="90"/>
        <v>0.16094040284814204</v>
      </c>
    </row>
    <row r="706" spans="1:7" x14ac:dyDescent="0.2">
      <c r="A706" s="26">
        <f t="shared" si="86"/>
        <v>107.83333333333333</v>
      </c>
      <c r="B706" s="6">
        <v>6470</v>
      </c>
      <c r="C706" s="38">
        <f t="shared" si="87"/>
        <v>1.0126922189727593E-3</v>
      </c>
      <c r="D706" s="38">
        <f t="shared" si="88"/>
        <v>0.10572327409271083</v>
      </c>
      <c r="E706" s="38">
        <f t="shared" si="88"/>
        <v>0.10471058187373804</v>
      </c>
      <c r="F706" s="29">
        <f t="shared" si="89"/>
        <v>0.71888888888888136</v>
      </c>
      <c r="G706" s="44">
        <f t="shared" si="90"/>
        <v>0.16123126557556908</v>
      </c>
    </row>
    <row r="707" spans="1:7" x14ac:dyDescent="0.2">
      <c r="A707" s="26">
        <f t="shared" si="86"/>
        <v>108</v>
      </c>
      <c r="B707" s="6">
        <v>6480</v>
      </c>
      <c r="C707" s="38">
        <f t="shared" si="87"/>
        <v>1.0019571618134157E-3</v>
      </c>
      <c r="D707" s="38">
        <f t="shared" si="88"/>
        <v>0.10571366424912812</v>
      </c>
      <c r="E707" s="38">
        <f t="shared" si="88"/>
        <v>0.10471170708731467</v>
      </c>
      <c r="F707" s="29">
        <f t="shared" si="89"/>
        <v>0.71999999999999242</v>
      </c>
      <c r="G707" s="44">
        <f t="shared" si="90"/>
        <v>0.1615221314285894</v>
      </c>
    </row>
    <row r="708" spans="1:7" x14ac:dyDescent="0.2">
      <c r="A708" s="26">
        <f t="shared" si="86"/>
        <v>108.16666666666667</v>
      </c>
      <c r="B708" s="6">
        <v>6490</v>
      </c>
      <c r="C708" s="38">
        <f t="shared" si="87"/>
        <v>9.9133590176839377E-4</v>
      </c>
      <c r="D708" s="38">
        <f t="shared" si="88"/>
        <v>0.10570415627481844</v>
      </c>
      <c r="E708" s="38">
        <f t="shared" si="88"/>
        <v>0.10471282037305002</v>
      </c>
      <c r="F708" s="29">
        <f t="shared" si="89"/>
        <v>0.72111111111110349</v>
      </c>
      <c r="G708" s="44">
        <f t="shared" si="90"/>
        <v>0.16181300037407009</v>
      </c>
    </row>
    <row r="709" spans="1:7" x14ac:dyDescent="0.2">
      <c r="A709" s="26">
        <f t="shared" si="86"/>
        <v>108.33333333333333</v>
      </c>
      <c r="B709" s="6">
        <v>6500</v>
      </c>
      <c r="C709" s="38">
        <f t="shared" si="87"/>
        <v>9.8082723252988801E-4</v>
      </c>
      <c r="D709" s="38">
        <f t="shared" si="88"/>
        <v>0.10569474908991523</v>
      </c>
      <c r="E709" s="38">
        <f t="shared" si="88"/>
        <v>0.10471392185738532</v>
      </c>
      <c r="F709" s="29">
        <f t="shared" si="89"/>
        <v>0.72222222222221455</v>
      </c>
      <c r="G709" s="44">
        <f t="shared" si="90"/>
        <v>0.16210387237922949</v>
      </c>
    </row>
    <row r="710" spans="1:7" x14ac:dyDescent="0.2">
      <c r="A710" s="26">
        <f t="shared" si="86"/>
        <v>108.5</v>
      </c>
      <c r="B710" s="6">
        <v>6510</v>
      </c>
      <c r="C710" s="38">
        <f t="shared" si="87"/>
        <v>9.704299605775785E-4</v>
      </c>
      <c r="D710" s="38">
        <f t="shared" si="88"/>
        <v>0.10568544162599906</v>
      </c>
      <c r="E710" s="38">
        <f t="shared" si="88"/>
        <v>0.10471501166542146</v>
      </c>
      <c r="F710" s="29">
        <f t="shared" si="89"/>
        <v>0.72333333333332561</v>
      </c>
      <c r="G710" s="44">
        <f t="shared" si="90"/>
        <v>0.16239474741163343</v>
      </c>
    </row>
    <row r="711" spans="1:7" x14ac:dyDescent="0.2">
      <c r="A711" s="26">
        <f t="shared" si="86"/>
        <v>108.66666666666667</v>
      </c>
      <c r="B711" s="6">
        <v>6520</v>
      </c>
      <c r="C711" s="38">
        <f t="shared" si="87"/>
        <v>9.6014290504306836E-4</v>
      </c>
      <c r="D711" s="38">
        <f t="shared" si="88"/>
        <v>0.10567623282597631</v>
      </c>
      <c r="E711" s="38">
        <f t="shared" si="88"/>
        <v>0.10471608992093322</v>
      </c>
      <c r="F711" s="29">
        <f t="shared" si="89"/>
        <v>0.72444444444443667</v>
      </c>
      <c r="G711" s="44">
        <f t="shared" si="90"/>
        <v>0.16268562543919157</v>
      </c>
    </row>
    <row r="712" spans="1:7" x14ac:dyDescent="0.2">
      <c r="A712" s="26">
        <f t="shared" si="86"/>
        <v>108.83333333333333</v>
      </c>
      <c r="B712" s="6">
        <v>6530</v>
      </c>
      <c r="C712" s="38">
        <f t="shared" si="87"/>
        <v>9.4996489757577399E-4</v>
      </c>
      <c r="D712" s="38">
        <f t="shared" si="88"/>
        <v>0.10566712164395907</v>
      </c>
      <c r="E712" s="38">
        <f t="shared" si="88"/>
        <v>0.10471715674638327</v>
      </c>
      <c r="F712" s="29">
        <f t="shared" si="89"/>
        <v>0.72555555555554774</v>
      </c>
      <c r="G712" s="44">
        <f t="shared" si="90"/>
        <v>0.16297650643015374</v>
      </c>
    </row>
    <row r="713" spans="1:7" x14ac:dyDescent="0.2">
      <c r="A713" s="26">
        <f t="shared" si="86"/>
        <v>109</v>
      </c>
      <c r="B713" s="6">
        <v>6540</v>
      </c>
      <c r="C713" s="38">
        <f t="shared" si="87"/>
        <v>9.3989478221022924E-4</v>
      </c>
      <c r="D713" s="38">
        <f t="shared" si="88"/>
        <v>0.10565810704514639</v>
      </c>
      <c r="E713" s="38">
        <f t="shared" si="88"/>
        <v>0.10471821226293612</v>
      </c>
      <c r="F713" s="29">
        <f t="shared" si="89"/>
        <v>0.7266666666666588</v>
      </c>
      <c r="G713" s="44">
        <f t="shared" si="90"/>
        <v>0.16326739035310633</v>
      </c>
    </row>
    <row r="714" spans="1:7" x14ac:dyDescent="0.2">
      <c r="A714" s="26">
        <f t="shared" si="86"/>
        <v>109.16666666666667</v>
      </c>
      <c r="B714" s="6">
        <v>6550</v>
      </c>
      <c r="C714" s="38">
        <f t="shared" si="87"/>
        <v>9.2993141523479181E-4</v>
      </c>
      <c r="D714" s="38">
        <f t="shared" si="88"/>
        <v>0.10564918800570675</v>
      </c>
      <c r="E714" s="38">
        <f t="shared" si="88"/>
        <v>0.10471925659047192</v>
      </c>
      <c r="F714" s="29">
        <f t="shared" si="89"/>
        <v>0.72777777777776986</v>
      </c>
      <c r="G714" s="44">
        <f t="shared" si="90"/>
        <v>0.16355827717696875</v>
      </c>
    </row>
    <row r="715" spans="1:7" x14ac:dyDescent="0.2">
      <c r="A715" s="26">
        <f t="shared" si="86"/>
        <v>109.33333333333333</v>
      </c>
      <c r="B715" s="6">
        <v>6560</v>
      </c>
      <c r="C715" s="38">
        <f t="shared" si="87"/>
        <v>9.2007366506175272E-4</v>
      </c>
      <c r="D715" s="38">
        <f t="shared" si="88"/>
        <v>0.10564036351266175</v>
      </c>
      <c r="E715" s="38">
        <f t="shared" si="88"/>
        <v>0.10472028984759996</v>
      </c>
      <c r="F715" s="29">
        <f t="shared" si="89"/>
        <v>0.72888888888888093</v>
      </c>
      <c r="G715" s="44">
        <f t="shared" si="90"/>
        <v>0.16384916687098985</v>
      </c>
    </row>
    <row r="716" spans="1:7" x14ac:dyDescent="0.2">
      <c r="A716" s="26">
        <f t="shared" si="86"/>
        <v>109.5</v>
      </c>
      <c r="B716" s="6">
        <v>6570</v>
      </c>
      <c r="C716" s="38">
        <f t="shared" si="87"/>
        <v>9.1032041209881107E-4</v>
      </c>
      <c r="D716" s="38">
        <f t="shared" si="88"/>
        <v>0.1056316325637711</v>
      </c>
      <c r="E716" s="38">
        <f t="shared" si="88"/>
        <v>0.10472131215167224</v>
      </c>
      <c r="F716" s="29">
        <f t="shared" si="89"/>
        <v>0.72999999999999199</v>
      </c>
      <c r="G716" s="44">
        <f t="shared" si="90"/>
        <v>0.16414005940474449</v>
      </c>
    </row>
    <row r="717" spans="1:7" x14ac:dyDescent="0.2">
      <c r="A717" s="26">
        <f t="shared" si="86"/>
        <v>109.66666666666667</v>
      </c>
      <c r="B717" s="6">
        <v>6580</v>
      </c>
      <c r="C717" s="38">
        <f t="shared" si="87"/>
        <v>9.0067054862191982E-4</v>
      </c>
      <c r="D717" s="38">
        <f t="shared" ref="D717:E732" si="91">D716*EXP(-$C$29*10/3600)+$B$56</f>
        <v>0.10562299416741877</v>
      </c>
      <c r="E717" s="38">
        <f t="shared" si="91"/>
        <v>0.1047223236187968</v>
      </c>
      <c r="F717" s="29">
        <f t="shared" si="89"/>
        <v>0.73111111111110305</v>
      </c>
      <c r="G717" s="44">
        <f t="shared" si="90"/>
        <v>0.16443095474813005</v>
      </c>
    </row>
    <row r="718" spans="1:7" x14ac:dyDescent="0.2">
      <c r="A718" s="26">
        <f t="shared" si="86"/>
        <v>109.83333333333333</v>
      </c>
      <c r="B718" s="6">
        <v>6590</v>
      </c>
      <c r="C718" s="38">
        <f t="shared" si="87"/>
        <v>8.9112297864947488E-4</v>
      </c>
      <c r="D718" s="38">
        <f t="shared" si="91"/>
        <v>0.10561444734250035</v>
      </c>
      <c r="E718" s="38">
        <f t="shared" si="91"/>
        <v>0.10472332436385082</v>
      </c>
      <c r="F718" s="29">
        <f t="shared" si="89"/>
        <v>0.73222222222221411</v>
      </c>
      <c r="G718" s="44">
        <f t="shared" si="90"/>
        <v>0.16472185287136296</v>
      </c>
    </row>
    <row r="719" spans="1:7" x14ac:dyDescent="0.2">
      <c r="A719" s="26">
        <f t="shared" si="86"/>
        <v>110</v>
      </c>
      <c r="B719" s="6">
        <v>6600</v>
      </c>
      <c r="C719" s="38">
        <f t="shared" si="87"/>
        <v>8.8167661781783895E-4</v>
      </c>
      <c r="D719" s="38">
        <f t="shared" si="91"/>
        <v>0.10560599111831166</v>
      </c>
      <c r="E719" s="38">
        <f t="shared" si="91"/>
        <v>0.10472431450049376</v>
      </c>
      <c r="F719" s="29">
        <f t="shared" si="89"/>
        <v>0.73333333333332518</v>
      </c>
      <c r="G719" s="44">
        <f t="shared" si="90"/>
        <v>0.16501275374497543</v>
      </c>
    </row>
    <row r="720" spans="1:7" x14ac:dyDescent="0.2">
      <c r="A720" s="26">
        <f t="shared" si="86"/>
        <v>110.16666666666667</v>
      </c>
      <c r="B720" s="6">
        <v>6610</v>
      </c>
      <c r="C720" s="38">
        <f t="shared" si="87"/>
        <v>8.723303932581881E-4</v>
      </c>
      <c r="D720" s="38">
        <f t="shared" si="91"/>
        <v>0.10559762453443848</v>
      </c>
      <c r="E720" s="38">
        <f t="shared" si="91"/>
        <v>0.10472529414118022</v>
      </c>
      <c r="F720" s="29">
        <f t="shared" si="89"/>
        <v>0.73444444444443624</v>
      </c>
      <c r="G720" s="44">
        <f t="shared" si="90"/>
        <v>0.16530365733981203</v>
      </c>
    </row>
    <row r="721" spans="1:7" x14ac:dyDescent="0.2">
      <c r="A721" s="26">
        <f t="shared" si="86"/>
        <v>110.33333333333333</v>
      </c>
      <c r="B721" s="6">
        <v>6620</v>
      </c>
      <c r="C721" s="38">
        <f t="shared" si="87"/>
        <v>8.6308324347465521E-4</v>
      </c>
      <c r="D721" s="38">
        <f t="shared" si="91"/>
        <v>0.10558934664064745</v>
      </c>
      <c r="E721" s="38">
        <f t="shared" si="91"/>
        <v>0.10472626339717273</v>
      </c>
      <c r="F721" s="29">
        <f t="shared" si="89"/>
        <v>0.7355555555555473</v>
      </c>
      <c r="G721" s="44">
        <f t="shared" si="90"/>
        <v>0.1655945636270264</v>
      </c>
    </row>
    <row r="722" spans="1:7" x14ac:dyDescent="0.2">
      <c r="A722" s="26">
        <f t="shared" si="86"/>
        <v>110.5</v>
      </c>
      <c r="B722" s="6">
        <v>6630</v>
      </c>
      <c r="C722" s="38">
        <f t="shared" si="87"/>
        <v>8.5393411822377787E-4</v>
      </c>
      <c r="D722" s="38">
        <f t="shared" si="91"/>
        <v>0.10558115649677821</v>
      </c>
      <c r="E722" s="38">
        <f t="shared" si="91"/>
        <v>0.10472722237855436</v>
      </c>
      <c r="F722" s="29">
        <f t="shared" si="89"/>
        <v>0.73666666666665837</v>
      </c>
      <c r="G722" s="44">
        <f t="shared" si="90"/>
        <v>0.16588547257807795</v>
      </c>
    </row>
    <row r="723" spans="1:7" x14ac:dyDescent="0.2">
      <c r="A723" s="26">
        <f t="shared" si="86"/>
        <v>110.66666666666667</v>
      </c>
      <c r="B723" s="6">
        <v>6640</v>
      </c>
      <c r="C723" s="38">
        <f t="shared" si="87"/>
        <v>8.4488197839520818E-4</v>
      </c>
      <c r="D723" s="38">
        <f t="shared" si="91"/>
        <v>0.10557305317263656</v>
      </c>
      <c r="E723" s="38">
        <f t="shared" si="91"/>
        <v>0.10472817119424128</v>
      </c>
      <c r="F723" s="29">
        <f t="shared" si="89"/>
        <v>0.73777777777776943</v>
      </c>
      <c r="G723" s="44">
        <f t="shared" si="90"/>
        <v>0.16617638416472863</v>
      </c>
    </row>
    <row r="724" spans="1:7" x14ac:dyDescent="0.2">
      <c r="A724" s="26">
        <f t="shared" si="86"/>
        <v>110.83333333333333</v>
      </c>
      <c r="B724" s="6">
        <v>6650</v>
      </c>
      <c r="C724" s="38">
        <f t="shared" si="87"/>
        <v>8.3592579589370603E-4</v>
      </c>
      <c r="D724" s="38">
        <f t="shared" si="91"/>
        <v>0.10556503574788882</v>
      </c>
      <c r="E724" s="38">
        <f t="shared" si="91"/>
        <v>0.10472910995199505</v>
      </c>
      <c r="F724" s="29">
        <f t="shared" si="89"/>
        <v>0.73888888888888049</v>
      </c>
      <c r="G724" s="44">
        <f t="shared" si="90"/>
        <v>0.16646729835903973</v>
      </c>
    </row>
    <row r="725" spans="1:7" x14ac:dyDescent="0.2">
      <c r="A725" s="26">
        <f t="shared" si="86"/>
        <v>111</v>
      </c>
      <c r="B725" s="6">
        <v>6660</v>
      </c>
      <c r="C725" s="38">
        <f t="shared" si="87"/>
        <v>8.2706455352236496E-4</v>
      </c>
      <c r="D725" s="38">
        <f t="shared" si="91"/>
        <v>0.10555710331195736</v>
      </c>
      <c r="E725" s="38">
        <f t="shared" si="91"/>
        <v>0.10473003875843494</v>
      </c>
      <c r="F725" s="29">
        <f t="shared" si="89"/>
        <v>0.73999999999999155</v>
      </c>
      <c r="G725" s="44">
        <f t="shared" si="90"/>
        <v>0.16675821513336872</v>
      </c>
    </row>
    <row r="726" spans="1:7" x14ac:dyDescent="0.2">
      <c r="A726" s="26">
        <f t="shared" si="86"/>
        <v>111.16666666666667</v>
      </c>
      <c r="B726" s="6">
        <v>6670</v>
      </c>
      <c r="C726" s="38">
        <f t="shared" si="87"/>
        <v>8.1829724486709053E-4</v>
      </c>
      <c r="D726" s="38">
        <f t="shared" si="91"/>
        <v>0.10554925496391711</v>
      </c>
      <c r="E726" s="38">
        <f t="shared" si="91"/>
        <v>0.10473095771904996</v>
      </c>
      <c r="F726" s="29">
        <f t="shared" si="89"/>
        <v>0.74111111111110262</v>
      </c>
      <c r="G726" s="44">
        <f t="shared" si="90"/>
        <v>0.16704913446036609</v>
      </c>
    </row>
    <row r="727" spans="1:7" x14ac:dyDescent="0.2">
      <c r="A727" s="26">
        <f t="shared" si="86"/>
        <v>111.33333333333333</v>
      </c>
      <c r="B727" s="6">
        <v>6680</v>
      </c>
      <c r="C727" s="38">
        <f t="shared" si="87"/>
        <v>8.096228741822926E-4</v>
      </c>
      <c r="D727" s="38">
        <f t="shared" si="91"/>
        <v>0.10554148981239327</v>
      </c>
      <c r="E727" s="38">
        <f t="shared" si="91"/>
        <v>0.10473186693821092</v>
      </c>
      <c r="F727" s="29">
        <f t="shared" si="89"/>
        <v>0.74222222222221368</v>
      </c>
      <c r="G727" s="44">
        <f t="shared" si="90"/>
        <v>0.16734005631297225</v>
      </c>
    </row>
    <row r="728" spans="1:7" x14ac:dyDescent="0.2">
      <c r="A728" s="26">
        <f t="shared" si="86"/>
        <v>111.5</v>
      </c>
      <c r="B728" s="6">
        <v>6690</v>
      </c>
      <c r="C728" s="38">
        <f t="shared" si="87"/>
        <v>8.0104045627779326E-4</v>
      </c>
      <c r="D728" s="38">
        <f t="shared" si="91"/>
        <v>0.10553380697546008</v>
      </c>
      <c r="E728" s="38">
        <f t="shared" si="91"/>
        <v>0.10473276651918223</v>
      </c>
      <c r="F728" s="29">
        <f t="shared" si="89"/>
        <v>0.74333333333332474</v>
      </c>
      <c r="G728" s="44">
        <f t="shared" si="90"/>
        <v>0.16763098066441443</v>
      </c>
    </row>
    <row r="729" spans="1:7" x14ac:dyDescent="0.2">
      <c r="A729" s="26">
        <f t="shared" si="86"/>
        <v>111.66666666666667</v>
      </c>
      <c r="B729" s="6">
        <v>6700</v>
      </c>
      <c r="C729" s="38">
        <f t="shared" si="87"/>
        <v>7.9254901640693997E-4</v>
      </c>
      <c r="D729" s="38">
        <f t="shared" si="91"/>
        <v>0.10552620558054064</v>
      </c>
      <c r="E729" s="38">
        <f t="shared" si="91"/>
        <v>0.10473365656413365</v>
      </c>
      <c r="F729" s="29">
        <f t="shared" si="89"/>
        <v>0.7444444444444358</v>
      </c>
      <c r="G729" s="44">
        <f t="shared" si="90"/>
        <v>0.16792190748820368</v>
      </c>
    </row>
    <row r="730" spans="1:7" x14ac:dyDescent="0.2">
      <c r="A730" s="26">
        <f t="shared" si="86"/>
        <v>111.83333333333333</v>
      </c>
      <c r="B730" s="6">
        <v>6710</v>
      </c>
      <c r="C730" s="38">
        <f t="shared" si="87"/>
        <v>7.8414759015589162E-4</v>
      </c>
      <c r="D730" s="38">
        <f t="shared" si="91"/>
        <v>0.10551868476430783</v>
      </c>
      <c r="E730" s="38">
        <f t="shared" si="91"/>
        <v>0.10473453717415188</v>
      </c>
      <c r="F730" s="29">
        <f t="shared" si="89"/>
        <v>0.74555555555554687</v>
      </c>
      <c r="G730" s="44">
        <f t="shared" si="90"/>
        <v>0.16821283675813187</v>
      </c>
    </row>
    <row r="731" spans="1:7" x14ac:dyDescent="0.2">
      <c r="A731" s="26">
        <f t="shared" si="86"/>
        <v>112</v>
      </c>
      <c r="B731" s="6">
        <v>6720</v>
      </c>
      <c r="C731" s="38">
        <f t="shared" si="87"/>
        <v>7.7583522333409146E-4</v>
      </c>
      <c r="D731" s="38">
        <f t="shared" si="91"/>
        <v>0.1055112436725862</v>
      </c>
      <c r="E731" s="38">
        <f t="shared" si="91"/>
        <v>0.10473540844925205</v>
      </c>
      <c r="F731" s="29">
        <f t="shared" si="89"/>
        <v>0.74666666666665793</v>
      </c>
      <c r="G731" s="44">
        <f t="shared" si="90"/>
        <v>0.16850376844826867</v>
      </c>
    </row>
    <row r="732" spans="1:7" x14ac:dyDescent="0.2">
      <c r="A732" s="26">
        <f t="shared" si="86"/>
        <v>112.16666666666667</v>
      </c>
      <c r="B732" s="6">
        <v>6730</v>
      </c>
      <c r="C732" s="38">
        <f t="shared" si="87"/>
        <v>7.6761097186588926E-4</v>
      </c>
      <c r="D732" s="38">
        <f t="shared" si="91"/>
        <v>0.10550388146025504</v>
      </c>
      <c r="E732" s="38">
        <f t="shared" si="91"/>
        <v>0.10473627048838909</v>
      </c>
      <c r="F732" s="29">
        <f t="shared" si="89"/>
        <v>0.74777777777776899</v>
      </c>
      <c r="G732" s="44">
        <f t="shared" si="90"/>
        <v>0.16879470253295864</v>
      </c>
    </row>
    <row r="733" spans="1:7" x14ac:dyDescent="0.2">
      <c r="A733" s="26">
        <f t="shared" si="86"/>
        <v>112.33333333333333</v>
      </c>
      <c r="B733" s="6">
        <v>6740</v>
      </c>
      <c r="C733" s="38">
        <f t="shared" si="87"/>
        <v>7.5947390168332478E-4</v>
      </c>
      <c r="D733" s="38">
        <f t="shared" ref="D733:E748" si="92">D732*EXP(-$C$29*10/3600)+$B$56</f>
        <v>0.10549659729115232</v>
      </c>
      <c r="E733" s="38">
        <f t="shared" si="92"/>
        <v>0.10473712338946893</v>
      </c>
      <c r="F733" s="29">
        <f t="shared" si="89"/>
        <v>0.74888888888888006</v>
      </c>
      <c r="G733" s="44">
        <f t="shared" si="90"/>
        <v>0.16908563898681828</v>
      </c>
    </row>
    <row r="734" spans="1:7" x14ac:dyDescent="0.2">
      <c r="A734" s="26">
        <f t="shared" si="86"/>
        <v>112.5</v>
      </c>
      <c r="B734" s="6">
        <v>6750</v>
      </c>
      <c r="C734" s="38">
        <f t="shared" si="87"/>
        <v>7.5142308862003251E-4</v>
      </c>
      <c r="D734" s="38">
        <f t="shared" si="92"/>
        <v>0.10548939033797979</v>
      </c>
      <c r="E734" s="38">
        <f t="shared" si="92"/>
        <v>0.10473796724935969</v>
      </c>
      <c r="F734" s="29">
        <f t="shared" si="89"/>
        <v>0.74999999999999112</v>
      </c>
      <c r="G734" s="44">
        <f t="shared" si="90"/>
        <v>0.16937657778473317</v>
      </c>
    </row>
    <row r="735" spans="1:7" x14ac:dyDescent="0.2">
      <c r="A735" s="26">
        <f t="shared" si="86"/>
        <v>112.66666666666667</v>
      </c>
      <c r="B735" s="6">
        <v>6760</v>
      </c>
      <c r="C735" s="38">
        <f t="shared" si="87"/>
        <v>7.4345761830628963E-4</v>
      </c>
      <c r="D735" s="38">
        <f t="shared" si="92"/>
        <v>0.10548225978220896</v>
      </c>
      <c r="E735" s="38">
        <f t="shared" si="92"/>
        <v>0.10473880216390259</v>
      </c>
      <c r="F735" s="29">
        <f t="shared" si="89"/>
        <v>0.75111111111110218</v>
      </c>
      <c r="G735" s="44">
        <f t="shared" si="90"/>
        <v>0.16966751890185511</v>
      </c>
    </row>
    <row r="736" spans="1:7" x14ac:dyDescent="0.2">
      <c r="A736" s="26">
        <f t="shared" si="86"/>
        <v>112.83333333333333</v>
      </c>
      <c r="B736" s="6">
        <v>6770</v>
      </c>
      <c r="C736" s="38">
        <f t="shared" si="87"/>
        <v>7.3557658606515858E-4</v>
      </c>
      <c r="D736" s="38">
        <f t="shared" si="92"/>
        <v>0.10547520481398817</v>
      </c>
      <c r="E736" s="38">
        <f t="shared" si="92"/>
        <v>0.10473962822792293</v>
      </c>
      <c r="F736" s="29">
        <f t="shared" si="89"/>
        <v>0.75222222222221324</v>
      </c>
      <c r="G736" s="44">
        <f t="shared" si="90"/>
        <v>0.16995846231359935</v>
      </c>
    </row>
    <row r="737" spans="1:7" x14ac:dyDescent="0.2">
      <c r="A737" s="26">
        <f t="shared" si="86"/>
        <v>113</v>
      </c>
      <c r="B737" s="6">
        <v>6780</v>
      </c>
      <c r="C737" s="38">
        <f t="shared" si="87"/>
        <v>7.2777909680974166E-4</v>
      </c>
      <c r="D737" s="38">
        <f t="shared" si="92"/>
        <v>0.10546822463205061</v>
      </c>
      <c r="E737" s="38">
        <f t="shared" si="92"/>
        <v>0.10474044553524078</v>
      </c>
      <c r="F737" s="29">
        <f t="shared" si="89"/>
        <v>0.75333333333332431</v>
      </c>
      <c r="G737" s="44">
        <f t="shared" si="90"/>
        <v>0.17024940799564167</v>
      </c>
    </row>
    <row r="738" spans="1:7" x14ac:dyDescent="0.2">
      <c r="A738" s="26">
        <f t="shared" si="86"/>
        <v>113.16666666666667</v>
      </c>
      <c r="B738" s="6">
        <v>6790</v>
      </c>
      <c r="C738" s="38">
        <f t="shared" si="87"/>
        <v>7.2006426494152366E-4</v>
      </c>
      <c r="D738" s="38">
        <f t="shared" si="92"/>
        <v>0.10546131844362329</v>
      </c>
      <c r="E738" s="38">
        <f t="shared" si="92"/>
        <v>0.10474125417868169</v>
      </c>
      <c r="F738" s="29">
        <f t="shared" si="89"/>
        <v>0.75444444444443537</v>
      </c>
      <c r="G738" s="44">
        <f t="shared" si="90"/>
        <v>0.17054035592391578</v>
      </c>
    </row>
    <row r="739" spans="1:7" x14ac:dyDescent="0.2">
      <c r="A739" s="26">
        <f t="shared" si="86"/>
        <v>113.33333333333333</v>
      </c>
      <c r="B739" s="6">
        <v>6800</v>
      </c>
      <c r="C739" s="38">
        <f t="shared" si="87"/>
        <v>7.124312142497859E-4</v>
      </c>
      <c r="D739" s="38">
        <f t="shared" si="92"/>
        <v>0.10545448546433704</v>
      </c>
      <c r="E739" s="38">
        <f t="shared" si="92"/>
        <v>0.10474205425008717</v>
      </c>
      <c r="F739" s="29">
        <f t="shared" si="89"/>
        <v>0.75555555555554643</v>
      </c>
      <c r="G739" s="44">
        <f t="shared" si="90"/>
        <v>0.17083130607461047</v>
      </c>
    </row>
    <row r="740" spans="1:7" x14ac:dyDescent="0.2">
      <c r="A740" s="26">
        <f t="shared" si="86"/>
        <v>113.5</v>
      </c>
      <c r="B740" s="6">
        <v>6810</v>
      </c>
      <c r="C740" s="38">
        <f t="shared" si="87"/>
        <v>7.0487907781209384E-4</v>
      </c>
      <c r="D740" s="38">
        <f t="shared" si="92"/>
        <v>0.10544772491813741</v>
      </c>
      <c r="E740" s="38">
        <f t="shared" si="92"/>
        <v>0.10474284584032523</v>
      </c>
      <c r="F740" s="29">
        <f t="shared" si="89"/>
        <v>0.75666666666665749</v>
      </c>
      <c r="G740" s="44">
        <f t="shared" si="90"/>
        <v>0.17112225842416692</v>
      </c>
    </row>
    <row r="741" spans="1:7" x14ac:dyDescent="0.2">
      <c r="A741" s="26">
        <f t="shared" si="86"/>
        <v>113.66666666666667</v>
      </c>
      <c r="B741" s="6">
        <v>6820</v>
      </c>
      <c r="C741" s="38">
        <f t="shared" si="87"/>
        <v>6.9740699789583467E-4</v>
      </c>
      <c r="D741" s="38">
        <f t="shared" si="92"/>
        <v>0.1054410360371965</v>
      </c>
      <c r="E741" s="38">
        <f t="shared" si="92"/>
        <v>0.10474362903930057</v>
      </c>
      <c r="F741" s="29">
        <f t="shared" si="89"/>
        <v>0.75777777777776856</v>
      </c>
      <c r="G741" s="44">
        <f t="shared" si="90"/>
        <v>0.17141321294927608</v>
      </c>
    </row>
    <row r="742" spans="1:7" x14ac:dyDescent="0.2">
      <c r="A742" s="26">
        <f t="shared" si="86"/>
        <v>113.83333333333333</v>
      </c>
      <c r="B742" s="6">
        <v>6830</v>
      </c>
      <c r="C742" s="38">
        <f t="shared" si="87"/>
        <v>6.9001412586080341E-4</v>
      </c>
      <c r="D742" s="38">
        <f t="shared" si="92"/>
        <v>0.1054344180618258</v>
      </c>
      <c r="E742" s="38">
        <f t="shared" si="92"/>
        <v>0.1047444039359649</v>
      </c>
      <c r="F742" s="29">
        <f t="shared" si="89"/>
        <v>0.75888888888887962</v>
      </c>
      <c r="G742" s="44">
        <f t="shared" si="90"/>
        <v>0.17170416962687599</v>
      </c>
    </row>
    <row r="743" spans="1:7" x14ac:dyDescent="0.2">
      <c r="A743" s="26">
        <f t="shared" si="86"/>
        <v>114</v>
      </c>
      <c r="B743" s="6">
        <v>6840</v>
      </c>
      <c r="C743" s="38">
        <f t="shared" si="87"/>
        <v>6.8269962206281428E-4</v>
      </c>
      <c r="D743" s="38">
        <f t="shared" si="92"/>
        <v>0.10542787024038988</v>
      </c>
      <c r="E743" s="38">
        <f t="shared" si="92"/>
        <v>0.10474517061832697</v>
      </c>
      <c r="F743" s="29">
        <f t="shared" si="89"/>
        <v>0.75999999999999068</v>
      </c>
      <c r="G743" s="44">
        <f t="shared" si="90"/>
        <v>0.1719951284341491</v>
      </c>
    </row>
    <row r="744" spans="1:7" x14ac:dyDescent="0.2">
      <c r="A744" s="26">
        <f t="shared" si="86"/>
        <v>114.16666666666667</v>
      </c>
      <c r="B744" s="6">
        <v>6850</v>
      </c>
      <c r="C744" s="38">
        <f t="shared" si="87"/>
        <v>6.7546265575834307E-4</v>
      </c>
      <c r="D744" s="38">
        <f t="shared" si="92"/>
        <v>0.10542139182922103</v>
      </c>
      <c r="E744" s="38">
        <f t="shared" si="92"/>
        <v>0.10474592917346259</v>
      </c>
      <c r="F744" s="29">
        <f t="shared" si="89"/>
        <v>0.76111111111110175</v>
      </c>
      <c r="G744" s="44">
        <f t="shared" si="90"/>
        <v>0.17228608934851983</v>
      </c>
    </row>
    <row r="745" spans="1:7" x14ac:dyDescent="0.2">
      <c r="A745" s="26">
        <f t="shared" si="86"/>
        <v>114.33333333333333</v>
      </c>
      <c r="B745" s="6">
        <v>6860</v>
      </c>
      <c r="C745" s="38">
        <f t="shared" si="87"/>
        <v>6.6830240501017195E-4</v>
      </c>
      <c r="D745" s="38">
        <f t="shared" si="92"/>
        <v>0.1054149820925348</v>
      </c>
      <c r="E745" s="38">
        <f t="shared" si="92"/>
        <v>0.10474667968752455</v>
      </c>
      <c r="F745" s="29">
        <f t="shared" si="89"/>
        <v>0.76222222222221281</v>
      </c>
      <c r="G745" s="44">
        <f t="shared" si="90"/>
        <v>0.17257705234765183</v>
      </c>
    </row>
    <row r="746" spans="1:7" x14ac:dyDescent="0.2">
      <c r="A746" s="26">
        <f t="shared" si="86"/>
        <v>114.5</v>
      </c>
      <c r="B746" s="6">
        <v>6870</v>
      </c>
      <c r="C746" s="38">
        <f t="shared" si="87"/>
        <v>6.6121805659403782E-4</v>
      </c>
      <c r="D746" s="38">
        <f t="shared" si="92"/>
        <v>0.10540864030234647</v>
      </c>
      <c r="E746" s="38">
        <f t="shared" si="92"/>
        <v>0.10474742224575234</v>
      </c>
      <c r="F746" s="29">
        <f t="shared" si="89"/>
        <v>0.76333333333332387</v>
      </c>
      <c r="G746" s="44">
        <f t="shared" si="90"/>
        <v>0.1728680174094456</v>
      </c>
    </row>
    <row r="747" spans="1:7" x14ac:dyDescent="0.2">
      <c r="A747" s="26">
        <f t="shared" si="86"/>
        <v>114.66666666666667</v>
      </c>
      <c r="B747" s="6">
        <v>6880</v>
      </c>
      <c r="C747" s="38">
        <f t="shared" si="87"/>
        <v>6.5420880590627529E-4</v>
      </c>
      <c r="D747" s="38">
        <f t="shared" si="92"/>
        <v>0.10540236573838825</v>
      </c>
      <c r="E747" s="38">
        <f t="shared" si="92"/>
        <v>0.10474815693248189</v>
      </c>
      <c r="F747" s="29">
        <f t="shared" si="89"/>
        <v>0.76444444444443493</v>
      </c>
      <c r="G747" s="44">
        <f t="shared" si="90"/>
        <v>0.17315898451203582</v>
      </c>
    </row>
    <row r="748" spans="1:7" x14ac:dyDescent="0.2">
      <c r="A748" s="26">
        <f t="shared" si="86"/>
        <v>114.83333333333333</v>
      </c>
      <c r="B748" s="6">
        <v>6890</v>
      </c>
      <c r="C748" s="38">
        <f t="shared" si="87"/>
        <v>6.4727385687242801E-4</v>
      </c>
      <c r="D748" s="38">
        <f t="shared" si="92"/>
        <v>0.10539615768802764</v>
      </c>
      <c r="E748" s="38">
        <f t="shared" si="92"/>
        <v>0.10474888383115512</v>
      </c>
      <c r="F748" s="29">
        <f t="shared" si="89"/>
        <v>0.765555555555546</v>
      </c>
      <c r="G748" s="44">
        <f t="shared" si="90"/>
        <v>0.17344995363378904</v>
      </c>
    </row>
    <row r="749" spans="1:7" x14ac:dyDescent="0.2">
      <c r="A749" s="26">
        <f t="shared" si="86"/>
        <v>115</v>
      </c>
      <c r="B749" s="6">
        <v>6900</v>
      </c>
      <c r="C749" s="38">
        <f t="shared" si="87"/>
        <v>6.4041242185683943E-4</v>
      </c>
      <c r="D749" s="38">
        <f t="shared" ref="D749:E764" si="93">D748*EXP(-$C$29*10/3600)+$B$56</f>
        <v>0.10539001544618636</v>
      </c>
      <c r="E749" s="38">
        <f t="shared" si="93"/>
        <v>0.10474960302432942</v>
      </c>
      <c r="F749" s="29">
        <f t="shared" si="89"/>
        <v>0.76666666666665706</v>
      </c>
      <c r="G749" s="44">
        <f t="shared" si="90"/>
        <v>0.17374092475330105</v>
      </c>
    </row>
    <row r="750" spans="1:7" x14ac:dyDescent="0.2">
      <c r="A750" s="26">
        <f t="shared" si="86"/>
        <v>115.16666666666667</v>
      </c>
      <c r="B750" s="6">
        <v>6910</v>
      </c>
      <c r="C750" s="38">
        <f t="shared" si="87"/>
        <v>6.3362372157319295E-4</v>
      </c>
      <c r="D750" s="38">
        <f t="shared" si="93"/>
        <v>0.10538393831526033</v>
      </c>
      <c r="E750" s="38">
        <f t="shared" si="93"/>
        <v>0.10475031459368704</v>
      </c>
      <c r="F750" s="29">
        <f t="shared" si="89"/>
        <v>0.76777777777776812</v>
      </c>
      <c r="G750" s="44">
        <f t="shared" si="90"/>
        <v>0.17403189784939463</v>
      </c>
    </row>
    <row r="751" spans="1:7" x14ac:dyDescent="0.2">
      <c r="A751" s="26">
        <f t="shared" si="86"/>
        <v>115.33333333333333</v>
      </c>
      <c r="B751" s="6">
        <v>6920</v>
      </c>
      <c r="C751" s="38">
        <f t="shared" si="87"/>
        <v>6.2690698499600977E-4</v>
      </c>
      <c r="D751" s="38">
        <f t="shared" si="93"/>
        <v>0.10537792560504045</v>
      </c>
      <c r="E751" s="38">
        <f t="shared" si="93"/>
        <v>0.10475101862004435</v>
      </c>
      <c r="F751" s="29">
        <f t="shared" si="89"/>
        <v>0.76888888888887919</v>
      </c>
      <c r="G751" s="44">
        <f t="shared" si="90"/>
        <v>0.17432287290111698</v>
      </c>
    </row>
    <row r="752" spans="1:7" x14ac:dyDescent="0.2">
      <c r="A752" s="26">
        <f t="shared" si="86"/>
        <v>115.5</v>
      </c>
      <c r="B752" s="6">
        <v>6930</v>
      </c>
      <c r="C752" s="38">
        <f t="shared" si="87"/>
        <v>6.2026144927307262E-4</v>
      </c>
      <c r="D752" s="38">
        <f t="shared" si="93"/>
        <v>0.10537197663263417</v>
      </c>
      <c r="E752" s="38">
        <f t="shared" si="93"/>
        <v>0.10475171518336102</v>
      </c>
      <c r="F752" s="29">
        <f t="shared" si="89"/>
        <v>0.76999999999999025</v>
      </c>
      <c r="G752" s="44">
        <f t="shared" si="90"/>
        <v>0.17461384988773743</v>
      </c>
    </row>
    <row r="753" spans="1:7" x14ac:dyDescent="0.2">
      <c r="A753" s="26">
        <f t="shared" si="86"/>
        <v>115.66666666666667</v>
      </c>
      <c r="B753" s="6">
        <v>6940</v>
      </c>
      <c r="C753" s="38">
        <f t="shared" si="87"/>
        <v>6.1368635963879314E-4</v>
      </c>
      <c r="D753" s="38">
        <f t="shared" si="93"/>
        <v>0.10536609072238798</v>
      </c>
      <c r="E753" s="38">
        <f t="shared" si="93"/>
        <v>0.1047524043627491</v>
      </c>
      <c r="F753" s="29">
        <f t="shared" si="89"/>
        <v>0.77111111111110131</v>
      </c>
      <c r="G753" s="44">
        <f t="shared" si="90"/>
        <v>0.17490482878874505</v>
      </c>
    </row>
    <row r="754" spans="1:7" x14ac:dyDescent="0.2">
      <c r="A754" s="26">
        <f t="shared" si="86"/>
        <v>115.83333333333333</v>
      </c>
      <c r="B754" s="6">
        <v>6950</v>
      </c>
      <c r="C754" s="38">
        <f t="shared" si="87"/>
        <v>6.0718096932848339E-4</v>
      </c>
      <c r="D754" s="38">
        <f t="shared" si="93"/>
        <v>0.1053602672058106</v>
      </c>
      <c r="E754" s="38">
        <f t="shared" si="93"/>
        <v>0.10475308623648204</v>
      </c>
      <c r="F754" s="29">
        <f t="shared" si="89"/>
        <v>0.77222222222221237</v>
      </c>
      <c r="G754" s="44">
        <f t="shared" si="90"/>
        <v>0.1751958095838464</v>
      </c>
    </row>
    <row r="755" spans="1:7" x14ac:dyDescent="0.2">
      <c r="A755" s="26">
        <f t="shared" si="86"/>
        <v>116</v>
      </c>
      <c r="B755" s="6">
        <v>6960</v>
      </c>
      <c r="C755" s="38">
        <f t="shared" si="87"/>
        <v>6.007445394935443E-4</v>
      </c>
      <c r="D755" s="38">
        <f t="shared" si="93"/>
        <v>0.10535450542149713</v>
      </c>
      <c r="E755" s="38">
        <f t="shared" si="93"/>
        <v>0.10475376088200351</v>
      </c>
      <c r="F755" s="29">
        <f t="shared" si="89"/>
        <v>0.77333333333332344</v>
      </c>
      <c r="G755" s="44">
        <f t="shared" si="90"/>
        <v>0.17548679225296307</v>
      </c>
    </row>
    <row r="756" spans="1:7" x14ac:dyDescent="0.2">
      <c r="A756" s="26">
        <f t="shared" si="86"/>
        <v>116.16666666666667</v>
      </c>
      <c r="B756" s="6">
        <v>6970</v>
      </c>
      <c r="C756" s="38">
        <f t="shared" si="87"/>
        <v>5.9437633911755302E-4</v>
      </c>
      <c r="D756" s="38">
        <f t="shared" si="93"/>
        <v>0.10534880471505391</v>
      </c>
      <c r="E756" s="38">
        <f t="shared" si="93"/>
        <v>0.10475442837593628</v>
      </c>
      <c r="F756" s="29">
        <f t="shared" si="89"/>
        <v>0.7744444444444345</v>
      </c>
      <c r="G756" s="44">
        <f t="shared" si="90"/>
        <v>0.17577777677622955</v>
      </c>
    </row>
    <row r="757" spans="1:7" x14ac:dyDescent="0.2">
      <c r="A757" s="26">
        <f t="shared" si="86"/>
        <v>116.33333333333333</v>
      </c>
      <c r="B757" s="6">
        <v>6980</v>
      </c>
      <c r="C757" s="38">
        <f t="shared" si="87"/>
        <v>5.8807564493323244E-4</v>
      </c>
      <c r="D757" s="38">
        <f t="shared" si="93"/>
        <v>0.10534316443902417</v>
      </c>
      <c r="E757" s="38">
        <f t="shared" si="93"/>
        <v>0.10475508879409086</v>
      </c>
      <c r="F757" s="29">
        <f t="shared" si="89"/>
        <v>0.77555555555554556</v>
      </c>
      <c r="G757" s="44">
        <f t="shared" si="90"/>
        <v>0.17606876313399092</v>
      </c>
    </row>
    <row r="758" spans="1:7" x14ac:dyDescent="0.2">
      <c r="A758" s="26">
        <f t="shared" si="86"/>
        <v>116.5</v>
      </c>
      <c r="B758" s="6">
        <v>6990</v>
      </c>
      <c r="C758" s="38">
        <f t="shared" si="87"/>
        <v>5.8184174134031318E-4</v>
      </c>
      <c r="D758" s="38">
        <f t="shared" si="93"/>
        <v>0.10533758395281451</v>
      </c>
      <c r="E758" s="38">
        <f t="shared" si="93"/>
        <v>0.10475574221147411</v>
      </c>
      <c r="F758" s="29">
        <f t="shared" si="89"/>
        <v>0.77666666666665662</v>
      </c>
      <c r="G758" s="44">
        <f t="shared" si="90"/>
        <v>0.17635975130680057</v>
      </c>
    </row>
    <row r="759" spans="1:7" x14ac:dyDescent="0.2">
      <c r="A759" s="26">
        <f t="shared" si="86"/>
        <v>116.66666666666667</v>
      </c>
      <c r="B759" s="6">
        <v>7000</v>
      </c>
      <c r="C759" s="38">
        <f t="shared" si="87"/>
        <v>5.7567392032425351E-4</v>
      </c>
      <c r="D759" s="38">
        <f t="shared" si="93"/>
        <v>0.10533206262262215</v>
      </c>
      <c r="E759" s="38">
        <f t="shared" si="93"/>
        <v>0.10475638870229782</v>
      </c>
      <c r="F759" s="29">
        <f t="shared" si="89"/>
        <v>0.77777777777776769</v>
      </c>
      <c r="G759" s="44">
        <f t="shared" si="90"/>
        <v>0.17665074127541805</v>
      </c>
    </row>
    <row r="760" spans="1:7" x14ac:dyDescent="0.2">
      <c r="A760" s="26">
        <f t="shared" si="86"/>
        <v>116.83333333333333</v>
      </c>
      <c r="B760" s="6">
        <v>7010</v>
      </c>
      <c r="C760" s="38">
        <f t="shared" si="87"/>
        <v>5.6957148137583096E-4</v>
      </c>
      <c r="D760" s="38">
        <f t="shared" si="93"/>
        <v>0.10532659982136298</v>
      </c>
      <c r="E760" s="38">
        <f t="shared" si="93"/>
        <v>0.10475702833998707</v>
      </c>
      <c r="F760" s="29">
        <f t="shared" si="89"/>
        <v>0.77888888888887875</v>
      </c>
      <c r="G760" s="44">
        <f t="shared" si="90"/>
        <v>0.1769417330208069</v>
      </c>
    </row>
    <row r="761" spans="1:7" x14ac:dyDescent="0.2">
      <c r="A761" s="26">
        <f t="shared" si="86"/>
        <v>117</v>
      </c>
      <c r="B761" s="6">
        <v>7020</v>
      </c>
      <c r="C761" s="38">
        <f t="shared" si="87"/>
        <v>5.635337314115784E-4</v>
      </c>
      <c r="D761" s="38">
        <f t="shared" si="93"/>
        <v>0.10532119492860026</v>
      </c>
      <c r="E761" s="38">
        <f t="shared" si="93"/>
        <v>0.1047576611971886</v>
      </c>
      <c r="F761" s="29">
        <f t="shared" si="89"/>
        <v>0.77999999999998981</v>
      </c>
      <c r="G761" s="44">
        <f t="shared" si="90"/>
        <v>0.17723272652413244</v>
      </c>
    </row>
    <row r="762" spans="1:7" x14ac:dyDescent="0.2">
      <c r="A762" s="26">
        <f t="shared" si="86"/>
        <v>117.16666666666667</v>
      </c>
      <c r="B762" s="6">
        <v>7030</v>
      </c>
      <c r="C762" s="38">
        <f t="shared" si="87"/>
        <v>5.5755998469507158E-4</v>
      </c>
      <c r="D762" s="38">
        <f t="shared" si="93"/>
        <v>0.10531584733047421</v>
      </c>
      <c r="E762" s="38">
        <f t="shared" si="93"/>
        <v>0.10475828734577906</v>
      </c>
      <c r="F762" s="29">
        <f t="shared" si="89"/>
        <v>0.78111111111110088</v>
      </c>
      <c r="G762" s="44">
        <f t="shared" si="90"/>
        <v>0.1775237217667596</v>
      </c>
    </row>
    <row r="763" spans="1:7" x14ac:dyDescent="0.2">
      <c r="A763" s="26">
        <f t="shared" si="86"/>
        <v>117.33333333333333</v>
      </c>
      <c r="B763" s="6">
        <v>7040</v>
      </c>
      <c r="C763" s="38">
        <f t="shared" si="87"/>
        <v>5.5164956275904117E-4</v>
      </c>
      <c r="D763" s="38">
        <f t="shared" si="93"/>
        <v>0.10531055641963229</v>
      </c>
      <c r="E763" s="38">
        <f t="shared" si="93"/>
        <v>0.10475890685687317</v>
      </c>
      <c r="F763" s="29">
        <f t="shared" si="89"/>
        <v>0.78222222222221194</v>
      </c>
      <c r="G763" s="44">
        <f t="shared" si="90"/>
        <v>0.1778147187302509</v>
      </c>
    </row>
    <row r="764" spans="1:7" x14ac:dyDescent="0.2">
      <c r="A764" s="26">
        <f t="shared" si="86"/>
        <v>117.5</v>
      </c>
      <c r="B764" s="6">
        <v>7050</v>
      </c>
      <c r="C764" s="38">
        <f t="shared" si="87"/>
        <v>5.4580179432832062E-4</v>
      </c>
      <c r="D764" s="38">
        <f t="shared" si="93"/>
        <v>0.10530532159516019</v>
      </c>
      <c r="E764" s="38">
        <f t="shared" si="93"/>
        <v>0.10475951980083179</v>
      </c>
      <c r="F764" s="29">
        <f t="shared" si="89"/>
        <v>0.783333333333323</v>
      </c>
      <c r="G764" s="44">
        <f t="shared" si="90"/>
        <v>0.17810571739636433</v>
      </c>
    </row>
    <row r="765" spans="1:7" x14ac:dyDescent="0.2">
      <c r="A765" s="26">
        <f t="shared" ref="A765:A779" si="94">B765/60</f>
        <v>117.66666666666667</v>
      </c>
      <c r="B765" s="6">
        <v>7060</v>
      </c>
      <c r="C765" s="38">
        <f t="shared" ref="C765:C779" si="95">$C$59*EXP(-$C$29*B765/3600)</f>
        <v>5.4001601524360547E-4</v>
      </c>
      <c r="D765" s="38">
        <f t="shared" ref="D765:E779" si="96">D764*EXP(-$C$29*10/3600)+$B$56</f>
        <v>0.10530014226251362</v>
      </c>
      <c r="E765" s="38">
        <f t="shared" si="96"/>
        <v>0.10476012624726992</v>
      </c>
      <c r="F765" s="29">
        <f t="shared" ref="F765:F779" si="97">F764+$B$56</f>
        <v>0.78444444444443406</v>
      </c>
      <c r="G765" s="44">
        <f t="shared" ref="G765:G779" si="98">G764+E765*10/3600</f>
        <v>0.17839671774705118</v>
      </c>
    </row>
    <row r="766" spans="1:7" x14ac:dyDescent="0.2">
      <c r="A766" s="26">
        <f t="shared" si="94"/>
        <v>117.83333333333333</v>
      </c>
      <c r="B766" s="6">
        <v>7070</v>
      </c>
      <c r="C766" s="38">
        <f t="shared" si="95"/>
        <v>5.342915683860187E-4</v>
      </c>
      <c r="D766" s="38">
        <f t="shared" si="96"/>
        <v>0.10529501783345074</v>
      </c>
      <c r="E766" s="38">
        <f t="shared" si="96"/>
        <v>0.10476072626506464</v>
      </c>
      <c r="F766" s="29">
        <f t="shared" si="97"/>
        <v>0.78555555555554513</v>
      </c>
      <c r="G766" s="44">
        <f t="shared" si="98"/>
        <v>0.17868771976445413</v>
      </c>
    </row>
    <row r="767" spans="1:7" x14ac:dyDescent="0.2">
      <c r="A767" s="26">
        <f t="shared" si="94"/>
        <v>118</v>
      </c>
      <c r="B767" s="6">
        <v>7080</v>
      </c>
      <c r="C767" s="38">
        <f t="shared" si="95"/>
        <v>5.2862780360248321E-4</v>
      </c>
      <c r="D767" s="38">
        <f t="shared" si="96"/>
        <v>0.10528994772596541</v>
      </c>
      <c r="E767" s="38">
        <f t="shared" si="96"/>
        <v>0.10476131992236284</v>
      </c>
      <c r="F767" s="29">
        <f t="shared" si="97"/>
        <v>0.78666666666665619</v>
      </c>
      <c r="G767" s="44">
        <f t="shared" si="98"/>
        <v>0.17897872343090515</v>
      </c>
    </row>
    <row r="768" spans="1:7" x14ac:dyDescent="0.2">
      <c r="A768" s="26">
        <f t="shared" si="94"/>
        <v>118.16666666666667</v>
      </c>
      <c r="B768" s="6">
        <v>7090</v>
      </c>
      <c r="C768" s="38">
        <f t="shared" si="95"/>
        <v>5.2302407763187453E-4</v>
      </c>
      <c r="D768" s="38">
        <f t="shared" si="96"/>
        <v>0.10528493136422103</v>
      </c>
      <c r="E768" s="38">
        <f t="shared" si="96"/>
        <v>0.10476190728658907</v>
      </c>
      <c r="F768" s="29">
        <f t="shared" si="97"/>
        <v>0.78777777777776725</v>
      </c>
      <c r="G768" s="44">
        <f t="shared" si="98"/>
        <v>0.17926972872892347</v>
      </c>
    </row>
    <row r="769" spans="1:7" x14ac:dyDescent="0.2">
      <c r="A769" s="26">
        <f t="shared" si="94"/>
        <v>118.33333333333333</v>
      </c>
      <c r="B769" s="6">
        <v>7100</v>
      </c>
      <c r="C769" s="38">
        <f t="shared" si="95"/>
        <v>5.1747975403196962E-4</v>
      </c>
      <c r="D769" s="38">
        <f t="shared" si="96"/>
        <v>0.10527996817848516</v>
      </c>
      <c r="E769" s="38">
        <f t="shared" si="96"/>
        <v>0.10476248842445311</v>
      </c>
      <c r="F769" s="29">
        <f t="shared" si="97"/>
        <v>0.78888888888887831</v>
      </c>
      <c r="G769" s="44">
        <f t="shared" si="98"/>
        <v>0.17956073564121361</v>
      </c>
    </row>
    <row r="770" spans="1:7" x14ac:dyDescent="0.2">
      <c r="A770" s="26">
        <f t="shared" si="94"/>
        <v>118.5</v>
      </c>
      <c r="B770" s="6">
        <v>7110</v>
      </c>
      <c r="C770" s="38">
        <f t="shared" si="95"/>
        <v>5.1199420310715728E-4</v>
      </c>
      <c r="D770" s="38">
        <f t="shared" si="96"/>
        <v>0.10527505760506482</v>
      </c>
      <c r="E770" s="38">
        <f t="shared" si="96"/>
        <v>0.1047630634019576</v>
      </c>
      <c r="F770" s="29">
        <f t="shared" si="97"/>
        <v>0.78999999999998938</v>
      </c>
      <c r="G770" s="44">
        <f t="shared" si="98"/>
        <v>0.17985174415066349</v>
      </c>
    </row>
    <row r="771" spans="1:7" x14ac:dyDescent="0.2">
      <c r="A771" s="26">
        <f t="shared" si="94"/>
        <v>118.66666666666667</v>
      </c>
      <c r="B771" s="6">
        <v>7120</v>
      </c>
      <c r="C771" s="38">
        <f t="shared" si="95"/>
        <v>5.0656680183692462E-4</v>
      </c>
      <c r="D771" s="38">
        <f t="shared" si="96"/>
        <v>0.10527019908624248</v>
      </c>
      <c r="E771" s="38">
        <f t="shared" si="96"/>
        <v>0.10476363228440549</v>
      </c>
      <c r="F771" s="29">
        <f t="shared" si="97"/>
        <v>0.79111111111110044</v>
      </c>
      <c r="G771" s="44">
        <f t="shared" si="98"/>
        <v>0.1801427542403424</v>
      </c>
    </row>
    <row r="772" spans="1:7" x14ac:dyDescent="0.2">
      <c r="A772" s="26">
        <f t="shared" si="94"/>
        <v>118.83333333333333</v>
      </c>
      <c r="B772" s="6">
        <v>7130</v>
      </c>
      <c r="C772" s="38">
        <f t="shared" si="95"/>
        <v>5.0119693380509453E-4</v>
      </c>
      <c r="D772" s="38">
        <f t="shared" si="96"/>
        <v>0.1052653920702127</v>
      </c>
      <c r="E772" s="38">
        <f t="shared" si="96"/>
        <v>0.10476419513640754</v>
      </c>
      <c r="F772" s="29">
        <f t="shared" si="97"/>
        <v>0.7922222222222115</v>
      </c>
      <c r="G772" s="44">
        <f t="shared" si="98"/>
        <v>0.18043376589349908</v>
      </c>
    </row>
    <row r="773" spans="1:7" x14ac:dyDescent="0.2">
      <c r="A773" s="26">
        <f t="shared" si="94"/>
        <v>119</v>
      </c>
      <c r="B773" s="6">
        <v>7140</v>
      </c>
      <c r="C773" s="38">
        <f t="shared" si="95"/>
        <v>4.9588398912981822E-4</v>
      </c>
      <c r="D773" s="38">
        <f t="shared" si="96"/>
        <v>0.10526063601101943</v>
      </c>
      <c r="E773" s="38">
        <f t="shared" si="96"/>
        <v>0.10476475202188955</v>
      </c>
      <c r="F773" s="29">
        <f t="shared" si="97"/>
        <v>0.79333333333332257</v>
      </c>
      <c r="G773" s="44">
        <f t="shared" si="98"/>
        <v>0.18072477909355988</v>
      </c>
    </row>
    <row r="774" spans="1:7" x14ac:dyDescent="0.2">
      <c r="A774" s="26">
        <f t="shared" si="94"/>
        <v>119.16666666666667</v>
      </c>
      <c r="B774" s="6">
        <v>7150</v>
      </c>
      <c r="C774" s="38">
        <f t="shared" si="95"/>
        <v>4.9062736439430747E-4</v>
      </c>
      <c r="D774" s="38">
        <f t="shared" si="96"/>
        <v>0.10525593036849405</v>
      </c>
      <c r="E774" s="38">
        <f t="shared" si="96"/>
        <v>0.1047653030040997</v>
      </c>
      <c r="F774" s="29">
        <f t="shared" si="97"/>
        <v>0.79444444444443363</v>
      </c>
      <c r="G774" s="44">
        <f t="shared" si="98"/>
        <v>0.18101579382412683</v>
      </c>
    </row>
    <row r="775" spans="1:7" x14ac:dyDescent="0.2">
      <c r="A775" s="26">
        <f t="shared" si="94"/>
        <v>119.33333333333333</v>
      </c>
      <c r="B775" s="6">
        <v>7160</v>
      </c>
      <c r="C775" s="38">
        <f t="shared" si="95"/>
        <v>4.8542646257830103E-4</v>
      </c>
      <c r="D775" s="38">
        <f t="shared" si="96"/>
        <v>0.10525127460819404</v>
      </c>
      <c r="E775" s="38">
        <f t="shared" si="96"/>
        <v>0.10476584814561569</v>
      </c>
      <c r="F775" s="29">
        <f t="shared" si="97"/>
        <v>0.79555555555554469</v>
      </c>
      <c r="G775" s="44">
        <f t="shared" si="98"/>
        <v>0.18130681006897575</v>
      </c>
    </row>
    <row r="776" spans="1:7" x14ac:dyDescent="0.2">
      <c r="A776" s="26">
        <f t="shared" si="94"/>
        <v>119.5</v>
      </c>
      <c r="B776" s="6">
        <v>7170</v>
      </c>
      <c r="C776" s="38">
        <f t="shared" si="95"/>
        <v>4.8028069299026015E-4</v>
      </c>
      <c r="D776" s="38">
        <f t="shared" si="96"/>
        <v>0.10524666820134219</v>
      </c>
      <c r="E776" s="38">
        <f t="shared" si="96"/>
        <v>0.10476638750835189</v>
      </c>
      <c r="F776" s="29">
        <f t="shared" si="97"/>
        <v>0.79666666666665575</v>
      </c>
      <c r="G776" s="44">
        <f t="shared" si="98"/>
        <v>0.1815978278120545</v>
      </c>
    </row>
    <row r="777" spans="1:7" x14ac:dyDescent="0.2">
      <c r="A777" s="26">
        <f t="shared" si="94"/>
        <v>119.66666666666667</v>
      </c>
      <c r="B777" s="6">
        <v>7180</v>
      </c>
      <c r="C777" s="38">
        <f t="shared" si="95"/>
        <v>4.7518947120027785E-4</v>
      </c>
      <c r="D777" s="38">
        <f t="shared" si="96"/>
        <v>0.10524211062476664</v>
      </c>
      <c r="E777" s="38">
        <f t="shared" si="96"/>
        <v>0.10476692115356633</v>
      </c>
      <c r="F777" s="29">
        <f t="shared" si="97"/>
        <v>0.79777777777776682</v>
      </c>
      <c r="G777" s="44">
        <f t="shared" si="98"/>
        <v>0.18188884703748107</v>
      </c>
    </row>
    <row r="778" spans="1:7" x14ac:dyDescent="0.2">
      <c r="A778" s="26">
        <f t="shared" si="94"/>
        <v>119.83333333333333</v>
      </c>
      <c r="B778" s="6">
        <v>7190</v>
      </c>
      <c r="C778" s="38">
        <f t="shared" si="95"/>
        <v>4.7015221897370564E-4</v>
      </c>
      <c r="D778" s="38">
        <f t="shared" si="96"/>
        <v>0.1052376013608414</v>
      </c>
      <c r="E778" s="38">
        <f t="shared" si="96"/>
        <v>0.10476744914186766</v>
      </c>
      <c r="F778" s="29">
        <f t="shared" si="97"/>
        <v>0.79888888888887788</v>
      </c>
      <c r="G778" s="44">
        <f t="shared" si="98"/>
        <v>0.18217986772954181</v>
      </c>
    </row>
    <row r="779" spans="1:7" x14ac:dyDescent="0.2">
      <c r="A779" s="26">
        <f t="shared" si="94"/>
        <v>120</v>
      </c>
      <c r="B779" s="6">
        <v>7200</v>
      </c>
      <c r="C779" s="38">
        <f t="shared" si="95"/>
        <v>4.6516836420547786E-4</v>
      </c>
      <c r="D779" s="38">
        <f t="shared" si="96"/>
        <v>0.10523313989742758</v>
      </c>
      <c r="E779" s="38">
        <f t="shared" si="96"/>
        <v>0.10476797153322207</v>
      </c>
      <c r="F779" s="29">
        <f t="shared" si="97"/>
        <v>0.79999999999998894</v>
      </c>
      <c r="G779" s="44">
        <f t="shared" si="98"/>
        <v>0.18247088987268964</v>
      </c>
    </row>
    <row r="780" spans="1:7" x14ac:dyDescent="0.2">
      <c r="A780" s="26"/>
      <c r="C780" s="38"/>
      <c r="D780" s="38"/>
      <c r="E780" s="38"/>
      <c r="F780" s="29"/>
    </row>
    <row r="781" spans="1:7" x14ac:dyDescent="0.2">
      <c r="A781" s="26"/>
      <c r="C781" s="38"/>
      <c r="D781" s="38"/>
      <c r="E781" s="38"/>
      <c r="F781" s="29"/>
    </row>
    <row r="782" spans="1:7" x14ac:dyDescent="0.2">
      <c r="A782" s="26"/>
      <c r="C782" s="38"/>
      <c r="D782" s="38"/>
      <c r="E782" s="38"/>
      <c r="F782" s="29"/>
    </row>
    <row r="783" spans="1:7" x14ac:dyDescent="0.2">
      <c r="A783" s="26"/>
      <c r="C783" s="38"/>
      <c r="D783" s="38"/>
      <c r="E783" s="38"/>
      <c r="F783" s="29"/>
    </row>
    <row r="784" spans="1:7" x14ac:dyDescent="0.2">
      <c r="A784" s="26"/>
      <c r="C784" s="38"/>
      <c r="D784" s="38"/>
      <c r="E784" s="38"/>
      <c r="F784" s="29"/>
    </row>
    <row r="785" spans="1:6" x14ac:dyDescent="0.2">
      <c r="A785" s="26"/>
      <c r="C785" s="38"/>
      <c r="D785" s="38"/>
      <c r="E785" s="38"/>
      <c r="F785" s="29"/>
    </row>
    <row r="786" spans="1:6" x14ac:dyDescent="0.2">
      <c r="A786" s="26"/>
      <c r="C786" s="38"/>
      <c r="D786" s="38"/>
      <c r="E786" s="38"/>
      <c r="F786" s="29"/>
    </row>
    <row r="787" spans="1:6" x14ac:dyDescent="0.2">
      <c r="A787" s="26"/>
      <c r="C787" s="38"/>
      <c r="D787" s="38"/>
      <c r="E787" s="38"/>
      <c r="F787" s="29"/>
    </row>
    <row r="788" spans="1:6" x14ac:dyDescent="0.2">
      <c r="A788" s="26"/>
      <c r="C788" s="38"/>
      <c r="D788" s="38"/>
      <c r="E788" s="38"/>
      <c r="F788" s="29"/>
    </row>
    <row r="789" spans="1:6" x14ac:dyDescent="0.2">
      <c r="A789" s="26"/>
      <c r="C789" s="38"/>
      <c r="D789" s="38"/>
      <c r="E789" s="38"/>
      <c r="F789" s="29"/>
    </row>
    <row r="790" spans="1:6" x14ac:dyDescent="0.2">
      <c r="A790" s="26"/>
      <c r="C790" s="38"/>
      <c r="D790" s="38"/>
      <c r="E790" s="38"/>
      <c r="F790" s="29"/>
    </row>
    <row r="791" spans="1:6" x14ac:dyDescent="0.2">
      <c r="A791" s="26"/>
      <c r="C791" s="38"/>
      <c r="D791" s="38"/>
      <c r="E791" s="38"/>
      <c r="F791" s="29"/>
    </row>
    <row r="792" spans="1:6" x14ac:dyDescent="0.2">
      <c r="A792" s="26"/>
      <c r="C792" s="38"/>
      <c r="D792" s="38"/>
      <c r="E792" s="38"/>
      <c r="F792" s="29"/>
    </row>
    <row r="793" spans="1:6" x14ac:dyDescent="0.2">
      <c r="A793" s="26"/>
      <c r="C793" s="38"/>
      <c r="D793" s="38"/>
      <c r="E793" s="38"/>
      <c r="F793" s="29"/>
    </row>
    <row r="794" spans="1:6" x14ac:dyDescent="0.2">
      <c r="A794" s="26"/>
      <c r="C794" s="38"/>
      <c r="D794" s="38"/>
      <c r="E794" s="38"/>
      <c r="F794" s="29"/>
    </row>
    <row r="795" spans="1:6" x14ac:dyDescent="0.2">
      <c r="A795" s="26"/>
      <c r="C795" s="38"/>
      <c r="D795" s="38"/>
      <c r="E795" s="38"/>
      <c r="F795" s="29"/>
    </row>
    <row r="796" spans="1:6" x14ac:dyDescent="0.2">
      <c r="A796" s="26"/>
      <c r="C796" s="38"/>
      <c r="D796" s="38"/>
      <c r="E796" s="38"/>
      <c r="F796" s="29"/>
    </row>
    <row r="797" spans="1:6" x14ac:dyDescent="0.2">
      <c r="A797" s="26"/>
      <c r="C797" s="38"/>
      <c r="D797" s="38"/>
      <c r="E797" s="38"/>
      <c r="F797" s="29"/>
    </row>
    <row r="798" spans="1:6" x14ac:dyDescent="0.2">
      <c r="A798" s="26"/>
      <c r="C798" s="38"/>
      <c r="D798" s="38"/>
      <c r="E798" s="38"/>
      <c r="F798" s="29"/>
    </row>
    <row r="799" spans="1:6" x14ac:dyDescent="0.2">
      <c r="A799" s="26"/>
      <c r="C799" s="38"/>
      <c r="D799" s="38"/>
      <c r="E799" s="38"/>
      <c r="F799" s="29"/>
    </row>
    <row r="800" spans="1:6" x14ac:dyDescent="0.2">
      <c r="A800" s="26"/>
      <c r="C800" s="38"/>
      <c r="D800" s="38"/>
      <c r="E800" s="38"/>
      <c r="F800" s="29"/>
    </row>
    <row r="801" spans="1:6" x14ac:dyDescent="0.2">
      <c r="A801" s="26"/>
      <c r="C801" s="38"/>
      <c r="D801" s="38"/>
      <c r="E801" s="38"/>
      <c r="F801" s="29"/>
    </row>
    <row r="802" spans="1:6" x14ac:dyDescent="0.2">
      <c r="A802" s="26"/>
      <c r="C802" s="38"/>
      <c r="D802" s="38"/>
      <c r="E802" s="38"/>
      <c r="F802" s="29"/>
    </row>
    <row r="803" spans="1:6" x14ac:dyDescent="0.2">
      <c r="A803" s="26"/>
      <c r="C803" s="38"/>
      <c r="D803" s="38"/>
      <c r="E803" s="38"/>
      <c r="F803" s="29"/>
    </row>
    <row r="804" spans="1:6" x14ac:dyDescent="0.2">
      <c r="A804" s="26"/>
      <c r="C804" s="38"/>
      <c r="D804" s="38"/>
      <c r="E804" s="38"/>
      <c r="F804" s="29"/>
    </row>
    <row r="805" spans="1:6" x14ac:dyDescent="0.2">
      <c r="A805" s="26"/>
      <c r="C805" s="38"/>
      <c r="D805" s="38"/>
      <c r="E805" s="38"/>
      <c r="F805" s="29"/>
    </row>
    <row r="806" spans="1:6" x14ac:dyDescent="0.2">
      <c r="A806" s="26"/>
      <c r="C806" s="38"/>
      <c r="D806" s="38"/>
      <c r="E806" s="38"/>
      <c r="F806" s="29"/>
    </row>
    <row r="807" spans="1:6" x14ac:dyDescent="0.2">
      <c r="A807" s="26"/>
      <c r="C807" s="38"/>
      <c r="D807" s="38"/>
      <c r="E807" s="38"/>
      <c r="F807" s="29"/>
    </row>
    <row r="808" spans="1:6" x14ac:dyDescent="0.2">
      <c r="A808" s="26"/>
      <c r="C808" s="38"/>
      <c r="D808" s="38"/>
      <c r="E808" s="38"/>
      <c r="F808" s="29"/>
    </row>
    <row r="809" spans="1:6" x14ac:dyDescent="0.2">
      <c r="A809" s="26"/>
      <c r="C809" s="38"/>
      <c r="D809" s="38"/>
      <c r="E809" s="38"/>
      <c r="F809" s="29"/>
    </row>
    <row r="810" spans="1:6" x14ac:dyDescent="0.2">
      <c r="A810" s="26"/>
      <c r="C810" s="38"/>
      <c r="D810" s="38"/>
      <c r="E810" s="38"/>
      <c r="F810" s="29"/>
    </row>
    <row r="811" spans="1:6" x14ac:dyDescent="0.2">
      <c r="A811" s="26"/>
      <c r="C811" s="38"/>
      <c r="D811" s="38"/>
      <c r="E811" s="38"/>
      <c r="F811" s="29"/>
    </row>
    <row r="812" spans="1:6" x14ac:dyDescent="0.2">
      <c r="A812" s="26"/>
      <c r="C812" s="38"/>
      <c r="D812" s="38"/>
      <c r="E812" s="38"/>
      <c r="F812" s="29"/>
    </row>
    <row r="813" spans="1:6" x14ac:dyDescent="0.2">
      <c r="A813" s="26"/>
      <c r="C813" s="38"/>
      <c r="D813" s="38"/>
      <c r="E813" s="38"/>
      <c r="F813" s="29"/>
    </row>
    <row r="814" spans="1:6" x14ac:dyDescent="0.2">
      <c r="A814" s="26"/>
      <c r="C814" s="38"/>
      <c r="D814" s="38"/>
      <c r="E814" s="38"/>
      <c r="F814" s="29"/>
    </row>
    <row r="815" spans="1:6" x14ac:dyDescent="0.2">
      <c r="A815" s="26"/>
      <c r="C815" s="38"/>
      <c r="D815" s="38"/>
      <c r="E815" s="38"/>
      <c r="F815" s="29"/>
    </row>
    <row r="816" spans="1:6" x14ac:dyDescent="0.2">
      <c r="A816" s="26"/>
      <c r="C816" s="38"/>
      <c r="D816" s="38"/>
      <c r="E816" s="38"/>
      <c r="F816" s="29"/>
    </row>
    <row r="817" spans="1:6" x14ac:dyDescent="0.2">
      <c r="A817" s="26"/>
      <c r="C817" s="38"/>
      <c r="D817" s="38"/>
      <c r="E817" s="38"/>
      <c r="F817" s="29"/>
    </row>
    <row r="818" spans="1:6" x14ac:dyDescent="0.2">
      <c r="A818" s="26"/>
      <c r="C818" s="38"/>
      <c r="D818" s="38"/>
      <c r="E818" s="38"/>
      <c r="F818" s="29"/>
    </row>
    <row r="819" spans="1:6" x14ac:dyDescent="0.2">
      <c r="A819" s="26"/>
      <c r="C819" s="38"/>
      <c r="D819" s="38"/>
      <c r="E819" s="38"/>
      <c r="F819" s="29"/>
    </row>
    <row r="820" spans="1:6" x14ac:dyDescent="0.2">
      <c r="A820" s="26"/>
      <c r="C820" s="38"/>
      <c r="D820" s="38"/>
      <c r="E820" s="38"/>
      <c r="F820" s="29"/>
    </row>
    <row r="821" spans="1:6" x14ac:dyDescent="0.2">
      <c r="A821" s="26"/>
      <c r="C821" s="38"/>
      <c r="D821" s="38"/>
      <c r="E821" s="38"/>
      <c r="F821" s="29"/>
    </row>
    <row r="822" spans="1:6" x14ac:dyDescent="0.2">
      <c r="A822" s="26"/>
      <c r="C822" s="38"/>
      <c r="D822" s="38"/>
      <c r="E822" s="38"/>
      <c r="F822" s="29"/>
    </row>
    <row r="823" spans="1:6" x14ac:dyDescent="0.2">
      <c r="A823" s="26"/>
      <c r="C823" s="38"/>
      <c r="D823" s="38"/>
      <c r="E823" s="38"/>
      <c r="F823" s="29"/>
    </row>
    <row r="824" spans="1:6" x14ac:dyDescent="0.2">
      <c r="A824" s="26"/>
      <c r="C824" s="38"/>
      <c r="D824" s="38"/>
      <c r="E824" s="38"/>
      <c r="F824" s="29"/>
    </row>
    <row r="825" spans="1:6" x14ac:dyDescent="0.2">
      <c r="A825" s="26"/>
      <c r="C825" s="38"/>
      <c r="D825" s="38"/>
      <c r="E825" s="38"/>
      <c r="F825" s="29"/>
    </row>
  </sheetData>
  <sheetProtection algorithmName="SHA-512" hashValue="dVenKtKhDArA5xhbcHb5xbZXdDJIWwD0tLBJnkSgFSyficCM9vfX8gVCOi9GNmaERuunubV6LbX/fwNssCQ1/A==" saltValue="rci1LLw3SH7h4xa4F92/0A==" spinCount="100000" sheet="1" objects="1" scenarios="1" selectLockedCells="1"/>
  <conditionalFormatting sqref="D33">
    <cfRule type="colorScale" priority="3">
      <colorScale>
        <cfvo type="formula" val="&quot;WENN($I$14=&quot;&quot;JA&quot;&quot;)&quot;"/>
        <cfvo type="formula" val="$K$14=&quot;NEIN&quot;"/>
        <color rgb="FF00B050"/>
        <color rgb="FFFF0000"/>
      </colorScale>
    </cfRule>
  </conditionalFormatting>
  <conditionalFormatting sqref="D34:D35">
    <cfRule type="colorScale" priority="2">
      <colorScale>
        <cfvo type="formula" val="&quot;WENN($I$14=&quot;&quot;JA&quot;&quot;)&quot;"/>
        <cfvo type="formula" val="$K$14=&quot;NEIN&quot;"/>
        <color rgb="FF00B050"/>
        <color rgb="FFFF0000"/>
      </colorScale>
    </cfRule>
  </conditionalFormatting>
  <conditionalFormatting sqref="D36">
    <cfRule type="colorScale" priority="1">
      <colorScale>
        <cfvo type="formula" val="&quot;WENN($I$14=&quot;&quot;JA&quot;&quot;)&quot;"/>
        <cfvo type="formula" val="$K$14=&quot;NEIN&quot;"/>
        <color rgb="FF00B050"/>
        <color rgb="FFFF0000"/>
      </colorScale>
    </cfRule>
  </conditionalFormatting>
  <hyperlinks>
    <hyperlink ref="K1" r:id="rId1" xr:uid="{07B9CCB6-242B-264D-B36A-1C25759E08F9}"/>
  </hyperlinks>
  <pageMargins left="0.7" right="0.7" top="0.78740157499999996" bottom="0.78740157499999996"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17266-A185-754D-9168-5A0821489922}">
  <sheetPr>
    <tabColor rgb="FFFFFF00"/>
  </sheetPr>
  <dimension ref="A1:M805"/>
  <sheetViews>
    <sheetView zoomScale="79" zoomScaleNormal="79" workbookViewId="0">
      <selection activeCell="D6" sqref="D6"/>
    </sheetView>
  </sheetViews>
  <sheetFormatPr baseColWidth="10" defaultRowHeight="16" x14ac:dyDescent="0.2"/>
  <cols>
    <col min="1" max="1" width="22" style="6" customWidth="1"/>
    <col min="2" max="10" width="10.83203125" style="6"/>
    <col min="11" max="12" width="13" style="6" bestFit="1" customWidth="1"/>
    <col min="13" max="16384" width="10.83203125" style="6"/>
  </cols>
  <sheetData>
    <row r="1" spans="1:13" ht="26" x14ac:dyDescent="0.3">
      <c r="A1" s="5" t="s">
        <v>161</v>
      </c>
      <c r="F1" s="6" t="str">
        <f>Anleitung!D1</f>
        <v>Version 0.70Beta</v>
      </c>
      <c r="H1" s="6" t="s">
        <v>30</v>
      </c>
      <c r="J1" s="7" t="s">
        <v>42</v>
      </c>
    </row>
    <row r="2" spans="1:13" x14ac:dyDescent="0.2">
      <c r="A2" s="6" t="s">
        <v>164</v>
      </c>
    </row>
    <row r="3" spans="1:13" x14ac:dyDescent="0.2">
      <c r="A3" s="11" t="s">
        <v>12</v>
      </c>
      <c r="B3" s="30">
        <f>'Raum2_Übersicht+Stoßlüftung'!$B$5</f>
        <v>3.5</v>
      </c>
      <c r="C3" s="11" t="s">
        <v>14</v>
      </c>
      <c r="D3" s="11"/>
      <c r="E3" s="30">
        <f>'Raum2_Übersicht+Stoßlüftung'!$E$5</f>
        <v>4</v>
      </c>
      <c r="F3" s="11"/>
      <c r="G3" s="11"/>
      <c r="H3" s="11"/>
      <c r="I3" s="11"/>
      <c r="J3" s="11"/>
      <c r="K3" s="11"/>
      <c r="L3" s="11"/>
      <c r="M3" s="11"/>
    </row>
    <row r="4" spans="1:13" ht="17" thickBot="1" x14ac:dyDescent="0.25">
      <c r="A4" s="11" t="s">
        <v>13</v>
      </c>
      <c r="B4" s="30">
        <f>'Raum2_Übersicht+Stoßlüftung'!$B$6</f>
        <v>2.8</v>
      </c>
      <c r="C4" s="11" t="s">
        <v>15</v>
      </c>
      <c r="D4" s="11"/>
      <c r="E4" s="30">
        <f>B3*E3*B4</f>
        <v>39.199999999999996</v>
      </c>
      <c r="F4" s="11"/>
      <c r="G4" s="11"/>
      <c r="H4" s="11"/>
      <c r="I4" s="11"/>
      <c r="J4" s="11"/>
      <c r="K4" s="11"/>
      <c r="L4" s="11"/>
      <c r="M4" s="11"/>
    </row>
    <row r="5" spans="1:13" x14ac:dyDescent="0.2">
      <c r="A5" s="9"/>
      <c r="B5" s="10"/>
      <c r="C5" s="10" t="s">
        <v>180</v>
      </c>
      <c r="D5" s="10"/>
      <c r="E5" s="10"/>
      <c r="F5" s="10" t="s">
        <v>62</v>
      </c>
      <c r="G5" s="10" t="s">
        <v>108</v>
      </c>
      <c r="H5" s="10" t="s">
        <v>38</v>
      </c>
      <c r="I5" s="10"/>
      <c r="J5" s="10"/>
      <c r="K5" s="10"/>
      <c r="L5" s="31"/>
      <c r="M5" s="11"/>
    </row>
    <row r="6" spans="1:13" x14ac:dyDescent="0.2">
      <c r="A6" s="131" t="s">
        <v>162</v>
      </c>
      <c r="B6" s="132"/>
      <c r="C6" s="227">
        <v>1</v>
      </c>
      <c r="D6" s="3">
        <v>200</v>
      </c>
      <c r="E6" s="11" t="s">
        <v>40</v>
      </c>
      <c r="F6" s="214">
        <v>1</v>
      </c>
      <c r="G6" s="30">
        <f>D6*F6</f>
        <v>200</v>
      </c>
      <c r="H6" s="32">
        <f>D6*F6/E4</f>
        <v>5.1020408163265314</v>
      </c>
      <c r="I6" s="2" t="s">
        <v>166</v>
      </c>
      <c r="J6" s="2"/>
      <c r="K6" s="2"/>
      <c r="L6" s="216"/>
      <c r="M6" s="11"/>
    </row>
    <row r="7" spans="1:13" ht="17" thickBot="1" x14ac:dyDescent="0.25">
      <c r="A7" s="50" t="s">
        <v>163</v>
      </c>
      <c r="B7" s="51"/>
      <c r="C7" s="228">
        <v>0</v>
      </c>
      <c r="D7" s="4">
        <v>360</v>
      </c>
      <c r="E7" s="14" t="s">
        <v>40</v>
      </c>
      <c r="F7" s="215">
        <v>0.95</v>
      </c>
      <c r="G7" s="147">
        <f>D7*F7</f>
        <v>342</v>
      </c>
      <c r="H7" s="33">
        <f>D7*F7/E4</f>
        <v>8.7244897959183678</v>
      </c>
      <c r="I7" s="1" t="s">
        <v>171</v>
      </c>
      <c r="J7" s="1"/>
      <c r="K7" s="1"/>
      <c r="L7" s="217"/>
      <c r="M7" s="11"/>
    </row>
    <row r="8" spans="1:13" x14ac:dyDescent="0.2">
      <c r="C8" s="229" t="s">
        <v>181</v>
      </c>
      <c r="K8" s="11"/>
      <c r="L8" s="11"/>
      <c r="M8" s="11"/>
    </row>
    <row r="9" spans="1:13" x14ac:dyDescent="0.2">
      <c r="A9" s="15" t="s">
        <v>63</v>
      </c>
      <c r="B9" s="11"/>
      <c r="C9" s="11"/>
      <c r="E9" s="34"/>
      <c r="F9" s="11"/>
      <c r="G9" s="15" t="s">
        <v>165</v>
      </c>
      <c r="H9" s="11"/>
      <c r="I9" s="11"/>
      <c r="J9" s="11"/>
      <c r="K9" s="11"/>
      <c r="L9" s="11"/>
      <c r="M9" s="11"/>
    </row>
    <row r="10" spans="1:13" x14ac:dyDescent="0.2">
      <c r="A10" s="15" t="s">
        <v>106</v>
      </c>
      <c r="B10" s="11"/>
      <c r="C10" s="11"/>
      <c r="F10" s="11"/>
      <c r="H10" s="11"/>
      <c r="I10" s="11"/>
      <c r="J10" s="11"/>
    </row>
    <row r="11" spans="1:13" x14ac:dyDescent="0.2">
      <c r="A11" s="8" t="s">
        <v>109</v>
      </c>
    </row>
    <row r="12" spans="1:13" x14ac:dyDescent="0.2">
      <c r="A12" s="8" t="s">
        <v>110</v>
      </c>
    </row>
    <row r="13" spans="1:13" x14ac:dyDescent="0.2">
      <c r="A13" s="8" t="s">
        <v>111</v>
      </c>
    </row>
    <row r="14" spans="1:13" ht="17" thickBot="1" x14ac:dyDescent="0.25"/>
    <row r="15" spans="1:13" x14ac:dyDescent="0.2">
      <c r="A15" s="153" t="s">
        <v>190</v>
      </c>
      <c r="B15" s="230"/>
      <c r="C15" s="220" t="s">
        <v>136</v>
      </c>
      <c r="D15" s="221">
        <v>3</v>
      </c>
      <c r="F15" s="153" t="s">
        <v>191</v>
      </c>
      <c r="G15" s="10"/>
      <c r="H15" s="230"/>
      <c r="I15" s="220" t="s">
        <v>136</v>
      </c>
      <c r="J15" s="221">
        <v>3</v>
      </c>
      <c r="K15" s="11"/>
      <c r="L15" s="11"/>
      <c r="M15" s="11"/>
    </row>
    <row r="16" spans="1:13" x14ac:dyDescent="0.2">
      <c r="A16" s="224"/>
      <c r="B16" s="11"/>
      <c r="C16" s="11"/>
      <c r="D16" s="225" t="s">
        <v>134</v>
      </c>
      <c r="F16" s="224"/>
      <c r="G16" s="11"/>
      <c r="H16" s="11"/>
      <c r="I16" s="11"/>
      <c r="J16" s="225" t="s">
        <v>134</v>
      </c>
    </row>
    <row r="17" spans="1:10" x14ac:dyDescent="0.2">
      <c r="A17" s="107" t="s">
        <v>153</v>
      </c>
      <c r="B17" s="11" t="s">
        <v>176</v>
      </c>
      <c r="C17" s="115" t="s">
        <v>175</v>
      </c>
      <c r="D17" s="218" t="str">
        <f>IF(C6=1,IF((D6/D15)&gt;20,"JA","NEIN"),"NEIN")</f>
        <v>JA</v>
      </c>
      <c r="F17" s="107" t="s">
        <v>153</v>
      </c>
      <c r="G17" s="11"/>
      <c r="H17" s="11" t="s">
        <v>176</v>
      </c>
      <c r="I17" s="115" t="s">
        <v>175</v>
      </c>
      <c r="J17" s="218" t="str">
        <f>IF(C7=1,IF((D7/J15)&gt;20,"JA","NEIN"),"NEIN")</f>
        <v>NEIN</v>
      </c>
    </row>
    <row r="18" spans="1:10" x14ac:dyDescent="0.2">
      <c r="A18" s="18" t="s">
        <v>159</v>
      </c>
      <c r="B18" s="11" t="s">
        <v>173</v>
      </c>
      <c r="C18" s="115" t="s">
        <v>174</v>
      </c>
      <c r="D18" s="218" t="str">
        <f>IF(C6=1,IF((D6/D15)&gt;25,"JA","NEIN"),"NEIN")</f>
        <v>JA</v>
      </c>
      <c r="F18" s="18" t="s">
        <v>159</v>
      </c>
      <c r="G18" s="11"/>
      <c r="H18" s="11" t="s">
        <v>173</v>
      </c>
      <c r="I18" s="115" t="s">
        <v>174</v>
      </c>
      <c r="J18" s="218" t="str">
        <f>IF(C7=1,IF((D7/J15)&gt;25,"JA","NEIN"),"NEIN")</f>
        <v>NEIN</v>
      </c>
    </row>
    <row r="19" spans="1:10" ht="17" thickBot="1" x14ac:dyDescent="0.25">
      <c r="A19" s="226"/>
      <c r="B19" s="219" t="s">
        <v>182</v>
      </c>
      <c r="C19" s="219" t="s">
        <v>177</v>
      </c>
      <c r="D19" s="172" t="str">
        <f>IF(C6=1,IF((D6/D15)&gt;30,"JA","NEIN"),"NEIN")</f>
        <v>JA</v>
      </c>
      <c r="F19" s="226"/>
      <c r="G19" s="14"/>
      <c r="H19" s="219" t="s">
        <v>182</v>
      </c>
      <c r="I19" s="219" t="s">
        <v>177</v>
      </c>
      <c r="J19" s="172" t="str">
        <f>IF(C7=1,IF((D7/J15)&gt;30,"JA","NEIN"),"NEIN")</f>
        <v>NEIN</v>
      </c>
    </row>
    <row r="36" spans="1:13" x14ac:dyDescent="0.2">
      <c r="A36" s="11" t="s">
        <v>41</v>
      </c>
      <c r="B36" s="11"/>
      <c r="C36" s="11"/>
      <c r="D36" s="35">
        <v>1</v>
      </c>
      <c r="E36" s="35">
        <v>0</v>
      </c>
      <c r="F36" s="11"/>
      <c r="G36" s="11"/>
      <c r="H36" s="11"/>
      <c r="I36" s="11"/>
      <c r="J36" s="11"/>
      <c r="K36" s="11"/>
      <c r="L36" s="11"/>
      <c r="M36" s="11"/>
    </row>
    <row r="37" spans="1:13" x14ac:dyDescent="0.2">
      <c r="A37" s="6" t="s">
        <v>35</v>
      </c>
      <c r="G37" s="6" t="s">
        <v>36</v>
      </c>
    </row>
    <row r="54" spans="1:13" x14ac:dyDescent="0.2">
      <c r="A54" s="6" t="s">
        <v>34</v>
      </c>
    </row>
    <row r="55" spans="1:13" x14ac:dyDescent="0.2">
      <c r="A55" s="6" t="s">
        <v>20</v>
      </c>
      <c r="B55" s="36">
        <f>'Raum2_Übersicht+Stoßlüftung'!B79</f>
        <v>1.1111111111111111E-3</v>
      </c>
    </row>
    <row r="56" spans="1:13" x14ac:dyDescent="0.2">
      <c r="A56" s="6" t="s">
        <v>27</v>
      </c>
    </row>
    <row r="57" spans="1:13" x14ac:dyDescent="0.2">
      <c r="A57" s="6" t="s">
        <v>19</v>
      </c>
      <c r="B57" s="6" t="s">
        <v>18</v>
      </c>
      <c r="C57" s="133" t="s">
        <v>21</v>
      </c>
      <c r="D57" s="133" t="s">
        <v>22</v>
      </c>
      <c r="E57" s="133" t="s">
        <v>25</v>
      </c>
      <c r="F57" s="238" t="s">
        <v>23</v>
      </c>
      <c r="G57" s="238" t="s">
        <v>24</v>
      </c>
      <c r="H57" s="238" t="s">
        <v>24</v>
      </c>
      <c r="I57" s="22" t="s">
        <v>28</v>
      </c>
      <c r="J57" s="184" t="s">
        <v>143</v>
      </c>
      <c r="K57" s="133" t="s">
        <v>149</v>
      </c>
      <c r="L57" s="237" t="s">
        <v>150</v>
      </c>
      <c r="M57" s="6" t="s">
        <v>146</v>
      </c>
    </row>
    <row r="58" spans="1:13" x14ac:dyDescent="0.2">
      <c r="A58" s="26">
        <f>B58/60</f>
        <v>0</v>
      </c>
      <c r="B58" s="6">
        <v>0</v>
      </c>
      <c r="C58" s="134">
        <f t="shared" ref="C58:C121" si="0">$D$36*EXP(-$H$6*B58/3600)</f>
        <v>1</v>
      </c>
      <c r="D58" s="134">
        <f>D36</f>
        <v>1</v>
      </c>
      <c r="E58" s="134">
        <v>0</v>
      </c>
      <c r="F58" s="239">
        <f t="shared" ref="F58:F121" si="1">$D$36*EXP(-$H$7*B58/3600)</f>
        <v>1</v>
      </c>
      <c r="G58" s="239">
        <f>D36</f>
        <v>1</v>
      </c>
      <c r="H58" s="239">
        <v>0</v>
      </c>
      <c r="I58" s="69">
        <v>0</v>
      </c>
      <c r="J58" s="185">
        <f t="shared" ref="J58:J121" si="2">($B$55/10)/3600*0.5*B58^2</f>
        <v>0</v>
      </c>
      <c r="K58" s="29">
        <f>E58*10/3600</f>
        <v>0</v>
      </c>
      <c r="L58" s="29">
        <f>H58*10/3600</f>
        <v>0</v>
      </c>
      <c r="M58" s="6" t="s">
        <v>147</v>
      </c>
    </row>
    <row r="59" spans="1:13" x14ac:dyDescent="0.2">
      <c r="A59" s="26">
        <f>B59/60</f>
        <v>0.16666666666666666</v>
      </c>
      <c r="B59" s="6">
        <v>10</v>
      </c>
      <c r="C59" s="38">
        <f t="shared" si="0"/>
        <v>0.98592761919250849</v>
      </c>
      <c r="D59" s="38">
        <f t="shared" ref="D59:D122" si="3">D58*EXP(-$H$6*10/3600)+$B$55</f>
        <v>0.98703873030361955</v>
      </c>
      <c r="E59" s="38">
        <f t="shared" ref="E59:E122" si="4">E58*EXP(-$H$6*10/3600)+$B$55</f>
        <v>1.1111111111111111E-3</v>
      </c>
      <c r="F59" s="38">
        <f t="shared" si="1"/>
        <v>0.97605660836448738</v>
      </c>
      <c r="G59" s="38">
        <f t="shared" ref="G59:G122" si="5">G58*EXP(-$H$7*10/3600)+$B$55</f>
        <v>0.97716771947559844</v>
      </c>
      <c r="H59" s="38">
        <f t="shared" ref="H59:H122" si="6">H58*EXP(-$H$7*10/3600)+$B$55</f>
        <v>1.1111111111111111E-3</v>
      </c>
      <c r="I59" s="29">
        <f t="shared" ref="I59:I122" si="7">I58+$B$55</f>
        <v>1.1111111111111111E-3</v>
      </c>
      <c r="J59" s="29">
        <f t="shared" si="2"/>
        <v>1.54320987654321E-6</v>
      </c>
      <c r="K59" s="29">
        <f>K58+E59*10/3600</f>
        <v>3.08641975308642E-6</v>
      </c>
      <c r="L59" s="29">
        <f>L58+H59*10/3600</f>
        <v>3.08641975308642E-6</v>
      </c>
    </row>
    <row r="60" spans="1:13" x14ac:dyDescent="0.2">
      <c r="A60" s="26">
        <f t="shared" ref="A60:A123" si="8">B60/60</f>
        <v>0.33333333333333331</v>
      </c>
      <c r="B60" s="6">
        <v>20</v>
      </c>
      <c r="C60" s="38">
        <f t="shared" si="0"/>
        <v>0.97205327028660815</v>
      </c>
      <c r="D60" s="38">
        <f t="shared" si="3"/>
        <v>0.97425985653015512</v>
      </c>
      <c r="E60" s="38">
        <f t="shared" si="4"/>
        <v>2.2065862435472318E-3</v>
      </c>
      <c r="F60" s="38">
        <f t="shared" si="1"/>
        <v>0.9526865027319863</v>
      </c>
      <c r="G60" s="38">
        <f t="shared" si="5"/>
        <v>0.95488212118572446</v>
      </c>
      <c r="H60" s="38">
        <f t="shared" si="6"/>
        <v>2.1956184537383194E-3</v>
      </c>
      <c r="I60" s="29">
        <f t="shared" si="7"/>
        <v>2.2222222222222222E-3</v>
      </c>
      <c r="J60" s="29">
        <f t="shared" si="2"/>
        <v>6.17283950617284E-6</v>
      </c>
      <c r="K60" s="29">
        <f t="shared" ref="K60:K123" si="9">K59+E60*10/3600</f>
        <v>9.2158259851620633E-6</v>
      </c>
      <c r="L60" s="29">
        <f t="shared" ref="L60:L123" si="10">L59+H60*10/3600</f>
        <v>9.1853599023595297E-6</v>
      </c>
    </row>
    <row r="61" spans="1:13" x14ac:dyDescent="0.2">
      <c r="A61" s="26">
        <f t="shared" si="8"/>
        <v>0.5</v>
      </c>
      <c r="B61" s="6">
        <v>30</v>
      </c>
      <c r="C61" s="38">
        <f t="shared" si="0"/>
        <v>0.95837416650196749</v>
      </c>
      <c r="D61" s="38">
        <f t="shared" si="3"/>
        <v>0.96166081193472175</v>
      </c>
      <c r="E61" s="38">
        <f t="shared" si="4"/>
        <v>3.2866454327545739E-3</v>
      </c>
      <c r="F61" s="38">
        <f t="shared" si="1"/>
        <v>0.92987595669120748</v>
      </c>
      <c r="G61" s="38">
        <f t="shared" si="5"/>
        <v>0.93313011570353666</v>
      </c>
      <c r="H61" s="38">
        <f t="shared" si="6"/>
        <v>3.2541590123294157E-3</v>
      </c>
      <c r="I61" s="29">
        <f t="shared" si="7"/>
        <v>3.3333333333333331E-3</v>
      </c>
      <c r="J61" s="29">
        <f t="shared" si="2"/>
        <v>1.388888888888889E-5</v>
      </c>
      <c r="K61" s="29">
        <f t="shared" si="9"/>
        <v>1.8345396631702547E-5</v>
      </c>
      <c r="L61" s="29">
        <f t="shared" si="10"/>
        <v>1.822469049216346E-5</v>
      </c>
    </row>
    <row r="62" spans="1:13" x14ac:dyDescent="0.2">
      <c r="A62" s="26">
        <f t="shared" si="8"/>
        <v>0.66666666666666663</v>
      </c>
      <c r="B62" s="6">
        <v>40</v>
      </c>
      <c r="C62" s="38">
        <f t="shared" si="0"/>
        <v>0.94488756027488963</v>
      </c>
      <c r="D62" s="38">
        <f t="shared" si="3"/>
        <v>0.94923906589264595</v>
      </c>
      <c r="E62" s="38">
        <f t="shared" si="4"/>
        <v>4.3515056177567601E-3</v>
      </c>
      <c r="F62" s="38">
        <f t="shared" si="1"/>
        <v>0.90761157248770286</v>
      </c>
      <c r="G62" s="38">
        <f t="shared" si="5"/>
        <v>0.91189892700746678</v>
      </c>
      <c r="H62" s="38">
        <f t="shared" si="6"/>
        <v>4.2873545197640904E-3</v>
      </c>
      <c r="I62" s="29">
        <f t="shared" si="7"/>
        <v>4.4444444444444444E-3</v>
      </c>
      <c r="J62" s="29">
        <f t="shared" si="2"/>
        <v>2.469135802469136E-5</v>
      </c>
      <c r="K62" s="29">
        <f t="shared" si="9"/>
        <v>3.0432912236582439E-5</v>
      </c>
      <c r="L62" s="29">
        <f t="shared" si="10"/>
        <v>3.0134008602619268E-5</v>
      </c>
    </row>
    <row r="63" spans="1:13" x14ac:dyDescent="0.2">
      <c r="A63" s="26">
        <f t="shared" si="8"/>
        <v>0.83333333333333337</v>
      </c>
      <c r="B63" s="6">
        <v>50</v>
      </c>
      <c r="C63" s="38">
        <f t="shared" si="0"/>
        <v>0.93159074270643982</v>
      </c>
      <c r="D63" s="38">
        <f t="shared" si="3"/>
        <v>0.93699212339116822</v>
      </c>
      <c r="E63" s="38">
        <f t="shared" si="4"/>
        <v>5.4013806847288594E-3</v>
      </c>
      <c r="F63" s="38">
        <f t="shared" si="1"/>
        <v>0.8858802731547063</v>
      </c>
      <c r="G63" s="38">
        <f t="shared" si="5"/>
        <v>0.89117608497723433</v>
      </c>
      <c r="H63" s="38">
        <f t="shared" si="6"/>
        <v>5.2958118225282054E-3</v>
      </c>
      <c r="I63" s="29">
        <f t="shared" si="7"/>
        <v>5.5555555555555558E-3</v>
      </c>
      <c r="J63" s="29">
        <f t="shared" si="2"/>
        <v>3.8580246913580246E-5</v>
      </c>
      <c r="K63" s="29">
        <f t="shared" si="9"/>
        <v>4.5436747471940385E-5</v>
      </c>
      <c r="L63" s="29">
        <f t="shared" si="10"/>
        <v>4.4844596998530953E-5</v>
      </c>
    </row>
    <row r="64" spans="1:13" x14ac:dyDescent="0.2">
      <c r="A64" s="26">
        <f t="shared" si="8"/>
        <v>1</v>
      </c>
      <c r="B64" s="6">
        <v>60</v>
      </c>
      <c r="C64" s="38">
        <f t="shared" si="0"/>
        <v>0.91848104301834099</v>
      </c>
      <c r="D64" s="38">
        <f t="shared" si="3"/>
        <v>0.92491752452829867</v>
      </c>
      <c r="E64" s="38">
        <f t="shared" si="4"/>
        <v>6.4364815099582371E-3</v>
      </c>
      <c r="F64" s="38">
        <f t="shared" si="1"/>
        <v>0.8646692948323883</v>
      </c>
      <c r="G64" s="38">
        <f t="shared" si="5"/>
        <v>0.87094941806953263</v>
      </c>
      <c r="H64" s="38">
        <f t="shared" si="6"/>
        <v>6.2801232371445456E-3</v>
      </c>
      <c r="I64" s="29">
        <f t="shared" si="7"/>
        <v>6.6666666666666671E-3</v>
      </c>
      <c r="J64" s="29">
        <f t="shared" si="2"/>
        <v>5.5555555555555558E-5</v>
      </c>
      <c r="K64" s="29">
        <f t="shared" si="9"/>
        <v>6.3315862777379935E-5</v>
      </c>
      <c r="L64" s="29">
        <f t="shared" si="10"/>
        <v>6.2289383768376913E-5</v>
      </c>
    </row>
    <row r="65" spans="1:12" x14ac:dyDescent="0.2">
      <c r="A65" s="26">
        <f t="shared" si="8"/>
        <v>1.1666666666666667</v>
      </c>
      <c r="B65" s="6">
        <v>70</v>
      </c>
      <c r="C65" s="38">
        <f t="shared" si="0"/>
        <v>0.9055558280165249</v>
      </c>
      <c r="D65" s="38">
        <f t="shared" si="3"/>
        <v>0.91301284401872518</v>
      </c>
      <c r="E65" s="38">
        <f t="shared" si="4"/>
        <v>7.4570160022008379E-3</v>
      </c>
      <c r="F65" s="38">
        <f t="shared" si="1"/>
        <v>0.84396617927101392</v>
      </c>
      <c r="G65" s="38">
        <f t="shared" si="5"/>
        <v>0.85120704616908305</v>
      </c>
      <c r="H65" s="38">
        <f t="shared" si="6"/>
        <v>7.2408668980694221E-3</v>
      </c>
      <c r="I65" s="29">
        <f t="shared" si="7"/>
        <v>7.7777777777777784E-3</v>
      </c>
      <c r="J65" s="29">
        <f t="shared" si="2"/>
        <v>7.5617283950617283E-5</v>
      </c>
      <c r="K65" s="29">
        <f t="shared" si="9"/>
        <v>8.402979611682671E-5</v>
      </c>
      <c r="L65" s="29">
        <f t="shared" si="10"/>
        <v>8.2402902929680868E-5</v>
      </c>
    </row>
    <row r="66" spans="1:12" x14ac:dyDescent="0.2">
      <c r="A66" s="26">
        <f t="shared" si="8"/>
        <v>1.3333333333333333</v>
      </c>
      <c r="B66" s="6">
        <v>80</v>
      </c>
      <c r="C66" s="38">
        <f t="shared" si="0"/>
        <v>0.89281250156223313</v>
      </c>
      <c r="D66" s="38">
        <f t="shared" si="3"/>
        <v>0.9012756907066739</v>
      </c>
      <c r="E66" s="38">
        <f t="shared" si="4"/>
        <v>8.4631891444414201E-3</v>
      </c>
      <c r="F66" s="38">
        <f t="shared" si="1"/>
        <v>0.82375876651360069</v>
      </c>
      <c r="G66" s="38">
        <f t="shared" si="5"/>
        <v>0.83193737361085984</v>
      </c>
      <c r="H66" s="38">
        <f t="shared" si="6"/>
        <v>8.1786070972594375E-3</v>
      </c>
      <c r="I66" s="29">
        <f t="shared" si="7"/>
        <v>8.8888888888888889E-3</v>
      </c>
      <c r="J66" s="29">
        <f t="shared" si="2"/>
        <v>9.876543209876544E-5</v>
      </c>
      <c r="K66" s="29">
        <f t="shared" si="9"/>
        <v>1.0753865485138621E-4</v>
      </c>
      <c r="L66" s="29">
        <f t="shared" si="10"/>
        <v>1.0512125597762375E-4</v>
      </c>
    </row>
    <row r="67" spans="1:12" x14ac:dyDescent="0.2">
      <c r="A67" s="26">
        <f t="shared" si="8"/>
        <v>1.5</v>
      </c>
      <c r="B67" s="6">
        <v>90</v>
      </c>
      <c r="C67" s="38">
        <f t="shared" si="0"/>
        <v>0.88024850405056032</v>
      </c>
      <c r="D67" s="38">
        <f t="shared" si="3"/>
        <v>0.88970370708562574</v>
      </c>
      <c r="E67" s="38">
        <f t="shared" si="4"/>
        <v>9.4552030350661242E-3</v>
      </c>
      <c r="F67" s="38">
        <f t="shared" si="1"/>
        <v>0.8040351877537788</v>
      </c>
      <c r="G67" s="38">
        <f t="shared" si="5"/>
        <v>0.8131290823693863</v>
      </c>
      <c r="H67" s="38">
        <f t="shared" si="6"/>
        <v>9.0938946156078823E-3</v>
      </c>
      <c r="I67" s="29">
        <f t="shared" si="7"/>
        <v>0.01</v>
      </c>
      <c r="J67" s="29">
        <f t="shared" si="2"/>
        <v>1.25E-4</v>
      </c>
      <c r="K67" s="29">
        <f t="shared" si="9"/>
        <v>1.338031077265699E-4</v>
      </c>
      <c r="L67" s="29">
        <f t="shared" si="10"/>
        <v>1.3038207435431233E-4</v>
      </c>
    </row>
    <row r="68" spans="1:12" x14ac:dyDescent="0.2">
      <c r="A68" s="26">
        <f t="shared" si="8"/>
        <v>1.6666666666666667</v>
      </c>
      <c r="B68" s="6">
        <v>100</v>
      </c>
      <c r="C68" s="38">
        <f t="shared" si="0"/>
        <v>0.86786131189633609</v>
      </c>
      <c r="D68" s="38">
        <f t="shared" si="3"/>
        <v>0.87829456882479096</v>
      </c>
      <c r="E68" s="38">
        <f t="shared" si="4"/>
        <v>1.0433256928455635E-2</v>
      </c>
      <c r="F68" s="38">
        <f t="shared" si="1"/>
        <v>0.78478385836465714</v>
      </c>
      <c r="G68" s="38">
        <f t="shared" si="5"/>
        <v>0.79477112541110218</v>
      </c>
      <c r="H68" s="38">
        <f t="shared" si="6"/>
        <v>9.9872670464454145E-3</v>
      </c>
      <c r="I68" s="29">
        <f t="shared" si="7"/>
        <v>1.1111111111111112E-2</v>
      </c>
      <c r="J68" s="29">
        <f t="shared" si="2"/>
        <v>1.5432098765432098E-4</v>
      </c>
      <c r="K68" s="29">
        <f t="shared" si="9"/>
        <v>1.6278437697227999E-4</v>
      </c>
      <c r="L68" s="29">
        <f t="shared" si="10"/>
        <v>1.5812448281666069E-4</v>
      </c>
    </row>
    <row r="69" spans="1:12" x14ac:dyDescent="0.2">
      <c r="A69" s="26">
        <f t="shared" si="8"/>
        <v>1.8333333333333333</v>
      </c>
      <c r="B69" s="6">
        <v>110</v>
      </c>
      <c r="C69" s="38">
        <f t="shared" si="0"/>
        <v>0.8556484370272418</v>
      </c>
      <c r="D69" s="38">
        <f t="shared" si="3"/>
        <v>0.867045984302248</v>
      </c>
      <c r="E69" s="38">
        <f t="shared" si="4"/>
        <v>1.139754727500712E-2</v>
      </c>
      <c r="F69" s="38">
        <f t="shared" si="1"/>
        <v>0.76599347109460347</v>
      </c>
      <c r="G69" s="38">
        <f t="shared" si="5"/>
        <v>0.77685272020589813</v>
      </c>
      <c r="H69" s="38">
        <f t="shared" si="6"/>
        <v>1.0859249111295034E-2</v>
      </c>
      <c r="I69" s="29">
        <f t="shared" si="7"/>
        <v>1.2222222222222223E-2</v>
      </c>
      <c r="J69" s="29">
        <f t="shared" si="2"/>
        <v>1.8672839506172841E-4</v>
      </c>
      <c r="K69" s="29">
        <f t="shared" si="9"/>
        <v>1.9444423051396645E-4</v>
      </c>
      <c r="L69" s="29">
        <f t="shared" si="10"/>
        <v>1.8828906368136911E-4</v>
      </c>
    </row>
    <row r="70" spans="1:12" x14ac:dyDescent="0.2">
      <c r="A70" s="26">
        <f t="shared" si="8"/>
        <v>2</v>
      </c>
      <c r="B70" s="6">
        <v>120</v>
      </c>
      <c r="C70" s="38">
        <f t="shared" si="0"/>
        <v>0.8436074263840595</v>
      </c>
      <c r="D70" s="38">
        <f t="shared" si="3"/>
        <v>0.85595569414465156</v>
      </c>
      <c r="E70" s="38">
        <f t="shared" si="4"/>
        <v>1.2348267760592944E-2</v>
      </c>
      <c r="F70" s="38">
        <f t="shared" si="1"/>
        <v>0.74765298942593961</v>
      </c>
      <c r="G70" s="38">
        <f t="shared" si="5"/>
        <v>0.75936334239400605</v>
      </c>
      <c r="H70" s="38">
        <f t="shared" si="6"/>
        <v>1.1710352968066816E-2</v>
      </c>
      <c r="I70" s="29">
        <f t="shared" si="7"/>
        <v>1.3333333333333334E-2</v>
      </c>
      <c r="J70" s="29">
        <f t="shared" si="2"/>
        <v>2.2222222222222223E-4</v>
      </c>
      <c r="K70" s="29">
        <f t="shared" si="9"/>
        <v>2.2874497429339129E-4</v>
      </c>
      <c r="L70" s="29">
        <f t="shared" si="10"/>
        <v>2.2081782192599916E-4</v>
      </c>
    </row>
    <row r="71" spans="1:12" x14ac:dyDescent="0.2">
      <c r="A71" s="26">
        <f t="shared" si="8"/>
        <v>2.1666666666666665</v>
      </c>
      <c r="B71" s="6">
        <v>130</v>
      </c>
      <c r="C71" s="38">
        <f t="shared" si="0"/>
        <v>0.83173586142795519</v>
      </c>
      <c r="D71" s="38">
        <f t="shared" si="3"/>
        <v>0.84502147077341838</v>
      </c>
      <c r="E71" s="38">
        <f t="shared" si="4"/>
        <v>1.3285609345464121E-2</v>
      </c>
      <c r="F71" s="38">
        <f t="shared" si="1"/>
        <v>0.72975164109265256</v>
      </c>
      <c r="G71" s="38">
        <f t="shared" si="5"/>
        <v>0.74229271960452559</v>
      </c>
      <c r="H71" s="38">
        <f t="shared" si="6"/>
        <v>1.2541078511873416E-2</v>
      </c>
      <c r="I71" s="29">
        <f t="shared" si="7"/>
        <v>1.4444444444444446E-2</v>
      </c>
      <c r="J71" s="29">
        <f t="shared" si="2"/>
        <v>2.608024691358025E-4</v>
      </c>
      <c r="K71" s="29">
        <f t="shared" si="9"/>
        <v>2.6564944469745829E-4</v>
      </c>
      <c r="L71" s="29">
        <f t="shared" si="10"/>
        <v>2.5565415112564755E-4</v>
      </c>
    </row>
    <row r="72" spans="1:12" x14ac:dyDescent="0.2">
      <c r="A72" s="26">
        <f t="shared" si="8"/>
        <v>2.3333333333333335</v>
      </c>
      <c r="B72" s="6">
        <v>140</v>
      </c>
      <c r="C72" s="38">
        <f t="shared" si="0"/>
        <v>0.82003135765469404</v>
      </c>
      <c r="D72" s="38">
        <f t="shared" si="3"/>
        <v>0.83424111795729938</v>
      </c>
      <c r="E72" s="38">
        <f t="shared" si="4"/>
        <v>1.4209760302606293E-2</v>
      </c>
      <c r="F72" s="38">
        <f t="shared" si="1"/>
        <v>0.71227891175331315</v>
      </c>
      <c r="G72" s="38">
        <f t="shared" si="5"/>
        <v>0.72563082542195578</v>
      </c>
      <c r="H72" s="38">
        <f t="shared" si="6"/>
        <v>1.335191366864303E-2</v>
      </c>
      <c r="I72" s="29">
        <f t="shared" si="7"/>
        <v>1.5555555555555557E-2</v>
      </c>
      <c r="J72" s="29">
        <f t="shared" si="2"/>
        <v>3.0246913580246913E-4</v>
      </c>
      <c r="K72" s="29">
        <f t="shared" si="9"/>
        <v>3.0512100109358686E-4</v>
      </c>
      <c r="L72" s="29">
        <f t="shared" si="10"/>
        <v>2.9274280020521152E-4</v>
      </c>
    </row>
    <row r="73" spans="1:12" x14ac:dyDescent="0.2">
      <c r="A73" s="26">
        <f t="shared" si="8"/>
        <v>2.5</v>
      </c>
      <c r="B73" s="6">
        <v>150</v>
      </c>
      <c r="C73" s="38">
        <f t="shared" si="0"/>
        <v>0.80849156411569301</v>
      </c>
      <c r="D73" s="38">
        <f t="shared" si="3"/>
        <v>0.82361247037124785</v>
      </c>
      <c r="E73" s="38">
        <f t="shared" si="4"/>
        <v>1.5120906255555953E-2</v>
      </c>
      <c r="F73" s="38">
        <f t="shared" si="1"/>
        <v>0.69522453881548685</v>
      </c>
      <c r="G73" s="38">
        <f t="shared" si="5"/>
        <v>0.70936787349718866</v>
      </c>
      <c r="H73" s="38">
        <f t="shared" si="6"/>
        <v>1.4143334681702266E-2</v>
      </c>
      <c r="I73" s="29">
        <f t="shared" si="7"/>
        <v>1.6666666666666666E-2</v>
      </c>
      <c r="J73" s="29">
        <f t="shared" si="2"/>
        <v>3.4722222222222224E-4</v>
      </c>
      <c r="K73" s="29">
        <f t="shared" si="9"/>
        <v>3.4712351847013116E-4</v>
      </c>
      <c r="L73" s="29">
        <f t="shared" si="10"/>
        <v>3.3202984098771779E-4</v>
      </c>
    </row>
    <row r="74" spans="1:12" x14ac:dyDescent="0.2">
      <c r="A74" s="26">
        <f t="shared" si="8"/>
        <v>2.6666666666666665</v>
      </c>
      <c r="B74" s="6">
        <v>160</v>
      </c>
      <c r="C74" s="38">
        <f t="shared" si="0"/>
        <v>0.7971141629458125</v>
      </c>
      <c r="D74" s="38">
        <f t="shared" si="3"/>
        <v>0.81313339316149591</v>
      </c>
      <c r="E74" s="38">
        <f t="shared" si="4"/>
        <v>1.60192302156845E-2</v>
      </c>
      <c r="F74" s="38">
        <f t="shared" si="1"/>
        <v>0.67857850540800901</v>
      </c>
      <c r="G74" s="38">
        <f t="shared" si="5"/>
        <v>0.69349431179950571</v>
      </c>
      <c r="H74" s="38">
        <f t="shared" si="6"/>
        <v>1.4915806391497251E-2</v>
      </c>
      <c r="I74" s="29">
        <f t="shared" si="7"/>
        <v>1.7777777777777778E-2</v>
      </c>
      <c r="J74" s="29">
        <f t="shared" si="2"/>
        <v>3.9506172839506176E-4</v>
      </c>
      <c r="K74" s="29">
        <f t="shared" si="9"/>
        <v>3.916213801803659E-4</v>
      </c>
      <c r="L74" s="29">
        <f t="shared" si="10"/>
        <v>3.7346263651965461E-4</v>
      </c>
    </row>
    <row r="75" spans="1:12" x14ac:dyDescent="0.2">
      <c r="A75" s="26">
        <f t="shared" si="8"/>
        <v>2.8333333333333335</v>
      </c>
      <c r="B75" s="6">
        <v>170</v>
      </c>
      <c r="C75" s="38">
        <f t="shared" si="0"/>
        <v>0.7858968688977942</v>
      </c>
      <c r="D75" s="38">
        <f t="shared" si="3"/>
        <v>0.80280178151675063</v>
      </c>
      <c r="E75" s="38">
        <f t="shared" si="4"/>
        <v>1.6904912618957626E-2</v>
      </c>
      <c r="F75" s="38">
        <f t="shared" si="1"/>
        <v>0.66233103449758413</v>
      </c>
      <c r="G75" s="38">
        <f t="shared" si="5"/>
        <v>0.67800081700620096</v>
      </c>
      <c r="H75" s="38">
        <f t="shared" si="6"/>
        <v>1.566978250861726E-2</v>
      </c>
      <c r="I75" s="29">
        <f t="shared" si="7"/>
        <v>1.8888888888888889E-2</v>
      </c>
      <c r="J75" s="29">
        <f t="shared" si="2"/>
        <v>4.459876543209877E-4</v>
      </c>
      <c r="K75" s="29">
        <f t="shared" si="9"/>
        <v>4.3857947078858154E-4</v>
      </c>
      <c r="L75" s="29">
        <f t="shared" si="10"/>
        <v>4.1698981015470254E-4</v>
      </c>
    </row>
    <row r="76" spans="1:12" x14ac:dyDescent="0.2">
      <c r="A76" s="26">
        <f t="shared" si="8"/>
        <v>3</v>
      </c>
      <c r="B76" s="6">
        <v>180</v>
      </c>
      <c r="C76" s="38">
        <f t="shared" si="0"/>
        <v>0.77483742888324925</v>
      </c>
      <c r="D76" s="38">
        <f t="shared" si="3"/>
        <v>0.79261556024542534</v>
      </c>
      <c r="E76" s="38">
        <f t="shared" si="4"/>
        <v>1.7778131362177398E-2</v>
      </c>
      <c r="F76" s="38">
        <f t="shared" si="1"/>
        <v>0.64647258314625433</v>
      </c>
      <c r="G76" s="38">
        <f t="shared" si="5"/>
        <v>0.66287828902653501</v>
      </c>
      <c r="H76" s="38">
        <f t="shared" si="6"/>
        <v>1.640570588028124E-2</v>
      </c>
      <c r="I76" s="29">
        <f t="shared" si="7"/>
        <v>0.02</v>
      </c>
      <c r="J76" s="29">
        <f t="shared" si="2"/>
        <v>5.0000000000000001E-4</v>
      </c>
      <c r="K76" s="29">
        <f t="shared" si="9"/>
        <v>4.8796316901685211E-4</v>
      </c>
      <c r="L76" s="29">
        <f t="shared" si="10"/>
        <v>4.6256121537770596E-4</v>
      </c>
    </row>
    <row r="77" spans="1:12" x14ac:dyDescent="0.2">
      <c r="A77" s="26">
        <f t="shared" si="8"/>
        <v>3.1666666666666665</v>
      </c>
      <c r="B77" s="6">
        <v>190</v>
      </c>
      <c r="C77" s="38">
        <f t="shared" si="0"/>
        <v>0.76393362152010658</v>
      </c>
      <c r="D77" s="38">
        <f t="shared" si="3"/>
        <v>0.78257268335881958</v>
      </c>
      <c r="E77" s="38">
        <f t="shared" si="4"/>
        <v>1.8639061838714343E-2</v>
      </c>
      <c r="F77" s="38">
        <f t="shared" si="1"/>
        <v>0.63099383690636202</v>
      </c>
      <c r="G77" s="38">
        <f t="shared" si="5"/>
        <v>0.64811784565680519</v>
      </c>
      <c r="H77" s="38">
        <f t="shared" si="6"/>
        <v>1.7124008750443745E-2</v>
      </c>
      <c r="I77" s="29">
        <f t="shared" si="7"/>
        <v>2.1111111111111112E-2</v>
      </c>
      <c r="J77" s="29">
        <f t="shared" si="2"/>
        <v>5.5709876543209879E-4</v>
      </c>
      <c r="K77" s="29">
        <f t="shared" si="9"/>
        <v>5.3973834079105868E-4</v>
      </c>
      <c r="L77" s="29">
        <f t="shared" si="10"/>
        <v>5.1012790635116077E-4</v>
      </c>
    </row>
    <row r="78" spans="1:12" x14ac:dyDescent="0.2">
      <c r="A78" s="26">
        <f t="shared" si="8"/>
        <v>3.3333333333333335</v>
      </c>
      <c r="B78" s="6">
        <v>200</v>
      </c>
      <c r="C78" s="38">
        <f t="shared" si="0"/>
        <v>0.7531832566864296</v>
      </c>
      <c r="D78" s="38">
        <f t="shared" si="3"/>
        <v>0.77267113366016482</v>
      </c>
      <c r="E78" s="38">
        <f t="shared" si="4"/>
        <v>1.9487876973736683E-2</v>
      </c>
      <c r="F78" s="38">
        <f t="shared" si="1"/>
        <v>0.61588570434971823</v>
      </c>
      <c r="G78" s="38">
        <f t="shared" si="5"/>
        <v>0.63371081736339063</v>
      </c>
      <c r="H78" s="38">
        <f t="shared" si="6"/>
        <v>1.7825113013673035E-2</v>
      </c>
      <c r="I78" s="29">
        <f t="shared" si="7"/>
        <v>2.2222222222222223E-2</v>
      </c>
      <c r="J78" s="29">
        <f t="shared" si="2"/>
        <v>6.1728395061728394E-4</v>
      </c>
      <c r="K78" s="29">
        <f t="shared" si="9"/>
        <v>5.9387133238477166E-4</v>
      </c>
      <c r="L78" s="29">
        <f t="shared" si="10"/>
        <v>5.5964210916691916E-4</v>
      </c>
    </row>
    <row r="79" spans="1:12" x14ac:dyDescent="0.2">
      <c r="A79" s="26">
        <f t="shared" si="8"/>
        <v>3.5</v>
      </c>
      <c r="B79" s="6">
        <v>210</v>
      </c>
      <c r="C79" s="38">
        <f t="shared" si="0"/>
        <v>0.74258417508051155</v>
      </c>
      <c r="D79" s="38">
        <f t="shared" si="3"/>
        <v>0.76290892233945384</v>
      </c>
      <c r="E79" s="38">
        <f t="shared" si="4"/>
        <v>2.0324747258943825E-2</v>
      </c>
      <c r="F79" s="38">
        <f t="shared" si="1"/>
        <v>0.60113931172775936</v>
      </c>
      <c r="G79" s="38">
        <f t="shared" si="5"/>
        <v>0.6196487421907092</v>
      </c>
      <c r="H79" s="38">
        <f t="shared" si="6"/>
        <v>1.8509430462950501E-2</v>
      </c>
      <c r="I79" s="29">
        <f t="shared" si="7"/>
        <v>2.3333333333333334E-2</v>
      </c>
      <c r="J79" s="29">
        <f t="shared" si="2"/>
        <v>6.8055555555555556E-4</v>
      </c>
      <c r="K79" s="29">
        <f t="shared" si="9"/>
        <v>6.5032896365961558E-4</v>
      </c>
      <c r="L79" s="29">
        <f t="shared" si="10"/>
        <v>6.1105719378622613E-4</v>
      </c>
    </row>
    <row r="80" spans="1:12" x14ac:dyDescent="0.2">
      <c r="A80" s="26">
        <f t="shared" si="8"/>
        <v>3.6666666666666665</v>
      </c>
      <c r="B80" s="6">
        <v>220</v>
      </c>
      <c r="C80" s="38">
        <f t="shared" si="0"/>
        <v>0.73213424778716174</v>
      </c>
      <c r="D80" s="38">
        <f t="shared" si="3"/>
        <v>0.75328408857397111</v>
      </c>
      <c r="E80" s="38">
        <f t="shared" si="4"/>
        <v>2.114984078681106E-2</v>
      </c>
      <c r="F80" s="38">
        <f t="shared" si="1"/>
        <v>0.58674599775955916</v>
      </c>
      <c r="G80" s="38">
        <f t="shared" si="5"/>
        <v>0.60592336079109532</v>
      </c>
      <c r="H80" s="38">
        <f t="shared" si="6"/>
        <v>1.9177363031536901E-2</v>
      </c>
      <c r="I80" s="29">
        <f t="shared" si="7"/>
        <v>2.4444444444444446E-2</v>
      </c>
      <c r="J80" s="29">
        <f t="shared" si="2"/>
        <v>7.4691358024691365E-4</v>
      </c>
      <c r="K80" s="29">
        <f t="shared" si="9"/>
        <v>7.0907852140075745E-4</v>
      </c>
      <c r="L80" s="29">
        <f t="shared" si="10"/>
        <v>6.6432764665160643E-4</v>
      </c>
    </row>
    <row r="81" spans="1:12" x14ac:dyDescent="0.2">
      <c r="A81" s="26">
        <f t="shared" si="8"/>
        <v>3.8333333333333335</v>
      </c>
      <c r="B81" s="6">
        <v>230</v>
      </c>
      <c r="C81" s="38">
        <f t="shared" si="0"/>
        <v>0.72183137585009438</v>
      </c>
      <c r="D81" s="38">
        <f t="shared" si="3"/>
        <v>0.74379469913444507</v>
      </c>
      <c r="E81" s="38">
        <f t="shared" si="4"/>
        <v>2.1963323284352351E-2</v>
      </c>
      <c r="F81" s="38">
        <f t="shared" si="1"/>
        <v>0.5726973085446323</v>
      </c>
      <c r="G81" s="38">
        <f t="shared" si="5"/>
        <v>0.59252661157367914</v>
      </c>
      <c r="H81" s="38">
        <f t="shared" si="6"/>
        <v>1.9829303029047524E-2</v>
      </c>
      <c r="I81" s="29">
        <f t="shared" si="7"/>
        <v>2.5555555555555557E-2</v>
      </c>
      <c r="J81" s="29">
        <f t="shared" si="2"/>
        <v>8.1635802469135811E-4</v>
      </c>
      <c r="K81" s="29">
        <f t="shared" si="9"/>
        <v>7.7008775274618063E-4</v>
      </c>
      <c r="L81" s="29">
        <f t="shared" si="10"/>
        <v>7.194090439545162E-4</v>
      </c>
    </row>
    <row r="82" spans="1:12" x14ac:dyDescent="0.2">
      <c r="A82" s="26">
        <f t="shared" si="8"/>
        <v>4</v>
      </c>
      <c r="B82" s="6">
        <v>240</v>
      </c>
      <c r="C82" s="38">
        <f t="shared" si="0"/>
        <v>0.7116734898503364</v>
      </c>
      <c r="D82" s="38">
        <f t="shared" si="3"/>
        <v>0.73443884799674264</v>
      </c>
      <c r="E82" s="38">
        <f t="shared" si="4"/>
        <v>2.276535814640801E-2</v>
      </c>
      <c r="F82" s="38">
        <f t="shared" si="1"/>
        <v>0.55898499259754419</v>
      </c>
      <c r="G82" s="38">
        <f t="shared" si="5"/>
        <v>0.57945062596941832</v>
      </c>
      <c r="H82" s="38">
        <f t="shared" si="6"/>
        <v>2.0465633371874892E-2</v>
      </c>
      <c r="I82" s="29">
        <f t="shared" si="7"/>
        <v>2.6666666666666668E-2</v>
      </c>
      <c r="J82" s="29">
        <f t="shared" si="2"/>
        <v>8.8888888888888893E-4</v>
      </c>
      <c r="K82" s="29">
        <f t="shared" si="9"/>
        <v>8.3332485870842509E-4</v>
      </c>
      <c r="L82" s="29">
        <f t="shared" si="10"/>
        <v>7.7625802554305752E-4</v>
      </c>
    </row>
    <row r="83" spans="1:12" x14ac:dyDescent="0.2">
      <c r="A83" s="26">
        <f t="shared" si="8"/>
        <v>4.166666666666667</v>
      </c>
      <c r="B83" s="6">
        <v>250</v>
      </c>
      <c r="C83" s="38">
        <f t="shared" si="0"/>
        <v>0.70165854949056605</v>
      </c>
      <c r="D83" s="38">
        <f t="shared" si="3"/>
        <v>0.72521465595902812</v>
      </c>
      <c r="E83" s="38">
        <f t="shared" si="4"/>
        <v>2.3556106468463938E-2</v>
      </c>
      <c r="F83" s="38">
        <f t="shared" si="1"/>
        <v>0.5456009960014071</v>
      </c>
      <c r="G83" s="38">
        <f t="shared" si="5"/>
        <v>0.56668772380950061</v>
      </c>
      <c r="H83" s="38">
        <f t="shared" si="6"/>
        <v>2.1086727808094386E-2</v>
      </c>
      <c r="I83" s="29">
        <f t="shared" si="7"/>
        <v>2.777777777777778E-2</v>
      </c>
      <c r="J83" s="29">
        <f t="shared" si="2"/>
        <v>9.6450617283950623E-4</v>
      </c>
      <c r="K83" s="29">
        <f t="shared" si="9"/>
        <v>8.9875848778749154E-4</v>
      </c>
      <c r="L83" s="29">
        <f t="shared" si="10"/>
        <v>8.3483226945443086E-4</v>
      </c>
    </row>
    <row r="84" spans="1:12" x14ac:dyDescent="0.2">
      <c r="A84" s="26">
        <f t="shared" si="8"/>
        <v>4.333333333333333</v>
      </c>
      <c r="B84" s="6">
        <v>260</v>
      </c>
      <c r="C84" s="38">
        <f t="shared" si="0"/>
        <v>0.69178454318530269</v>
      </c>
      <c r="D84" s="38">
        <f t="shared" si="3"/>
        <v>0.7161202702643098</v>
      </c>
      <c r="E84" s="38">
        <f t="shared" si="4"/>
        <v>2.4335727079009009E-2</v>
      </c>
      <c r="F84" s="38">
        <f t="shared" si="1"/>
        <v>0.53253745767741967</v>
      </c>
      <c r="G84" s="38">
        <f t="shared" si="5"/>
        <v>0.55423040881440355</v>
      </c>
      <c r="H84" s="38">
        <f t="shared" si="6"/>
        <v>2.1692951136984839E-2</v>
      </c>
      <c r="I84" s="29">
        <f t="shared" si="7"/>
        <v>2.8888888888888891E-2</v>
      </c>
      <c r="J84" s="29">
        <f t="shared" si="2"/>
        <v>1.04320987654321E-3</v>
      </c>
      <c r="K84" s="29">
        <f t="shared" si="9"/>
        <v>9.6635772967362766E-4</v>
      </c>
      <c r="L84" s="29">
        <f t="shared" si="10"/>
        <v>8.9509046705716657E-4</v>
      </c>
    </row>
    <row r="85" spans="1:12" x14ac:dyDescent="0.2">
      <c r="A85" s="26">
        <f t="shared" si="8"/>
        <v>4.5</v>
      </c>
      <c r="B85" s="6">
        <v>270</v>
      </c>
      <c r="C85" s="38">
        <f t="shared" si="0"/>
        <v>0.68204948765686257</v>
      </c>
      <c r="D85" s="38">
        <f t="shared" si="3"/>
        <v>0.70715386422829773</v>
      </c>
      <c r="E85" s="38">
        <f t="shared" si="4"/>
        <v>2.5104376571437121E-2</v>
      </c>
      <c r="F85" s="38">
        <f t="shared" si="1"/>
        <v>0.51978670476766886</v>
      </c>
      <c r="G85" s="38">
        <f t="shared" si="5"/>
        <v>0.54207136419096114</v>
      </c>
      <c r="H85" s="38">
        <f t="shared" si="6"/>
        <v>2.2284659423293083E-2</v>
      </c>
      <c r="I85" s="29">
        <f t="shared" si="7"/>
        <v>3.0000000000000002E-2</v>
      </c>
      <c r="J85" s="29">
        <f t="shared" si="2"/>
        <v>1.1250000000000001E-3</v>
      </c>
      <c r="K85" s="29">
        <f t="shared" si="9"/>
        <v>1.0360921090387307E-3</v>
      </c>
      <c r="L85" s="29">
        <f t="shared" si="10"/>
        <v>9.5699229878853627E-4</v>
      </c>
    </row>
    <row r="86" spans="1:12" x14ac:dyDescent="0.2">
      <c r="A86" s="26">
        <f t="shared" si="8"/>
        <v>4.666666666666667</v>
      </c>
      <c r="B86" s="6">
        <v>280</v>
      </c>
      <c r="C86" s="38">
        <f t="shared" si="0"/>
        <v>0.67245142753700071</v>
      </c>
      <c r="D86" s="38">
        <f t="shared" si="3"/>
        <v>0.69831363687249903</v>
      </c>
      <c r="E86" s="38">
        <f t="shared" si="4"/>
        <v>2.5862209335500302E-2</v>
      </c>
      <c r="F86" s="38">
        <f t="shared" si="1"/>
        <v>0.50734124812848402</v>
      </c>
      <c r="G86" s="38">
        <f t="shared" si="5"/>
        <v>0.53020344833485145</v>
      </c>
      <c r="H86" s="38">
        <f t="shared" si="6"/>
        <v>2.2862200206368272E-2</v>
      </c>
      <c r="I86" s="29">
        <f t="shared" si="7"/>
        <v>3.1111111111111114E-2</v>
      </c>
      <c r="J86" s="29">
        <f t="shared" si="2"/>
        <v>1.2098765432098765E-3</v>
      </c>
      <c r="K86" s="29">
        <f t="shared" si="9"/>
        <v>1.1079315794151204E-3</v>
      </c>
      <c r="L86" s="29">
        <f t="shared" si="10"/>
        <v>1.0204984104728925E-3</v>
      </c>
    </row>
    <row r="87" spans="1:12" x14ac:dyDescent="0.2">
      <c r="A87" s="26">
        <f t="shared" si="8"/>
        <v>4.833333333333333</v>
      </c>
      <c r="B87" s="6">
        <v>290</v>
      </c>
      <c r="C87" s="38">
        <f t="shared" si="0"/>
        <v>0.66298843497415882</v>
      </c>
      <c r="D87" s="38">
        <f t="shared" si="3"/>
        <v>0.68959781256247599</v>
      </c>
      <c r="E87" s="38">
        <f t="shared" si="4"/>
        <v>2.6609377588319192E-2</v>
      </c>
      <c r="F87" s="38">
        <f t="shared" si="1"/>
        <v>0.49519377793169395</v>
      </c>
      <c r="G87" s="38">
        <f t="shared" si="5"/>
        <v>0.5186196906359819</v>
      </c>
      <c r="H87" s="38">
        <f t="shared" si="6"/>
        <v>2.3425912704288811E-2</v>
      </c>
      <c r="I87" s="29">
        <f t="shared" si="7"/>
        <v>3.2222222222222222E-2</v>
      </c>
      <c r="J87" s="29">
        <f t="shared" si="2"/>
        <v>1.2978395061728396E-3</v>
      </c>
      <c r="K87" s="29">
        <f t="shared" si="9"/>
        <v>1.1818465171604515E-3</v>
      </c>
      <c r="L87" s="29">
        <f t="shared" si="10"/>
        <v>1.085570390207028E-3</v>
      </c>
    </row>
    <row r="88" spans="1:12" x14ac:dyDescent="0.2">
      <c r="A88" s="26">
        <f t="shared" si="8"/>
        <v>5</v>
      </c>
      <c r="B88" s="6">
        <v>300</v>
      </c>
      <c r="C88" s="38">
        <f t="shared" si="0"/>
        <v>0.65365860924623964</v>
      </c>
      <c r="D88" s="38">
        <f t="shared" si="3"/>
        <v>0.6810046406511947</v>
      </c>
      <c r="E88" s="38">
        <f t="shared" si="4"/>
        <v>2.7346031404957144E-2</v>
      </c>
      <c r="F88" s="38">
        <f t="shared" si="1"/>
        <v>0.48333715937120636</v>
      </c>
      <c r="G88" s="38">
        <f t="shared" si="5"/>
        <v>0.50731328738430725</v>
      </c>
      <c r="H88" s="38">
        <f t="shared" si="6"/>
        <v>2.3976128013101804E-2</v>
      </c>
      <c r="I88" s="29">
        <f t="shared" si="7"/>
        <v>3.3333333333333333E-2</v>
      </c>
      <c r="J88" s="29">
        <f t="shared" si="2"/>
        <v>1.3888888888888889E-3</v>
      </c>
      <c r="K88" s="29">
        <f t="shared" si="9"/>
        <v>1.2578077155075546E-3</v>
      </c>
      <c r="L88" s="29">
        <f t="shared" si="10"/>
        <v>1.1521707457989776E-3</v>
      </c>
    </row>
    <row r="89" spans="1:12" x14ac:dyDescent="0.2">
      <c r="A89" s="26">
        <f t="shared" si="8"/>
        <v>5.166666666666667</v>
      </c>
      <c r="B89" s="6">
        <v>310</v>
      </c>
      <c r="C89" s="38">
        <f t="shared" si="0"/>
        <v>0.64446007637883129</v>
      </c>
      <c r="D89" s="38">
        <f t="shared" si="3"/>
        <v>0.67253239512739327</v>
      </c>
      <c r="E89" s="38">
        <f t="shared" si="4"/>
        <v>2.8072318748564078E-2</v>
      </c>
      <c r="F89" s="38">
        <f t="shared" si="1"/>
        <v>0.47176442847238537</v>
      </c>
      <c r="G89" s="38">
        <f t="shared" si="5"/>
        <v>0.49627759777367653</v>
      </c>
      <c r="H89" s="38">
        <f t="shared" si="6"/>
        <v>2.4513169301292034E-2</v>
      </c>
      <c r="I89" s="29">
        <f t="shared" si="7"/>
        <v>3.4444444444444444E-2</v>
      </c>
      <c r="J89" s="29">
        <f t="shared" si="2"/>
        <v>1.4830246913580248E-3</v>
      </c>
      <c r="K89" s="29">
        <f t="shared" si="9"/>
        <v>1.3357863786980103E-3</v>
      </c>
      <c r="L89" s="29">
        <f t="shared" si="10"/>
        <v>1.2202628827470111E-3</v>
      </c>
    </row>
    <row r="90" spans="1:12" x14ac:dyDescent="0.2">
      <c r="A90" s="26">
        <f t="shared" si="8"/>
        <v>5.333333333333333</v>
      </c>
      <c r="B90" s="6">
        <v>320</v>
      </c>
      <c r="C90" s="38">
        <f t="shared" si="0"/>
        <v>0.6353909887688034</v>
      </c>
      <c r="D90" s="38">
        <f t="shared" si="3"/>
        <v>0.66417937426889728</v>
      </c>
      <c r="E90" s="38">
        <f t="shared" si="4"/>
        <v>2.878838550009611E-2</v>
      </c>
      <c r="F90" s="38">
        <f t="shared" si="1"/>
        <v>0.46046878800176727</v>
      </c>
      <c r="G90" s="38">
        <f t="shared" si="5"/>
        <v>0.48550614000136111</v>
      </c>
      <c r="H90" s="38">
        <f t="shared" si="6"/>
        <v>2.5037351999594684E-2</v>
      </c>
      <c r="I90" s="29">
        <f t="shared" si="7"/>
        <v>3.5555555555555556E-2</v>
      </c>
      <c r="J90" s="29">
        <f t="shared" si="2"/>
        <v>1.580246913580247E-3</v>
      </c>
      <c r="K90" s="29">
        <f t="shared" si="9"/>
        <v>1.4157541161982773E-3</v>
      </c>
      <c r="L90" s="29">
        <f t="shared" si="10"/>
        <v>1.2898110827458851E-3</v>
      </c>
    </row>
    <row r="91" spans="1:12" x14ac:dyDescent="0.2">
      <c r="A91" s="26">
        <f t="shared" si="8"/>
        <v>5.5</v>
      </c>
      <c r="B91" s="6">
        <v>330</v>
      </c>
      <c r="C91" s="38">
        <f t="shared" si="0"/>
        <v>0.62644952481320026</v>
      </c>
      <c r="D91" s="38">
        <f t="shared" si="3"/>
        <v>0.65594390030081495</v>
      </c>
      <c r="E91" s="38">
        <f t="shared" si="4"/>
        <v>2.9494375487617002E-2</v>
      </c>
      <c r="F91" s="38">
        <f t="shared" si="1"/>
        <v>0.44944360347471113</v>
      </c>
      <c r="G91" s="38">
        <f t="shared" si="5"/>
        <v>0.47499258746097361</v>
      </c>
      <c r="H91" s="38">
        <f t="shared" si="6"/>
        <v>2.5548983986263315E-2</v>
      </c>
      <c r="I91" s="29">
        <f t="shared" si="7"/>
        <v>3.6666666666666667E-2</v>
      </c>
      <c r="J91" s="29">
        <f t="shared" si="2"/>
        <v>1.6805555555555556E-3</v>
      </c>
      <c r="K91" s="29">
        <f t="shared" si="9"/>
        <v>1.4976829369972135E-3</v>
      </c>
      <c r="L91" s="29">
        <f t="shared" si="10"/>
        <v>1.3607804827077275E-3</v>
      </c>
    </row>
    <row r="92" spans="1:12" x14ac:dyDescent="0.2">
      <c r="A92" s="26">
        <f t="shared" si="8"/>
        <v>5.666666666666667</v>
      </c>
      <c r="B92" s="6">
        <v>340</v>
      </c>
      <c r="C92" s="38">
        <f t="shared" si="0"/>
        <v>0.61763388854335677</v>
      </c>
      <c r="D92" s="38">
        <f t="shared" si="3"/>
        <v>0.64782431905854165</v>
      </c>
      <c r="E92" s="38">
        <f t="shared" si="4"/>
        <v>3.0190430515187223E-2</v>
      </c>
      <c r="F92" s="38">
        <f t="shared" si="1"/>
        <v>0.43868239925864005</v>
      </c>
      <c r="G92" s="38">
        <f t="shared" si="5"/>
        <v>0.46473076502654115</v>
      </c>
      <c r="H92" s="38">
        <f t="shared" si="6"/>
        <v>2.6048365767901885E-2</v>
      </c>
      <c r="I92" s="29">
        <f t="shared" si="7"/>
        <v>3.7777777777777778E-2</v>
      </c>
      <c r="J92" s="29">
        <f t="shared" si="2"/>
        <v>1.7839506172839508E-3</v>
      </c>
      <c r="K92" s="29">
        <f t="shared" si="9"/>
        <v>1.5815452439838446E-3</v>
      </c>
      <c r="L92" s="29">
        <f t="shared" si="10"/>
        <v>1.4331370542852327E-3</v>
      </c>
    </row>
    <row r="93" spans="1:12" x14ac:dyDescent="0.2">
      <c r="A93" s="26">
        <f t="shared" si="8"/>
        <v>5.833333333333333</v>
      </c>
      <c r="B93" s="6">
        <v>350</v>
      </c>
      <c r="C93" s="38">
        <f t="shared" si="0"/>
        <v>0.60894230926416293</v>
      </c>
      <c r="D93" s="38">
        <f t="shared" si="3"/>
        <v>0.63981899965550704</v>
      </c>
      <c r="E93" s="38">
        <f t="shared" si="4"/>
        <v>3.0876690391346509E-2</v>
      </c>
      <c r="F93" s="38">
        <f t="shared" si="1"/>
        <v>0.42817885476958406</v>
      </c>
      <c r="G93" s="38">
        <f t="shared" si="5"/>
        <v>0.4547146454255504</v>
      </c>
      <c r="H93" s="38">
        <f t="shared" si="6"/>
        <v>2.6535790655967041E-2</v>
      </c>
      <c r="I93" s="29">
        <f t="shared" si="7"/>
        <v>3.888888888888889E-2</v>
      </c>
      <c r="J93" s="29">
        <f t="shared" si="2"/>
        <v>1.8904320987654323E-3</v>
      </c>
      <c r="K93" s="29">
        <f t="shared" si="9"/>
        <v>1.6673138284042516E-3</v>
      </c>
      <c r="L93" s="29">
        <f t="shared" si="10"/>
        <v>1.5068475838851412E-3</v>
      </c>
    </row>
    <row r="94" spans="1:12" x14ac:dyDescent="0.2">
      <c r="A94" s="26">
        <f t="shared" si="8"/>
        <v>6</v>
      </c>
      <c r="B94" s="6">
        <v>360</v>
      </c>
      <c r="C94" s="38">
        <f t="shared" si="0"/>
        <v>0.6003730411984044</v>
      </c>
      <c r="D94" s="38">
        <f t="shared" si="3"/>
        <v>0.63192633415559751</v>
      </c>
      <c r="E94" s="38">
        <f t="shared" si="4"/>
        <v>3.1553292957195576E-2</v>
      </c>
      <c r="F94" s="38">
        <f t="shared" si="1"/>
        <v>0.41792680075979066</v>
      </c>
      <c r="G94" s="38">
        <f t="shared" si="5"/>
        <v>0.44493834569883428</v>
      </c>
      <c r="H94" s="38">
        <f t="shared" si="6"/>
        <v>2.7011544939044358E-2</v>
      </c>
      <c r="I94" s="29">
        <f t="shared" si="7"/>
        <v>0.04</v>
      </c>
      <c r="J94" s="29">
        <f t="shared" si="2"/>
        <v>2E-3</v>
      </c>
      <c r="K94" s="29">
        <f t="shared" si="9"/>
        <v>1.7549618643964615E-3</v>
      </c>
      <c r="L94" s="29">
        <f t="shared" si="10"/>
        <v>1.5818796531602644E-3</v>
      </c>
    </row>
    <row r="95" spans="1:12" x14ac:dyDescent="0.2">
      <c r="A95" s="26">
        <f t="shared" si="8"/>
        <v>6.166666666666667</v>
      </c>
      <c r="B95" s="6">
        <v>370</v>
      </c>
      <c r="C95" s="38">
        <f t="shared" si="0"/>
        <v>0.59192436313610863</v>
      </c>
      <c r="D95" s="38">
        <f t="shared" si="3"/>
        <v>0.62414473725018893</v>
      </c>
      <c r="E95" s="38">
        <f t="shared" si="4"/>
        <v>3.2220374114082691E-2</v>
      </c>
      <c r="F95" s="38">
        <f t="shared" si="1"/>
        <v>0.4079202156942221</v>
      </c>
      <c r="G95" s="38">
        <f t="shared" si="5"/>
        <v>0.43539612374522113</v>
      </c>
      <c r="H95" s="38">
        <f t="shared" si="6"/>
        <v>2.747590805099968E-2</v>
      </c>
      <c r="I95" s="29">
        <f t="shared" si="7"/>
        <v>4.1111111111111112E-2</v>
      </c>
      <c r="J95" s="29">
        <f t="shared" si="2"/>
        <v>2.1126543209876543E-3</v>
      </c>
      <c r="K95" s="29">
        <f t="shared" si="9"/>
        <v>1.8444629036022467E-3</v>
      </c>
      <c r="L95" s="29">
        <f t="shared" si="10"/>
        <v>1.6582016199685968E-3</v>
      </c>
    </row>
    <row r="96" spans="1:12" x14ac:dyDescent="0.2">
      <c r="A96" s="26">
        <f t="shared" si="8"/>
        <v>6.333333333333333</v>
      </c>
      <c r="B96" s="6">
        <v>380</v>
      </c>
      <c r="C96" s="38">
        <f t="shared" si="0"/>
        <v>0.58359457808882542</v>
      </c>
      <c r="D96" s="38">
        <f t="shared" si="3"/>
        <v>0.61647264593972362</v>
      </c>
      <c r="E96" s="38">
        <f t="shared" si="4"/>
        <v>3.287806785090059E-2</v>
      </c>
      <c r="F96" s="38">
        <f t="shared" si="1"/>
        <v>0.39815322221381261</v>
      </c>
      <c r="G96" s="38">
        <f t="shared" si="5"/>
        <v>0.42608237494891632</v>
      </c>
      <c r="H96" s="38">
        <f t="shared" si="6"/>
        <v>2.7929152735104372E-2</v>
      </c>
      <c r="I96" s="29">
        <f t="shared" si="7"/>
        <v>4.2222222222222223E-2</v>
      </c>
      <c r="J96" s="29">
        <f t="shared" si="2"/>
        <v>2.2283950617283952E-3</v>
      </c>
      <c r="K96" s="29">
        <f t="shared" si="9"/>
        <v>1.9357908698547483E-3</v>
      </c>
      <c r="L96" s="29">
        <f t="shared" si="10"/>
        <v>1.7357825997883311E-3</v>
      </c>
    </row>
    <row r="97" spans="1:12" x14ac:dyDescent="0.2">
      <c r="A97" s="26">
        <f t="shared" si="8"/>
        <v>6.5</v>
      </c>
      <c r="B97" s="6">
        <v>390</v>
      </c>
      <c r="C97" s="38">
        <f t="shared" si="0"/>
        <v>0.57538201294877223</v>
      </c>
      <c r="D97" s="38">
        <f t="shared" si="3"/>
        <v>0.60890851921976896</v>
      </c>
      <c r="E97" s="38">
        <f t="shared" si="4"/>
        <v>3.3526506270999283E-2</v>
      </c>
      <c r="F97" s="38">
        <f t="shared" si="1"/>
        <v>0.388620083683406</v>
      </c>
      <c r="G97" s="38">
        <f t="shared" si="5"/>
        <v>0.41699162888763619</v>
      </c>
      <c r="H97" s="38">
        <f t="shared" si="6"/>
        <v>2.8371545204230832E-2</v>
      </c>
      <c r="I97" s="29">
        <f t="shared" si="7"/>
        <v>4.3333333333333335E-2</v>
      </c>
      <c r="J97" s="29">
        <f t="shared" si="2"/>
        <v>2.3472222222222223E-3</v>
      </c>
      <c r="K97" s="29">
        <f t="shared" si="9"/>
        <v>2.0289200539408575E-3</v>
      </c>
      <c r="L97" s="29">
        <f t="shared" si="10"/>
        <v>1.8145924475778613E-3</v>
      </c>
    </row>
    <row r="98" spans="1:12" x14ac:dyDescent="0.2">
      <c r="A98" s="26">
        <f t="shared" si="8"/>
        <v>6.666666666666667</v>
      </c>
      <c r="B98" s="6">
        <v>400</v>
      </c>
      <c r="C98" s="38">
        <f t="shared" si="0"/>
        <v>0.5672850181527761</v>
      </c>
      <c r="D98" s="38">
        <f t="shared" si="3"/>
        <v>0.60145083777149366</v>
      </c>
      <c r="E98" s="38">
        <f t="shared" si="4"/>
        <v>3.4165819618720138E-2</v>
      </c>
      <c r="F98" s="38">
        <f t="shared" si="1"/>
        <v>0.37931520082234854</v>
      </c>
      <c r="G98" s="38">
        <f t="shared" si="5"/>
        <v>0.40811854611956028</v>
      </c>
      <c r="H98" s="38">
        <f t="shared" si="6"/>
        <v>2.8803345297212395E-2</v>
      </c>
      <c r="I98" s="29">
        <f t="shared" si="7"/>
        <v>4.4444444444444446E-2</v>
      </c>
      <c r="J98" s="29">
        <f t="shared" si="2"/>
        <v>2.4691358024691358E-3</v>
      </c>
      <c r="K98" s="29">
        <f t="shared" si="9"/>
        <v>2.1238251084373023E-3</v>
      </c>
      <c r="L98" s="29">
        <f t="shared" si="10"/>
        <v>1.8946017400701179E-3</v>
      </c>
    </row>
    <row r="99" spans="1:12" x14ac:dyDescent="0.2">
      <c r="A99" s="26">
        <f t="shared" si="8"/>
        <v>6.833333333333333</v>
      </c>
      <c r="B99" s="6">
        <v>410</v>
      </c>
      <c r="C99" s="38">
        <f t="shared" si="0"/>
        <v>0.55930196735094551</v>
      </c>
      <c r="D99" s="38">
        <f t="shared" si="3"/>
        <v>0.59409810365649951</v>
      </c>
      <c r="E99" s="38">
        <f t="shared" si="4"/>
        <v>3.4796136305556558E-2</v>
      </c>
      <c r="F99" s="38">
        <f t="shared" si="1"/>
        <v>0.37023310841575591</v>
      </c>
      <c r="G99" s="38">
        <f t="shared" si="5"/>
        <v>0.39945791504721473</v>
      </c>
      <c r="H99" s="38">
        <f t="shared" si="6"/>
        <v>2.922480663145945E-2</v>
      </c>
      <c r="I99" s="29">
        <f t="shared" si="7"/>
        <v>4.5555555555555557E-2</v>
      </c>
      <c r="J99" s="29">
        <f t="shared" si="2"/>
        <v>2.5941358024691359E-3</v>
      </c>
      <c r="K99" s="29">
        <f t="shared" si="9"/>
        <v>2.2204810426194039E-3</v>
      </c>
      <c r="L99" s="29">
        <f t="shared" si="10"/>
        <v>1.9757817584908385E-3</v>
      </c>
    </row>
    <row r="100" spans="1:12" x14ac:dyDescent="0.2">
      <c r="A100" s="26">
        <f t="shared" si="8"/>
        <v>7</v>
      </c>
      <c r="B100" s="6">
        <v>420</v>
      </c>
      <c r="C100" s="38">
        <f t="shared" si="0"/>
        <v>0.55143125708000384</v>
      </c>
      <c r="D100" s="38">
        <f t="shared" si="3"/>
        <v>0.58684884001594773</v>
      </c>
      <c r="E100" s="38">
        <f t="shared" si="4"/>
        <v>3.5417582935946497E-2</v>
      </c>
      <c r="F100" s="38">
        <f t="shared" si="1"/>
        <v>0.36136847210452416</v>
      </c>
      <c r="G100" s="38">
        <f t="shared" si="5"/>
        <v>0.39100464885644504</v>
      </c>
      <c r="H100" s="38">
        <f t="shared" si="6"/>
        <v>2.96361767519214E-2</v>
      </c>
      <c r="I100" s="29">
        <f t="shared" si="7"/>
        <v>4.6666666666666669E-2</v>
      </c>
      <c r="J100" s="29">
        <f t="shared" si="2"/>
        <v>2.7222222222222222E-3</v>
      </c>
      <c r="K100" s="29">
        <f t="shared" si="9"/>
        <v>2.3188632174414776E-3</v>
      </c>
      <c r="L100" s="29">
        <f t="shared" si="10"/>
        <v>2.05810447169062E-3</v>
      </c>
    </row>
    <row r="101" spans="1:12" x14ac:dyDescent="0.2">
      <c r="A101" s="26">
        <f t="shared" si="8"/>
        <v>7.166666666666667</v>
      </c>
      <c r="B101" s="6">
        <v>430</v>
      </c>
      <c r="C101" s="38">
        <f t="shared" si="0"/>
        <v>0.5436713064412203</v>
      </c>
      <c r="D101" s="38">
        <f t="shared" si="3"/>
        <v>0.57970159077391969</v>
      </c>
      <c r="E101" s="38">
        <f t="shared" si="4"/>
        <v>3.6030284332702056E-2</v>
      </c>
      <c r="F101" s="38">
        <f t="shared" si="1"/>
        <v>0.35271608525219872</v>
      </c>
      <c r="G101" s="38">
        <f t="shared" si="5"/>
        <v>0.3827537825286802</v>
      </c>
      <c r="H101" s="38">
        <f t="shared" si="6"/>
        <v>3.0037697276481982E-2</v>
      </c>
      <c r="I101" s="29">
        <f t="shared" si="7"/>
        <v>4.777777777777778E-2</v>
      </c>
      <c r="J101" s="29">
        <f t="shared" si="2"/>
        <v>2.8533950617283953E-3</v>
      </c>
      <c r="K101" s="29">
        <f t="shared" si="9"/>
        <v>2.418947340587872E-3</v>
      </c>
      <c r="L101" s="29">
        <f t="shared" si="10"/>
        <v>2.1415425196808476E-3</v>
      </c>
    </row>
    <row r="102" spans="1:12" x14ac:dyDescent="0.2">
      <c r="A102" s="26">
        <f t="shared" si="8"/>
        <v>7.333333333333333</v>
      </c>
      <c r="B102" s="6">
        <v>440</v>
      </c>
      <c r="C102" s="38">
        <f t="shared" si="0"/>
        <v>0.53602055678287308</v>
      </c>
      <c r="D102" s="38">
        <f t="shared" si="3"/>
        <v>0.57265492034495158</v>
      </c>
      <c r="E102" s="38">
        <f t="shared" si="4"/>
        <v>3.663436356208119E-2</v>
      </c>
      <c r="F102" s="38">
        <f t="shared" si="1"/>
        <v>0.34427086588686051</v>
      </c>
      <c r="G102" s="38">
        <f t="shared" si="5"/>
        <v>0.37470046992473327</v>
      </c>
      <c r="H102" s="38">
        <f t="shared" si="6"/>
        <v>3.0429604037873315E-2</v>
      </c>
      <c r="I102" s="29">
        <f t="shared" si="7"/>
        <v>4.8888888888888891E-2</v>
      </c>
      <c r="J102" s="29">
        <f t="shared" si="2"/>
        <v>2.9876543209876546E-3</v>
      </c>
      <c r="K102" s="29">
        <f t="shared" si="9"/>
        <v>2.5207094615936529E-3</v>
      </c>
      <c r="L102" s="29">
        <f t="shared" si="10"/>
        <v>2.2260691975638288E-3</v>
      </c>
    </row>
    <row r="103" spans="1:12" x14ac:dyDescent="0.2">
      <c r="A103" s="26">
        <f t="shared" si="8"/>
        <v>7.5</v>
      </c>
      <c r="B103" s="6">
        <v>450</v>
      </c>
      <c r="C103" s="38">
        <f t="shared" si="0"/>
        <v>0.52847747138718093</v>
      </c>
      <c r="D103" s="38">
        <f t="shared" si="3"/>
        <v>0.56570741334568475</v>
      </c>
      <c r="E103" s="38">
        <f t="shared" si="4"/>
        <v>3.7229941958506603E-2</v>
      </c>
      <c r="F103" s="38">
        <f t="shared" si="1"/>
        <v>0.33602785371623439</v>
      </c>
      <c r="G103" s="38">
        <f t="shared" si="5"/>
        <v>0.3668399809384259</v>
      </c>
      <c r="H103" s="38">
        <f t="shared" si="6"/>
        <v>3.0812127222192048E-2</v>
      </c>
      <c r="I103" s="29">
        <f t="shared" si="7"/>
        <v>0.05</v>
      </c>
      <c r="J103" s="29">
        <f t="shared" si="2"/>
        <v>3.1250000000000002E-3</v>
      </c>
      <c r="K103" s="29">
        <f t="shared" si="9"/>
        <v>2.6241259670339492E-3</v>
      </c>
      <c r="L103" s="29">
        <f t="shared" si="10"/>
        <v>2.3116584398476954E-3</v>
      </c>
    </row>
    <row r="104" spans="1:12" x14ac:dyDescent="0.2">
      <c r="A104" s="26">
        <f t="shared" si="8"/>
        <v>7.666666666666667</v>
      </c>
      <c r="B104" s="6">
        <v>460</v>
      </c>
      <c r="C104" s="38">
        <f t="shared" si="0"/>
        <v>0.52104053516164028</v>
      </c>
      <c r="D104" s="38">
        <f t="shared" si="3"/>
        <v>0.55885767431057431</v>
      </c>
      <c r="E104" s="38">
        <f t="shared" si="4"/>
        <v>3.78171391489368E-2</v>
      </c>
      <c r="F104" s="38">
        <f t="shared" si="1"/>
        <v>0.3279822072142658</v>
      </c>
      <c r="G104" s="38">
        <f t="shared" si="5"/>
        <v>0.35916769871836429</v>
      </c>
      <c r="H104" s="38">
        <f t="shared" si="6"/>
        <v>3.1185491504098974E-2</v>
      </c>
      <c r="I104" s="29">
        <f t="shared" si="7"/>
        <v>5.1111111111111114E-2</v>
      </c>
      <c r="J104" s="29">
        <f t="shared" si="2"/>
        <v>3.2654320987654324E-3</v>
      </c>
      <c r="K104" s="29">
        <f t="shared" si="9"/>
        <v>2.7291735757809959E-3</v>
      </c>
      <c r="L104" s="29">
        <f t="shared" si="10"/>
        <v>2.3982848051368592E-3</v>
      </c>
    </row>
    <row r="105" spans="1:12" x14ac:dyDescent="0.2">
      <c r="A105" s="26">
        <f t="shared" si="8"/>
        <v>7.833333333333333</v>
      </c>
      <c r="B105" s="6">
        <v>470</v>
      </c>
      <c r="C105" s="38">
        <f t="shared" si="0"/>
        <v>0.51370825433470657</v>
      </c>
      <c r="D105" s="38">
        <f t="shared" si="3"/>
        <v>0.55210432741159787</v>
      </c>
      <c r="E105" s="38">
        <f t="shared" si="4"/>
        <v>3.8396073076894174E-2</v>
      </c>
      <c r="F105" s="38">
        <f t="shared" si="1"/>
        <v>0.32012920077745477</v>
      </c>
      <c r="G105" s="38">
        <f t="shared" si="5"/>
        <v>0.35167911695623583</v>
      </c>
      <c r="H105" s="38">
        <f t="shared" si="6"/>
        <v>3.1549916178781487E-2</v>
      </c>
      <c r="I105" s="29">
        <f t="shared" si="7"/>
        <v>5.2222222222222225E-2</v>
      </c>
      <c r="J105" s="29">
        <f t="shared" si="2"/>
        <v>3.408950617283951E-3</v>
      </c>
      <c r="K105" s="29">
        <f t="shared" si="9"/>
        <v>2.8358293343279241E-3</v>
      </c>
      <c r="L105" s="29">
        <f t="shared" si="10"/>
        <v>2.4859234611890298E-3</v>
      </c>
    </row>
    <row r="106" spans="1:12" x14ac:dyDescent="0.2">
      <c r="A106" s="26">
        <f t="shared" si="8"/>
        <v>8</v>
      </c>
      <c r="B106" s="6">
        <v>480</v>
      </c>
      <c r="C106" s="38">
        <f t="shared" si="0"/>
        <v>0.50647915615575689</v>
      </c>
      <c r="D106" s="38">
        <f t="shared" si="3"/>
        <v>0.54544601618190891</v>
      </c>
      <c r="E106" s="38">
        <f t="shared" si="4"/>
        <v>3.8966860026154959E-2</v>
      </c>
      <c r="F106" s="38">
        <f t="shared" si="1"/>
        <v>0.31246422194927659</v>
      </c>
      <c r="G106" s="38">
        <f t="shared" si="5"/>
        <v>0.34436983724003256</v>
      </c>
      <c r="H106" s="38">
        <f t="shared" si="6"/>
        <v>3.1905615290756438E-2</v>
      </c>
      <c r="I106" s="29">
        <f t="shared" si="7"/>
        <v>5.3333333333333337E-2</v>
      </c>
      <c r="J106" s="29">
        <f t="shared" si="2"/>
        <v>3.5555555555555557E-3</v>
      </c>
      <c r="K106" s="29">
        <f t="shared" si="9"/>
        <v>2.9440706121783545E-3</v>
      </c>
      <c r="L106" s="29">
        <f t="shared" si="10"/>
        <v>2.5745501703300197E-3</v>
      </c>
    </row>
    <row r="107" spans="1:12" x14ac:dyDescent="0.2">
      <c r="A107" s="26">
        <f t="shared" si="8"/>
        <v>8.1666666666666661</v>
      </c>
      <c r="B107" s="6">
        <v>490</v>
      </c>
      <c r="C107" s="38">
        <f t="shared" si="0"/>
        <v>0.49935178859927615</v>
      </c>
      <c r="D107" s="38">
        <f t="shared" si="3"/>
        <v>0.53888140324337896</v>
      </c>
      <c r="E107" s="38">
        <f t="shared" si="4"/>
        <v>3.9529614644105801E-2</v>
      </c>
      <c r="F107" s="38">
        <f t="shared" si="1"/>
        <v>0.30498276871105928</v>
      </c>
      <c r="G107" s="38">
        <f t="shared" si="5"/>
        <v>0.33723556647064784</v>
      </c>
      <c r="H107" s="38">
        <f t="shared" si="6"/>
        <v>3.2252797759588968E-2</v>
      </c>
      <c r="I107" s="29">
        <f t="shared" si="7"/>
        <v>5.4444444444444448E-2</v>
      </c>
      <c r="J107" s="29">
        <f t="shared" si="2"/>
        <v>3.7052469135802472E-3</v>
      </c>
      <c r="K107" s="29">
        <f t="shared" si="9"/>
        <v>3.0538750973008707E-3</v>
      </c>
      <c r="L107" s="29">
        <f t="shared" si="10"/>
        <v>2.6641412752177671E-3</v>
      </c>
    </row>
    <row r="108" spans="1:12" x14ac:dyDescent="0.2">
      <c r="A108" s="26">
        <f t="shared" si="8"/>
        <v>8.3333333333333339</v>
      </c>
      <c r="B108" s="6">
        <v>500</v>
      </c>
      <c r="C108" s="38">
        <f t="shared" si="0"/>
        <v>0.49232472007320516</v>
      </c>
      <c r="D108" s="38">
        <f t="shared" si="3"/>
        <v>0.53240917003797383</v>
      </c>
      <c r="E108" s="38">
        <f t="shared" si="4"/>
        <v>4.008444996477166E-2</v>
      </c>
      <c r="F108" s="38">
        <f t="shared" si="1"/>
        <v>0.29768044683772743</v>
      </c>
      <c r="G108" s="38">
        <f t="shared" si="5"/>
        <v>0.33027211434032827</v>
      </c>
      <c r="H108" s="38">
        <f t="shared" si="6"/>
        <v>3.2591667502601257E-2</v>
      </c>
      <c r="I108" s="29">
        <f t="shared" si="7"/>
        <v>5.5555555555555559E-2</v>
      </c>
      <c r="J108" s="29">
        <f t="shared" si="2"/>
        <v>3.8580246913580249E-3</v>
      </c>
      <c r="K108" s="29">
        <f t="shared" si="9"/>
        <v>3.1652207916474588E-3</v>
      </c>
      <c r="L108" s="29">
        <f t="shared" si="10"/>
        <v>2.7546736849472148E-3</v>
      </c>
    </row>
    <row r="109" spans="1:12" x14ac:dyDescent="0.2">
      <c r="A109" s="26">
        <f t="shared" si="8"/>
        <v>8.5</v>
      </c>
      <c r="B109" s="6">
        <v>510</v>
      </c>
      <c r="C109" s="38">
        <f t="shared" si="0"/>
        <v>0.48539653913139336</v>
      </c>
      <c r="D109" s="38">
        <f t="shared" si="3"/>
        <v>0.52602801656290998</v>
      </c>
      <c r="E109" s="38">
        <f t="shared" si="4"/>
        <v>4.0631477431519666E-2</v>
      </c>
      <c r="F109" s="38">
        <f t="shared" si="1"/>
        <v>0.29055296731685737</v>
      </c>
      <c r="G109" s="38">
        <f t="shared" si="5"/>
        <v>0.32347539087150012</v>
      </c>
      <c r="H109" s="38">
        <f t="shared" si="6"/>
        <v>3.2922423554643178E-2</v>
      </c>
      <c r="I109" s="29">
        <f t="shared" si="7"/>
        <v>5.6666666666666671E-2</v>
      </c>
      <c r="J109" s="29">
        <f t="shared" si="2"/>
        <v>4.0138888888888889E-3</v>
      </c>
      <c r="K109" s="29">
        <f t="shared" si="9"/>
        <v>3.2780860067350135E-3</v>
      </c>
      <c r="L109" s="29">
        <f t="shared" si="10"/>
        <v>2.8461248614878904E-3</v>
      </c>
    </row>
    <row r="110" spans="1:12" x14ac:dyDescent="0.2">
      <c r="A110" s="26">
        <f t="shared" si="8"/>
        <v>8.6666666666666661</v>
      </c>
      <c r="B110" s="6">
        <v>520</v>
      </c>
      <c r="C110" s="38">
        <f t="shared" si="0"/>
        <v>0.47856585419009795</v>
      </c>
      <c r="D110" s="38">
        <f t="shared" si="3"/>
        <v>0.51973666110953831</v>
      </c>
      <c r="E110" s="38">
        <f t="shared" si="4"/>
        <v>4.1170806919443435E-2</v>
      </c>
      <c r="F110" s="38">
        <f t="shared" si="1"/>
        <v>0.28359614382952952</v>
      </c>
      <c r="G110" s="38">
        <f t="shared" si="5"/>
        <v>0.31684140401452437</v>
      </c>
      <c r="H110" s="38">
        <f t="shared" si="6"/>
        <v>3.324526018499524E-2</v>
      </c>
      <c r="I110" s="29">
        <f t="shared" si="7"/>
        <v>5.7777777777777782E-2</v>
      </c>
      <c r="J110" s="29">
        <f t="shared" si="2"/>
        <v>4.17283950617284E-3</v>
      </c>
      <c r="K110" s="29">
        <f t="shared" si="9"/>
        <v>3.3924493592890231E-3</v>
      </c>
      <c r="L110" s="29">
        <f t="shared" si="10"/>
        <v>2.9384728064462103E-3</v>
      </c>
    </row>
    <row r="111" spans="1:12" x14ac:dyDescent="0.2">
      <c r="A111" s="26">
        <f t="shared" si="8"/>
        <v>8.8333333333333339</v>
      </c>
      <c r="B111" s="6">
        <v>530</v>
      </c>
      <c r="C111" s="38">
        <f t="shared" si="0"/>
        <v>0.47183129324847245</v>
      </c>
      <c r="D111" s="38">
        <f t="shared" si="3"/>
        <v>0.51353384000590174</v>
      </c>
      <c r="E111" s="38">
        <f t="shared" si="4"/>
        <v>4.1702546757432429E-2</v>
      </c>
      <c r="F111" s="38">
        <f t="shared" si="1"/>
        <v>0.27680589029149788</v>
      </c>
      <c r="G111" s="38">
        <f t="shared" si="5"/>
        <v>0.31036625730297007</v>
      </c>
      <c r="H111" s="38">
        <f t="shared" si="6"/>
        <v>3.3560367011472497E-2</v>
      </c>
      <c r="I111" s="29">
        <f t="shared" si="7"/>
        <v>5.8888888888888893E-2</v>
      </c>
      <c r="J111" s="29">
        <f t="shared" si="2"/>
        <v>4.3348765432098769E-3</v>
      </c>
      <c r="K111" s="29">
        <f t="shared" si="9"/>
        <v>3.5082897669485576E-3</v>
      </c>
      <c r="L111" s="29">
        <f t="shared" si="10"/>
        <v>3.0316960481447451E-3</v>
      </c>
    </row>
    <row r="112" spans="1:12" x14ac:dyDescent="0.2">
      <c r="A112" s="26">
        <f t="shared" si="8"/>
        <v>9</v>
      </c>
      <c r="B112" s="6">
        <v>540</v>
      </c>
      <c r="C112" s="38">
        <f t="shared" si="0"/>
        <v>0.46519150361298878</v>
      </c>
      <c r="D112" s="38">
        <f t="shared" si="3"/>
        <v>0.50741830736291638</v>
      </c>
      <c r="E112" s="38">
        <f t="shared" si="4"/>
        <v>4.2226803749930729E-2</v>
      </c>
      <c r="F112" s="38">
        <f t="shared" si="1"/>
        <v>0.27017821845323176</v>
      </c>
      <c r="G112" s="38">
        <f t="shared" si="5"/>
        <v>0.3040461475650279</v>
      </c>
      <c r="H112" s="38">
        <f t="shared" si="6"/>
        <v>3.3867929111796383E-2</v>
      </c>
      <c r="I112" s="29">
        <f t="shared" si="7"/>
        <v>6.0000000000000005E-2</v>
      </c>
      <c r="J112" s="29">
        <f t="shared" si="2"/>
        <v>4.5000000000000005E-3</v>
      </c>
      <c r="K112" s="29">
        <f t="shared" si="9"/>
        <v>3.6255864440316986E-3</v>
      </c>
      <c r="L112" s="29">
        <f t="shared" si="10"/>
        <v>3.1257736290108461E-3</v>
      </c>
    </row>
    <row r="113" spans="1:12" x14ac:dyDescent="0.2">
      <c r="A113" s="26">
        <f t="shared" si="8"/>
        <v>9.1666666666666661</v>
      </c>
      <c r="B113" s="6">
        <v>550</v>
      </c>
      <c r="C113" s="38">
        <f t="shared" si="0"/>
        <v>0.45864515162573727</v>
      </c>
      <c r="D113" s="38">
        <f t="shared" si="3"/>
        <v>0.50138883482412366</v>
      </c>
      <c r="E113" s="38">
        <f t="shared" si="4"/>
        <v>4.2743683198389601E-2</v>
      </c>
      <c r="F113" s="38">
        <f t="shared" si="1"/>
        <v>0.26370923555742093</v>
      </c>
      <c r="G113" s="38">
        <f t="shared" si="5"/>
        <v>0.2978773626897207</v>
      </c>
      <c r="H113" s="38">
        <f t="shared" si="6"/>
        <v>3.4168127132299976E-2</v>
      </c>
      <c r="I113" s="29">
        <f t="shared" si="7"/>
        <v>6.1111111111111116E-2</v>
      </c>
      <c r="J113" s="29">
        <f t="shared" si="2"/>
        <v>4.66820987654321E-3</v>
      </c>
      <c r="K113" s="29">
        <f t="shared" si="9"/>
        <v>3.7443188973605586E-3</v>
      </c>
      <c r="L113" s="29">
        <f t="shared" si="10"/>
        <v>3.2206850932672351E-3</v>
      </c>
    </row>
    <row r="114" spans="1:12" x14ac:dyDescent="0.2">
      <c r="A114" s="26">
        <f t="shared" si="8"/>
        <v>9.3333333333333339</v>
      </c>
      <c r="B114" s="6">
        <v>560</v>
      </c>
      <c r="C114" s="38">
        <f t="shared" si="0"/>
        <v>0.45219092239655018</v>
      </c>
      <c r="D114" s="38">
        <f t="shared" si="3"/>
        <v>0.49544421131896527</v>
      </c>
      <c r="E114" s="38">
        <f t="shared" si="4"/>
        <v>4.3253288922418198E-2</v>
      </c>
      <c r="F114" s="38">
        <f t="shared" si="1"/>
        <v>0.25739514205256803</v>
      </c>
      <c r="G114" s="38">
        <f t="shared" si="5"/>
        <v>0.2918562794465982</v>
      </c>
      <c r="H114" s="38">
        <f t="shared" si="6"/>
        <v>3.4461137394030443E-2</v>
      </c>
      <c r="I114" s="29">
        <f t="shared" si="7"/>
        <v>6.2222222222222227E-2</v>
      </c>
      <c r="J114" s="29">
        <f t="shared" si="2"/>
        <v>4.8395061728395061E-3</v>
      </c>
      <c r="K114" s="29">
        <f t="shared" si="9"/>
        <v>3.8644669221450535E-3</v>
      </c>
      <c r="L114" s="29">
        <f t="shared" si="10"/>
        <v>3.3164104749173196E-3</v>
      </c>
    </row>
    <row r="115" spans="1:12" x14ac:dyDescent="0.2">
      <c r="A115" s="26">
        <f t="shared" si="8"/>
        <v>9.5</v>
      </c>
      <c r="B115" s="6">
        <v>570</v>
      </c>
      <c r="C115" s="38">
        <f t="shared" si="0"/>
        <v>0.44582751953889516</v>
      </c>
      <c r="D115" s="38">
        <f t="shared" si="3"/>
        <v>0.48958324281952859</v>
      </c>
      <c r="E115" s="38">
        <f t="shared" si="4"/>
        <v>4.3755723280636587E-2</v>
      </c>
      <c r="F115" s="38">
        <f t="shared" si="1"/>
        <v>0.25123222936132494</v>
      </c>
      <c r="G115" s="38">
        <f t="shared" si="5"/>
        <v>0.2859793613576358</v>
      </c>
      <c r="H115" s="38">
        <f t="shared" si="6"/>
        <v>3.4747131996311076E-2</v>
      </c>
      <c r="I115" s="29">
        <f t="shared" si="7"/>
        <v>6.3333333333333339E-2</v>
      </c>
      <c r="J115" s="29">
        <f t="shared" si="2"/>
        <v>5.0138888888888889E-3</v>
      </c>
      <c r="K115" s="29">
        <f t="shared" si="9"/>
        <v>3.9860105979245995E-3</v>
      </c>
      <c r="L115" s="29">
        <f t="shared" si="10"/>
        <v>3.4129302860181837E-3</v>
      </c>
    </row>
    <row r="116" spans="1:12" x14ac:dyDescent="0.2">
      <c r="A116" s="26">
        <f t="shared" si="8"/>
        <v>9.6666666666666661</v>
      </c>
      <c r="B116" s="6">
        <v>580</v>
      </c>
      <c r="C116" s="38">
        <f t="shared" si="0"/>
        <v>0.43955366490948444</v>
      </c>
      <c r="D116" s="38">
        <f t="shared" si="3"/>
        <v>0.48380475210071672</v>
      </c>
      <c r="E116" s="38">
        <f t="shared" si="4"/>
        <v>4.4251087191235355E-2</v>
      </c>
      <c r="F116" s="38">
        <f t="shared" si="1"/>
        <v>0.2452168777022638</v>
      </c>
      <c r="G116" s="38">
        <f t="shared" si="5"/>
        <v>0.28024315662008725</v>
      </c>
      <c r="H116" s="38">
        <f t="shared" si="6"/>
        <v>3.5026278917823658E-2</v>
      </c>
      <c r="I116" s="29">
        <f t="shared" si="7"/>
        <v>6.4444444444444443E-2</v>
      </c>
      <c r="J116" s="29">
        <f t="shared" si="2"/>
        <v>5.1913580246913584E-3</v>
      </c>
      <c r="K116" s="29">
        <f t="shared" si="9"/>
        <v>4.1089302845669197E-3</v>
      </c>
      <c r="L116" s="29">
        <f t="shared" si="10"/>
        <v>3.5102255052343605E-3</v>
      </c>
    </row>
    <row r="117" spans="1:12" x14ac:dyDescent="0.2">
      <c r="A117" s="26">
        <f t="shared" si="8"/>
        <v>9.8333333333333339</v>
      </c>
      <c r="B117" s="6">
        <v>590</v>
      </c>
      <c r="C117" s="38">
        <f t="shared" si="0"/>
        <v>0.43336809835154971</v>
      </c>
      <c r="D117" s="38">
        <f t="shared" si="3"/>
        <v>0.47810757850379254</v>
      </c>
      <c r="E117" s="38">
        <f t="shared" si="4"/>
        <v>4.4739480152245895E-2</v>
      </c>
      <c r="F117" s="38">
        <f t="shared" si="1"/>
        <v>0.23934555396380089</v>
      </c>
      <c r="G117" s="38">
        <f t="shared" si="5"/>
        <v>0.27464429607907132</v>
      </c>
      <c r="H117" s="38">
        <f t="shared" si="6"/>
        <v>3.529874211527062E-2</v>
      </c>
      <c r="I117" s="29">
        <f t="shared" si="7"/>
        <v>6.5555555555555547E-2</v>
      </c>
      <c r="J117" s="29">
        <f t="shared" si="2"/>
        <v>5.3719135802469137E-3</v>
      </c>
      <c r="K117" s="29">
        <f t="shared" si="9"/>
        <v>4.2332066183231581E-3</v>
      </c>
      <c r="L117" s="29">
        <f t="shared" si="10"/>
        <v>3.608277566665668E-3</v>
      </c>
    </row>
    <row r="118" spans="1:12" x14ac:dyDescent="0.2">
      <c r="A118" s="26">
        <f t="shared" si="8"/>
        <v>10</v>
      </c>
      <c r="B118" s="6">
        <v>600</v>
      </c>
      <c r="C118" s="38">
        <f t="shared" si="0"/>
        <v>0.42726957744172822</v>
      </c>
      <c r="D118" s="38">
        <f t="shared" si="3"/>
        <v>0.47249057770325065</v>
      </c>
      <c r="E118" s="38">
        <f t="shared" si="4"/>
        <v>4.5221000261525396E-2</v>
      </c>
      <c r="F118" s="38">
        <f t="shared" si="1"/>
        <v>0.23361480962902692</v>
      </c>
      <c r="G118" s="38">
        <f t="shared" si="5"/>
        <v>0.26917949124870155</v>
      </c>
      <c r="H118" s="38">
        <f t="shared" si="6"/>
        <v>3.5564681619674847E-2</v>
      </c>
      <c r="I118" s="29">
        <f t="shared" si="7"/>
        <v>6.6666666666666652E-2</v>
      </c>
      <c r="J118" s="29">
        <f t="shared" si="2"/>
        <v>5.5555555555555558E-3</v>
      </c>
      <c r="K118" s="29">
        <f t="shared" si="9"/>
        <v>4.3588205079385066E-3</v>
      </c>
      <c r="L118" s="29">
        <f t="shared" si="10"/>
        <v>3.7070683489425424E-3</v>
      </c>
    </row>
    <row r="119" spans="1:12" x14ac:dyDescent="0.2">
      <c r="A119" s="26">
        <f t="shared" si="8"/>
        <v>10.166666666666666</v>
      </c>
      <c r="B119" s="6">
        <v>610</v>
      </c>
      <c r="C119" s="38">
        <f t="shared" si="0"/>
        <v>0.42125687724051225</v>
      </c>
      <c r="D119" s="38">
        <f t="shared" si="3"/>
        <v>0.46695262147696998</v>
      </c>
      <c r="E119" s="38">
        <f t="shared" si="4"/>
        <v>4.5695744236460646E-2</v>
      </c>
      <c r="F119" s="38">
        <f t="shared" si="1"/>
        <v>0.22802127875022341</v>
      </c>
      <c r="G119" s="38">
        <f t="shared" si="5"/>
        <v>0.26384553238059699</v>
      </c>
      <c r="H119" s="38">
        <f t="shared" si="6"/>
        <v>3.5824253630373767E-2</v>
      </c>
      <c r="I119" s="29">
        <f t="shared" si="7"/>
        <v>6.7777777777777756E-2</v>
      </c>
      <c r="J119" s="29">
        <f t="shared" si="2"/>
        <v>5.7422839506172845E-3</v>
      </c>
      <c r="K119" s="29">
        <f t="shared" si="9"/>
        <v>4.4857531308175637E-3</v>
      </c>
      <c r="L119" s="29">
        <f t="shared" si="10"/>
        <v>3.8065801645824696E-3</v>
      </c>
    </row>
    <row r="120" spans="1:12" x14ac:dyDescent="0.2">
      <c r="A120" s="26">
        <f t="shared" si="8"/>
        <v>10.333333333333334</v>
      </c>
      <c r="B120" s="6">
        <v>620</v>
      </c>
      <c r="C120" s="38">
        <f t="shared" si="0"/>
        <v>0.4153287900462091</v>
      </c>
      <c r="D120" s="38">
        <f t="shared" si="3"/>
        <v>0.46149259747960075</v>
      </c>
      <c r="E120" s="38">
        <f t="shared" si="4"/>
        <v>4.6163807433394551E-2</v>
      </c>
      <c r="F120" s="38">
        <f t="shared" si="1"/>
        <v>0.2225616759718764</v>
      </c>
      <c r="G120" s="38">
        <f t="shared" si="5"/>
        <v>0.25863928657863916</v>
      </c>
      <c r="H120" s="38">
        <f t="shared" si="6"/>
        <v>3.6077610606762907E-2</v>
      </c>
      <c r="I120" s="29">
        <f t="shared" si="7"/>
        <v>6.8888888888888861E-2</v>
      </c>
      <c r="J120" s="29">
        <f t="shared" si="2"/>
        <v>5.932098765432099E-3</v>
      </c>
      <c r="K120" s="29">
        <f t="shared" si="9"/>
        <v>4.6139859292436596E-3</v>
      </c>
      <c r="L120" s="29">
        <f t="shared" si="10"/>
        <v>3.9067957496012554E-3</v>
      </c>
    </row>
    <row r="121" spans="1:12" x14ac:dyDescent="0.2">
      <c r="A121" s="26">
        <f t="shared" si="8"/>
        <v>10.5</v>
      </c>
      <c r="B121" s="6">
        <v>630</v>
      </c>
      <c r="C121" s="38">
        <f t="shared" si="0"/>
        <v>0.40948412515236415</v>
      </c>
      <c r="D121" s="38">
        <f t="shared" si="3"/>
        <v>0.45610940901914054</v>
      </c>
      <c r="E121" s="38">
        <f t="shared" si="4"/>
        <v>4.6625283866779228E-2</v>
      </c>
      <c r="F121" s="38">
        <f t="shared" si="1"/>
        <v>0.21723279460102568</v>
      </c>
      <c r="G121" s="38">
        <f t="shared" si="5"/>
        <v>0.25355769595886835</v>
      </c>
      <c r="H121" s="38">
        <f t="shared" si="6"/>
        <v>3.6324901357842769E-2</v>
      </c>
      <c r="I121" s="29">
        <f t="shared" si="7"/>
        <v>6.9999999999999965E-2</v>
      </c>
      <c r="J121" s="29">
        <f t="shared" si="2"/>
        <v>6.1250000000000002E-3</v>
      </c>
      <c r="K121" s="29">
        <f t="shared" si="9"/>
        <v>4.7435006066513796E-3</v>
      </c>
      <c r="L121" s="29">
        <f t="shared" si="10"/>
        <v>4.0076982533730409E-3</v>
      </c>
    </row>
    <row r="122" spans="1:12" x14ac:dyDescent="0.2">
      <c r="A122" s="26">
        <f t="shared" si="8"/>
        <v>10.666666666666666</v>
      </c>
      <c r="B122" s="6">
        <v>640</v>
      </c>
      <c r="C122" s="38">
        <f t="shared" ref="C122:C185" si="11">$D$36*EXP(-$H$6*B122/3600)</f>
        <v>0.40372170860859757</v>
      </c>
      <c r="D122" s="38">
        <f t="shared" si="3"/>
        <v>0.45080197483665441</v>
      </c>
      <c r="E122" s="38">
        <f t="shared" si="4"/>
        <v>4.7080266228059629E-2</v>
      </c>
      <c r="F122" s="38">
        <f t="shared" ref="F122:F185" si="12">$D$36*EXP(-$H$7*B122/3600)</f>
        <v>0.21203150472381649</v>
      </c>
      <c r="G122" s="38">
        <f t="shared" si="5"/>
        <v>0.24859777585343804</v>
      </c>
      <c r="H122" s="38">
        <f t="shared" si="6"/>
        <v>3.6566271129621686E-2</v>
      </c>
      <c r="I122" s="29">
        <f t="shared" si="7"/>
        <v>7.1111111111111069E-2</v>
      </c>
      <c r="J122" s="29">
        <f t="shared" ref="J122:J185" si="13">($B$55/10)/3600*0.5*B122^2</f>
        <v>6.3209876543209881E-3</v>
      </c>
      <c r="K122" s="29">
        <f t="shared" si="9"/>
        <v>4.8742791239515457E-3</v>
      </c>
      <c r="L122" s="29">
        <f t="shared" si="10"/>
        <v>4.1092712287331013E-3</v>
      </c>
    </row>
    <row r="123" spans="1:12" x14ac:dyDescent="0.2">
      <c r="A123" s="26">
        <f t="shared" si="8"/>
        <v>10.833333333333334</v>
      </c>
      <c r="B123" s="6">
        <v>650</v>
      </c>
      <c r="C123" s="38">
        <f t="shared" si="11"/>
        <v>0.39804038298480632</v>
      </c>
      <c r="D123" s="38">
        <f t="shared" ref="D123:D186" si="14">D122*EXP(-$H$6*10/3600)+$B$55</f>
        <v>0.44556922888909489</v>
      </c>
      <c r="E123" s="38">
        <f t="shared" ref="E123:E186" si="15">E122*EXP(-$H$6*10/3600)+$B$55</f>
        <v>4.7528845904291406E-2</v>
      </c>
      <c r="F123" s="38">
        <f t="shared" si="12"/>
        <v>0.20695475136714711</v>
      </c>
      <c r="G123" s="38">
        <f t="shared" ref="G123:G186" si="16">G122*EXP(-$H$7*10/3600)+$B$55</f>
        <v>0.2437566130575729</v>
      </c>
      <c r="H123" s="38">
        <f t="shared" ref="H123:H186" si="17">H122*EXP(-$H$7*10/3600)+$B$55</f>
        <v>3.680186169042593E-2</v>
      </c>
      <c r="I123" s="29">
        <f t="shared" ref="I123:I186" si="18">I122+$B$55</f>
        <v>7.2222222222222174E-2</v>
      </c>
      <c r="J123" s="29">
        <f t="shared" si="13"/>
        <v>6.5200617283950619E-3</v>
      </c>
      <c r="K123" s="29">
        <f t="shared" si="9"/>
        <v>5.0063036959079104E-3</v>
      </c>
      <c r="L123" s="29">
        <f t="shared" si="10"/>
        <v>4.2114986223176177E-3</v>
      </c>
    </row>
    <row r="124" spans="1:12" x14ac:dyDescent="0.2">
      <c r="A124" s="26">
        <f t="shared" ref="A124:A187" si="19">B124/60</f>
        <v>11</v>
      </c>
      <c r="B124" s="6">
        <v>660</v>
      </c>
      <c r="C124" s="38">
        <f t="shared" si="11"/>
        <v>0.39243900713868435</v>
      </c>
      <c r="D124" s="38">
        <f t="shared" si="14"/>
        <v>0.44041012013517833</v>
      </c>
      <c r="E124" s="38">
        <f t="shared" si="15"/>
        <v>4.7971112996496743E-2</v>
      </c>
      <c r="F124" s="38">
        <f t="shared" si="12"/>
        <v>0.20199955270433334</v>
      </c>
      <c r="G124" s="38">
        <f t="shared" si="16"/>
        <v>0.23903136411850046</v>
      </c>
      <c r="H124" s="38">
        <f t="shared" si="17"/>
        <v>3.7031811414167205E-2</v>
      </c>
      <c r="I124" s="29">
        <f t="shared" si="18"/>
        <v>7.3333333333333278E-2</v>
      </c>
      <c r="J124" s="29">
        <f t="shared" si="13"/>
        <v>6.7222222222222223E-3</v>
      </c>
      <c r="K124" s="29">
        <f t="shared" ref="K124:K187" si="20">K123+E124*10/3600</f>
        <v>5.1395567875648458E-3</v>
      </c>
      <c r="L124" s="29">
        <f t="shared" ref="L124:L187" si="21">L123+H124*10/3600</f>
        <v>4.3143647651347492E-3</v>
      </c>
    </row>
    <row r="125" spans="1:12" x14ac:dyDescent="0.2">
      <c r="A125" s="26">
        <f t="shared" si="19"/>
        <v>11.166666666666666</v>
      </c>
      <c r="B125" s="6">
        <v>670</v>
      </c>
      <c r="C125" s="38">
        <f t="shared" si="11"/>
        <v>0.38691645598651492</v>
      </c>
      <c r="D125" s="38">
        <f t="shared" si="14"/>
        <v>0.43532361232427413</v>
      </c>
      <c r="E125" s="38">
        <f t="shared" si="15"/>
        <v>4.8407156337761943E-2</v>
      </c>
      <c r="F125" s="38">
        <f t="shared" si="12"/>
        <v>0.1971629983037351</v>
      </c>
      <c r="G125" s="38">
        <f t="shared" si="16"/>
        <v>0.23441925366535149</v>
      </c>
      <c r="H125" s="38">
        <f t="shared" si="17"/>
        <v>3.7256255361616468E-2</v>
      </c>
      <c r="I125" s="29">
        <f t="shared" si="18"/>
        <v>7.4444444444444383E-2</v>
      </c>
      <c r="J125" s="29">
        <f t="shared" si="13"/>
        <v>6.9274691358024694E-3</v>
      </c>
      <c r="K125" s="29">
        <f t="shared" si="20"/>
        <v>5.2740211107252955E-3</v>
      </c>
      <c r="L125" s="29">
        <f t="shared" si="21"/>
        <v>4.4178543633614613E-3</v>
      </c>
    </row>
    <row r="126" spans="1:12" x14ac:dyDescent="0.2">
      <c r="A126" s="26">
        <f t="shared" si="19"/>
        <v>11.333333333333334</v>
      </c>
      <c r="B126" s="6">
        <v>680</v>
      </c>
      <c r="C126" s="38">
        <f t="shared" si="11"/>
        <v>0.38147162027718767</v>
      </c>
      <c r="D126" s="38">
        <f t="shared" si="14"/>
        <v>0.43030868378826526</v>
      </c>
      <c r="E126" s="38">
        <f t="shared" si="15"/>
        <v>4.8837063511080289E-2</v>
      </c>
      <c r="F126" s="38">
        <f t="shared" si="12"/>
        <v>0.19244224741931687</v>
      </c>
      <c r="G126" s="38">
        <f t="shared" si="16"/>
        <v>0.22991757277904851</v>
      </c>
      <c r="H126" s="38">
        <f t="shared" si="17"/>
        <v>3.7475325359731727E-2</v>
      </c>
      <c r="I126" s="29">
        <f t="shared" si="18"/>
        <v>7.5555555555555487E-2</v>
      </c>
      <c r="J126" s="29">
        <f t="shared" si="13"/>
        <v>7.1358024691358032E-3</v>
      </c>
      <c r="K126" s="29">
        <f t="shared" si="20"/>
        <v>5.409679620478296E-3</v>
      </c>
      <c r="L126" s="29">
        <f t="shared" si="21"/>
        <v>4.5219524893607161E-3</v>
      </c>
    </row>
    <row r="127" spans="1:12" x14ac:dyDescent="0.2">
      <c r="A127" s="26">
        <f t="shared" si="19"/>
        <v>11.5</v>
      </c>
      <c r="B127" s="6">
        <v>690</v>
      </c>
      <c r="C127" s="38">
        <f t="shared" si="11"/>
        <v>0.37610340636939632</v>
      </c>
      <c r="D127" s="38">
        <f t="shared" si="14"/>
        <v>0.42536432723633744</v>
      </c>
      <c r="E127" s="38">
        <f t="shared" si="15"/>
        <v>4.9260920866943829E-2</v>
      </c>
      <c r="F127" s="38">
        <f t="shared" si="12"/>
        <v>0.18783452732213793</v>
      </c>
      <c r="G127" s="38">
        <f t="shared" si="16"/>
        <v>0.22552367740122439</v>
      </c>
      <c r="H127" s="38">
        <f t="shared" si="17"/>
        <v>3.7689150079086527E-2</v>
      </c>
      <c r="I127" s="29">
        <f t="shared" si="18"/>
        <v>7.6666666666666591E-2</v>
      </c>
      <c r="J127" s="29">
        <f t="shared" si="13"/>
        <v>7.3472222222222229E-3</v>
      </c>
      <c r="K127" s="29">
        <f t="shared" si="20"/>
        <v>5.5465155117753618E-3</v>
      </c>
      <c r="L127" s="29">
        <f t="shared" si="21"/>
        <v>4.6266445729137339E-3</v>
      </c>
    </row>
    <row r="128" spans="1:12" x14ac:dyDescent="0.2">
      <c r="A128" s="26">
        <f t="shared" si="19"/>
        <v>11.666666666666666</v>
      </c>
      <c r="B128" s="6">
        <v>700</v>
      </c>
      <c r="C128" s="38">
        <f t="shared" si="11"/>
        <v>0.37081073601197145</v>
      </c>
      <c r="D128" s="38">
        <f t="shared" si="14"/>
        <v>0.42048954955265638</v>
      </c>
      <c r="E128" s="38">
        <f t="shared" si="15"/>
        <v>4.9678813540687601E-2</v>
      </c>
      <c r="F128" s="38">
        <f t="shared" si="12"/>
        <v>0.18333713167179258</v>
      </c>
      <c r="G128" s="38">
        <f t="shared" si="16"/>
        <v>0.22123498678123699</v>
      </c>
      <c r="H128" s="38">
        <f t="shared" si="17"/>
        <v>3.7897855109444455E-2</v>
      </c>
      <c r="I128" s="29">
        <f t="shared" si="18"/>
        <v>7.7777777777777696E-2</v>
      </c>
      <c r="J128" s="29">
        <f t="shared" si="13"/>
        <v>7.5617283950617292E-3</v>
      </c>
      <c r="K128" s="29">
        <f t="shared" si="20"/>
        <v>5.6845122160550498E-3</v>
      </c>
      <c r="L128" s="29">
        <f t="shared" si="21"/>
        <v>4.731916392662191E-3</v>
      </c>
    </row>
    <row r="129" spans="1:12" x14ac:dyDescent="0.2">
      <c r="A129" s="26">
        <f t="shared" si="19"/>
        <v>11.833333333333334</v>
      </c>
      <c r="B129" s="6">
        <v>710</v>
      </c>
      <c r="C129" s="38">
        <f t="shared" si="11"/>
        <v>0.3655925461273048</v>
      </c>
      <c r="D129" s="38">
        <f t="shared" si="14"/>
        <v>0.41568337159689195</v>
      </c>
      <c r="E129" s="38">
        <f t="shared" si="15"/>
        <v>5.0090825469589789E-2</v>
      </c>
      <c r="F129" s="38">
        <f t="shared" si="12"/>
        <v>0.17894741892684329</v>
      </c>
      <c r="G129" s="38">
        <f t="shared" si="16"/>
        <v>0.21704898196036748</v>
      </c>
      <c r="H129" s="38">
        <f t="shared" si="17"/>
        <v>3.8101563033524223E-2</v>
      </c>
      <c r="I129" s="29">
        <f t="shared" si="18"/>
        <v>7.88888888888888E-2</v>
      </c>
      <c r="J129" s="29">
        <f t="shared" si="13"/>
        <v>7.7793209876543213E-3</v>
      </c>
      <c r="K129" s="29">
        <f t="shared" si="20"/>
        <v>5.8236533979150211E-3</v>
      </c>
      <c r="L129" s="29">
        <f t="shared" si="21"/>
        <v>4.837754067755314E-3</v>
      </c>
    </row>
    <row r="130" spans="1:12" x14ac:dyDescent="0.2">
      <c r="A130" s="26">
        <f t="shared" si="19"/>
        <v>12</v>
      </c>
      <c r="B130" s="6">
        <v>720</v>
      </c>
      <c r="C130" s="38">
        <f t="shared" si="11"/>
        <v>0.36044778859782095</v>
      </c>
      <c r="D130" s="38">
        <f t="shared" si="14"/>
        <v>0.41094482800754961</v>
      </c>
      <c r="E130" s="38">
        <f t="shared" si="15"/>
        <v>5.0497039409731236E-2</v>
      </c>
      <c r="F130" s="38">
        <f t="shared" si="12"/>
        <v>0.17466281079331378</v>
      </c>
      <c r="G130" s="38">
        <f t="shared" si="16"/>
        <v>0.21296320429231222</v>
      </c>
      <c r="H130" s="38">
        <f t="shared" si="17"/>
        <v>3.830039349899849E-2</v>
      </c>
      <c r="I130" s="29">
        <f t="shared" si="18"/>
        <v>7.9999999999999905E-2</v>
      </c>
      <c r="J130" s="29">
        <f t="shared" si="13"/>
        <v>8.0000000000000002E-3</v>
      </c>
      <c r="K130" s="29">
        <f t="shared" si="20"/>
        <v>5.9639229518309413E-3</v>
      </c>
      <c r="L130" s="29">
        <f t="shared" si="21"/>
        <v>4.9441440496969767E-3</v>
      </c>
    </row>
    <row r="131" spans="1:12" x14ac:dyDescent="0.2">
      <c r="A131" s="26">
        <f t="shared" si="19"/>
        <v>12.166666666666666</v>
      </c>
      <c r="B131" s="6">
        <v>730</v>
      </c>
      <c r="C131" s="38">
        <f t="shared" si="11"/>
        <v>0.35537543005545424</v>
      </c>
      <c r="D131" s="38">
        <f t="shared" si="14"/>
        <v>0.40627296700806936</v>
      </c>
      <c r="E131" s="38">
        <f t="shared" si="15"/>
        <v>5.08975369526177E-2</v>
      </c>
      <c r="F131" s="38">
        <f t="shared" si="12"/>
        <v>0.17048079071033001</v>
      </c>
      <c r="G131" s="38">
        <f t="shared" si="16"/>
        <v>0.20897525399909883</v>
      </c>
      <c r="H131" s="38">
        <f t="shared" si="17"/>
        <v>3.8494463288768842E-2</v>
      </c>
      <c r="I131" s="29">
        <f t="shared" si="18"/>
        <v>8.1111111111111009E-2</v>
      </c>
      <c r="J131" s="29">
        <f t="shared" si="13"/>
        <v>8.2237654320987657E-3</v>
      </c>
      <c r="K131" s="29">
        <f t="shared" si="20"/>
        <v>6.1053049989215459E-3</v>
      </c>
      <c r="L131" s="29">
        <f t="shared" si="21"/>
        <v>5.0510731143880013E-3</v>
      </c>
    </row>
    <row r="132" spans="1:12" x14ac:dyDescent="0.2">
      <c r="A132" s="26">
        <f t="shared" si="19"/>
        <v>12.333333333333334</v>
      </c>
      <c r="B132" s="6">
        <v>740</v>
      </c>
      <c r="C132" s="38">
        <f t="shared" si="11"/>
        <v>0.35037445167408782</v>
      </c>
      <c r="D132" s="38">
        <f t="shared" si="14"/>
        <v>0.40166685021565351</v>
      </c>
      <c r="E132" s="38">
        <f t="shared" si="15"/>
        <v>5.1292398541568203E-2</v>
      </c>
      <c r="F132" s="38">
        <f t="shared" si="12"/>
        <v>0.16639890237202071</v>
      </c>
      <c r="G132" s="38">
        <f t="shared" si="16"/>
        <v>0.20508278876157879</v>
      </c>
      <c r="H132" s="38">
        <f t="shared" si="17"/>
        <v>3.8683886389558095E-2</v>
      </c>
      <c r="I132" s="29">
        <f t="shared" si="18"/>
        <v>8.2222222222222113E-2</v>
      </c>
      <c r="J132" s="29">
        <f t="shared" si="13"/>
        <v>8.450617283950617E-3</v>
      </c>
      <c r="K132" s="29">
        <f t="shared" si="20"/>
        <v>6.2477838837592357E-3</v>
      </c>
      <c r="L132" s="29">
        <f t="shared" si="21"/>
        <v>5.158528354358996E-3</v>
      </c>
    </row>
    <row r="133" spans="1:12" x14ac:dyDescent="0.2">
      <c r="A133" s="26">
        <f t="shared" si="19"/>
        <v>12.5</v>
      </c>
      <c r="B133" s="6">
        <v>750</v>
      </c>
      <c r="C133" s="38">
        <f t="shared" si="11"/>
        <v>0.34544384896491409</v>
      </c>
      <c r="D133" s="38">
        <f t="shared" si="14"/>
        <v>0.3971255524527843</v>
      </c>
      <c r="E133" s="38">
        <f t="shared" si="15"/>
        <v>5.1681703487872745E-2</v>
      </c>
      <c r="F133" s="38">
        <f t="shared" si="12"/>
        <v>0.16241474828480798</v>
      </c>
      <c r="G133" s="38">
        <f t="shared" si="16"/>
        <v>0.20128352234366831</v>
      </c>
      <c r="H133" s="38">
        <f t="shared" si="17"/>
        <v>3.8868774058860342E-2</v>
      </c>
      <c r="I133" s="29">
        <f t="shared" si="18"/>
        <v>8.3333333333333218E-2</v>
      </c>
      <c r="J133" s="29">
        <f t="shared" si="13"/>
        <v>8.6805555555555559E-3</v>
      </c>
      <c r="K133" s="29">
        <f t="shared" si="20"/>
        <v>6.3913441712255487E-3</v>
      </c>
      <c r="L133" s="29">
        <f t="shared" si="21"/>
        <v>5.2664971711891637E-3</v>
      </c>
    </row>
    <row r="134" spans="1:12" x14ac:dyDescent="0.2">
      <c r="A134" s="26">
        <f t="shared" si="19"/>
        <v>12.666666666666666</v>
      </c>
      <c r="B134" s="6">
        <v>760</v>
      </c>
      <c r="C134" s="38">
        <f t="shared" si="11"/>
        <v>0.34058263157467422</v>
      </c>
      <c r="D134" s="38">
        <f t="shared" si="14"/>
        <v>0.39264816156139437</v>
      </c>
      <c r="E134" s="38">
        <f t="shared" si="15"/>
        <v>5.2065529986722647E-2</v>
      </c>
      <c r="F134" s="38">
        <f t="shared" si="12"/>
        <v>0.15852598835924164</v>
      </c>
      <c r="G134" s="38">
        <f t="shared" si="16"/>
        <v>0.19757522324952953</v>
      </c>
      <c r="H134" s="38">
        <f t="shared" si="17"/>
        <v>3.9049234890287908E-2</v>
      </c>
      <c r="I134" s="29">
        <f t="shared" si="18"/>
        <v>8.4444444444444322E-2</v>
      </c>
      <c r="J134" s="29">
        <f t="shared" si="13"/>
        <v>8.9135802469135807E-3</v>
      </c>
      <c r="K134" s="29">
        <f t="shared" si="20"/>
        <v>6.5359706434108891E-3</v>
      </c>
      <c r="L134" s="29">
        <f t="shared" si="21"/>
        <v>5.3749672681066302E-3</v>
      </c>
    </row>
    <row r="135" spans="1:12" x14ac:dyDescent="0.2">
      <c r="A135" s="26">
        <f t="shared" si="19"/>
        <v>12.833333333333334</v>
      </c>
      <c r="B135" s="6">
        <v>770</v>
      </c>
      <c r="C135" s="38">
        <f t="shared" si="11"/>
        <v>0.33578982308673788</v>
      </c>
      <c r="D135" s="38">
        <f t="shared" si="14"/>
        <v>0.3882337782196521</v>
      </c>
      <c r="E135" s="38">
        <f t="shared" si="15"/>
        <v>5.2443955132916727E-2</v>
      </c>
      <c r="F135" s="38">
        <f t="shared" si="12"/>
        <v>0.1547303385355496</v>
      </c>
      <c r="G135" s="38">
        <f t="shared" si="16"/>
        <v>0.19395571341290332</v>
      </c>
      <c r="H135" s="38">
        <f t="shared" si="17"/>
        <v>3.9225374877353732E-2</v>
      </c>
      <c r="I135" s="29">
        <f t="shared" si="18"/>
        <v>8.5555555555555426E-2</v>
      </c>
      <c r="J135" s="29">
        <f t="shared" si="13"/>
        <v>9.1496913580246912E-3</v>
      </c>
      <c r="K135" s="29">
        <f t="shared" si="20"/>
        <v>6.6816482965578799E-3</v>
      </c>
      <c r="L135" s="29">
        <f t="shared" si="21"/>
        <v>5.4839266427659464E-3</v>
      </c>
    </row>
    <row r="136" spans="1:12" x14ac:dyDescent="0.2">
      <c r="A136" s="26">
        <f t="shared" si="19"/>
        <v>13</v>
      </c>
      <c r="B136" s="6">
        <v>780</v>
      </c>
      <c r="C136" s="38">
        <f t="shared" si="11"/>
        <v>0.33106446082498109</v>
      </c>
      <c r="D136" s="38">
        <f t="shared" si="14"/>
        <v>0.38388151576132507</v>
      </c>
      <c r="E136" s="38">
        <f t="shared" si="15"/>
        <v>5.2817054936346433E-2</v>
      </c>
      <c r="F136" s="38">
        <f t="shared" si="12"/>
        <v>0.15102556944209747</v>
      </c>
      <c r="G136" s="38">
        <f t="shared" si="16"/>
        <v>0.19042286691782406</v>
      </c>
      <c r="H136" s="38">
        <f t="shared" si="17"/>
        <v>3.9397297475726567E-2</v>
      </c>
      <c r="I136" s="29">
        <f t="shared" si="18"/>
        <v>8.6666666666666531E-2</v>
      </c>
      <c r="J136" s="29">
        <f t="shared" si="13"/>
        <v>9.3888888888888893E-3</v>
      </c>
      <c r="K136" s="29">
        <f t="shared" si="20"/>
        <v>6.8283623380477314E-3</v>
      </c>
      <c r="L136" s="29">
        <f t="shared" si="21"/>
        <v>5.5933635801985199E-3</v>
      </c>
    </row>
    <row r="137" spans="1:12" x14ac:dyDescent="0.2">
      <c r="A137" s="26">
        <f t="shared" si="19"/>
        <v>13.166666666666666</v>
      </c>
      <c r="B137" s="6">
        <v>790</v>
      </c>
      <c r="C137" s="38">
        <f t="shared" si="11"/>
        <v>0.32640559566042515</v>
      </c>
      <c r="D137" s="38">
        <f t="shared" si="14"/>
        <v>0.37959049999768574</v>
      </c>
      <c r="E137" s="38">
        <f t="shared" si="15"/>
        <v>5.3184904337263077E-2</v>
      </c>
      <c r="F137" s="38">
        <f t="shared" si="12"/>
        <v>0.14740950508596901</v>
      </c>
      <c r="G137" s="38">
        <f t="shared" si="16"/>
        <v>0.18697460874996463</v>
      </c>
      <c r="H137" s="38">
        <f t="shared" si="17"/>
        <v>3.9565103663995564E-2</v>
      </c>
      <c r="I137" s="29">
        <f t="shared" si="18"/>
        <v>8.7777777777777635E-2</v>
      </c>
      <c r="J137" s="29">
        <f t="shared" si="13"/>
        <v>9.6311728395061733E-3</v>
      </c>
      <c r="K137" s="29">
        <f t="shared" si="20"/>
        <v>6.9760981834290177E-3</v>
      </c>
      <c r="L137" s="29">
        <f t="shared" si="21"/>
        <v>5.7032666459318412E-3</v>
      </c>
    </row>
    <row r="138" spans="1:12" x14ac:dyDescent="0.2">
      <c r="A138" s="26">
        <f t="shared" si="19"/>
        <v>13.333333333333334</v>
      </c>
      <c r="B138" s="6">
        <v>800</v>
      </c>
      <c r="C138" s="38">
        <f t="shared" si="11"/>
        <v>0.32181229182059551</v>
      </c>
      <c r="D138" s="38">
        <f t="shared" si="14"/>
        <v>0.37535986904192331</v>
      </c>
      <c r="E138" s="38">
        <f t="shared" si="15"/>
        <v>5.3547577221330217E-2</v>
      </c>
      <c r="F138" s="38">
        <f t="shared" si="12"/>
        <v>0.1438800215748986</v>
      </c>
      <c r="G138" s="38">
        <f t="shared" si="16"/>
        <v>0.18360891357787859</v>
      </c>
      <c r="H138" s="38">
        <f t="shared" si="17"/>
        <v>3.9728892002979972E-2</v>
      </c>
      <c r="I138" s="29">
        <f t="shared" si="18"/>
        <v>8.888888888888874E-2</v>
      </c>
      <c r="J138" s="29">
        <f t="shared" si="13"/>
        <v>9.876543209876543E-3</v>
      </c>
      <c r="K138" s="29">
        <f t="shared" si="20"/>
        <v>7.1248414534882685E-3</v>
      </c>
      <c r="L138" s="29">
        <f t="shared" si="21"/>
        <v>5.8136246792734525E-3</v>
      </c>
    </row>
    <row r="139" spans="1:12" x14ac:dyDescent="0.2">
      <c r="A139" s="26">
        <f t="shared" si="19"/>
        <v>13.5</v>
      </c>
      <c r="B139" s="6">
        <v>810</v>
      </c>
      <c r="C139" s="38">
        <f t="shared" si="11"/>
        <v>0.31728362670156457</v>
      </c>
      <c r="D139" s="38">
        <f t="shared" si="14"/>
        <v>0.37118877313602633</v>
      </c>
      <c r="E139" s="38">
        <f t="shared" si="15"/>
        <v>5.3905146434464209E-2</v>
      </c>
      <c r="F139" s="38">
        <f t="shared" si="12"/>
        <v>0.14043504586980479</v>
      </c>
      <c r="G139" s="38">
        <f t="shared" si="16"/>
        <v>0.18032380456342356</v>
      </c>
      <c r="H139" s="38">
        <f t="shared" si="17"/>
        <v>3.9888758693618749E-2</v>
      </c>
      <c r="I139" s="29">
        <f t="shared" si="18"/>
        <v>8.9999999999999844E-2</v>
      </c>
      <c r="J139" s="29">
        <f t="shared" si="13"/>
        <v>1.0125E-2</v>
      </c>
      <c r="K139" s="29">
        <f t="shared" si="20"/>
        <v>7.27457797136178E-3</v>
      </c>
      <c r="L139" s="29">
        <f t="shared" si="21"/>
        <v>5.9244267867557265E-3</v>
      </c>
    </row>
    <row r="140" spans="1:12" x14ac:dyDescent="0.2">
      <c r="A140" s="26">
        <f t="shared" si="19"/>
        <v>13.666666666666666</v>
      </c>
      <c r="B140" s="6">
        <v>820</v>
      </c>
      <c r="C140" s="38">
        <f t="shared" si="11"/>
        <v>0.31281869068263812</v>
      </c>
      <c r="D140" s="38">
        <f t="shared" si="14"/>
        <v>0.36707637448010172</v>
      </c>
      <c r="E140" s="38">
        <f t="shared" si="15"/>
        <v>5.4257683797465948E-2</v>
      </c>
      <c r="F140" s="38">
        <f t="shared" si="12"/>
        <v>0.13707255456719286</v>
      </c>
      <c r="G140" s="38">
        <f t="shared" si="16"/>
        <v>0.17711735220066699</v>
      </c>
      <c r="H140" s="38">
        <f t="shared" si="17"/>
        <v>4.0044797633474086E-2</v>
      </c>
      <c r="I140" s="29">
        <f t="shared" si="18"/>
        <v>9.1111111111110948E-2</v>
      </c>
      <c r="J140" s="29">
        <f t="shared" si="13"/>
        <v>1.0376543209876543E-2</v>
      </c>
      <c r="K140" s="29">
        <f t="shared" si="20"/>
        <v>7.4252937596880741E-3</v>
      </c>
      <c r="L140" s="29">
        <f t="shared" si="21"/>
        <v>6.035662335737599E-3</v>
      </c>
    </row>
    <row r="141" spans="1:12" x14ac:dyDescent="0.2">
      <c r="A141" s="26">
        <f t="shared" si="19"/>
        <v>13.833333333333334</v>
      </c>
      <c r="B141" s="6">
        <v>830</v>
      </c>
      <c r="C141" s="38">
        <f t="shared" si="11"/>
        <v>0.30841658694365121</v>
      </c>
      <c r="D141" s="38">
        <f t="shared" si="14"/>
        <v>0.36302184706409546</v>
      </c>
      <c r="E141" s="38">
        <f t="shared" si="15"/>
        <v>5.4605260120446655E-2</v>
      </c>
      <c r="F141" s="38">
        <f t="shared" si="12"/>
        <v>0.13379057271071038</v>
      </c>
      <c r="G141" s="38">
        <f t="shared" si="16"/>
        <v>0.17398767318259251</v>
      </c>
      <c r="H141" s="38">
        <f t="shared" si="17"/>
        <v>4.0197100471882075E-2</v>
      </c>
      <c r="I141" s="29">
        <f t="shared" si="18"/>
        <v>9.2222222222222053E-2</v>
      </c>
      <c r="J141" s="29">
        <f t="shared" si="13"/>
        <v>1.0631172839506174E-2</v>
      </c>
      <c r="K141" s="29">
        <f t="shared" si="20"/>
        <v>7.5769750378004257E-3</v>
      </c>
      <c r="L141" s="29">
        <f t="shared" si="21"/>
        <v>6.147320948159494E-3</v>
      </c>
    </row>
    <row r="142" spans="1:12" x14ac:dyDescent="0.2">
      <c r="A142" s="26">
        <f t="shared" si="19"/>
        <v>14</v>
      </c>
      <c r="B142" s="6">
        <v>840</v>
      </c>
      <c r="C142" s="38">
        <f t="shared" si="11"/>
        <v>0.3040764312848333</v>
      </c>
      <c r="D142" s="38">
        <f t="shared" si="14"/>
        <v>0.35902437650188168</v>
      </c>
      <c r="E142" s="38">
        <f t="shared" si="15"/>
        <v>5.4947945217050709E-2</v>
      </c>
      <c r="F142" s="38">
        <f t="shared" si="12"/>
        <v>0.13058717263115827</v>
      </c>
      <c r="G142" s="38">
        <f t="shared" si="16"/>
        <v>0.17093292929494122</v>
      </c>
      <c r="H142" s="38">
        <f t="shared" si="17"/>
        <v>4.0345756663782865E-2</v>
      </c>
      <c r="I142" s="29">
        <f t="shared" si="18"/>
        <v>9.3333333333333157E-2</v>
      </c>
      <c r="J142" s="29">
        <f t="shared" si="13"/>
        <v>1.0888888888888889E-2</v>
      </c>
      <c r="K142" s="29">
        <f t="shared" si="20"/>
        <v>7.7296082189589003E-3</v>
      </c>
      <c r="L142" s="29">
        <f t="shared" si="21"/>
        <v>6.2593924944477795E-3</v>
      </c>
    </row>
    <row r="143" spans="1:12" x14ac:dyDescent="0.2">
      <c r="A143" s="26">
        <f t="shared" si="19"/>
        <v>14.166666666666666</v>
      </c>
      <c r="B143" s="6">
        <v>850</v>
      </c>
      <c r="C143" s="38">
        <f t="shared" si="11"/>
        <v>0.29979735194921014</v>
      </c>
      <c r="D143" s="38">
        <f t="shared" si="14"/>
        <v>0.35508315986768613</v>
      </c>
      <c r="E143" s="38">
        <f t="shared" si="15"/>
        <v>5.52858079184783E-2</v>
      </c>
      <c r="F143" s="38">
        <f t="shared" si="12"/>
        <v>0.12746047281427619</v>
      </c>
      <c r="G143" s="38">
        <f t="shared" si="16"/>
        <v>0.16795132633653817</v>
      </c>
      <c r="H143" s="38">
        <f t="shared" si="17"/>
        <v>4.0490853522261928E-2</v>
      </c>
      <c r="I143" s="29">
        <f t="shared" si="18"/>
        <v>9.4444444444444262E-2</v>
      </c>
      <c r="J143" s="29">
        <f t="shared" si="13"/>
        <v>1.1149691358024691E-2</v>
      </c>
      <c r="K143" s="29">
        <f t="shared" si="20"/>
        <v>7.8831799076213398E-3</v>
      </c>
      <c r="L143" s="29">
        <f t="shared" si="21"/>
        <v>6.3718670875651737E-3</v>
      </c>
    </row>
    <row r="144" spans="1:12" x14ac:dyDescent="0.2">
      <c r="A144" s="26">
        <f t="shared" si="19"/>
        <v>14.333333333333334</v>
      </c>
      <c r="B144" s="6">
        <v>860</v>
      </c>
      <c r="C144" s="38">
        <f t="shared" si="11"/>
        <v>0.29557848944750331</v>
      </c>
      <c r="D144" s="38">
        <f t="shared" si="14"/>
        <v>0.35119740553481177</v>
      </c>
      <c r="E144" s="38">
        <f t="shared" si="15"/>
        <v>5.5618916087310753E-2</v>
      </c>
      <c r="F144" s="38">
        <f t="shared" si="12"/>
        <v>0.12440863679563632</v>
      </c>
      <c r="G144" s="38">
        <f t="shared" si="16"/>
        <v>0.16504111306546976</v>
      </c>
      <c r="H144" s="38">
        <f t="shared" si="17"/>
        <v>4.0632476269833344E-2</v>
      </c>
      <c r="I144" s="29">
        <f t="shared" si="18"/>
        <v>9.5555555555555366E-2</v>
      </c>
      <c r="J144" s="29">
        <f t="shared" si="13"/>
        <v>1.1413580246913581E-2</v>
      </c>
      <c r="K144" s="29">
        <f t="shared" si="20"/>
        <v>8.0376768967527594E-3</v>
      </c>
      <c r="L144" s="29">
        <f t="shared" si="21"/>
        <v>6.4847350772035996E-3</v>
      </c>
    </row>
    <row r="145" spans="1:12" x14ac:dyDescent="0.2">
      <c r="A145" s="26">
        <f t="shared" si="19"/>
        <v>14.5</v>
      </c>
      <c r="B145" s="6">
        <v>870</v>
      </c>
      <c r="C145" s="38">
        <f t="shared" si="11"/>
        <v>0.29141899638549495</v>
      </c>
      <c r="D145" s="38">
        <f t="shared" si="14"/>
        <v>0.347366333016634</v>
      </c>
      <c r="E145" s="38">
        <f t="shared" si="15"/>
        <v>5.5947336631141313E-2</v>
      </c>
      <c r="F145" s="38">
        <f t="shared" si="12"/>
        <v>0.12142987208199818</v>
      </c>
      <c r="G145" s="38">
        <f t="shared" si="16"/>
        <v>0.16220058017049341</v>
      </c>
      <c r="H145" s="38">
        <f t="shared" si="17"/>
        <v>4.0770708088495165E-2</v>
      </c>
      <c r="I145" s="29">
        <f t="shared" si="18"/>
        <v>9.666666666666647E-2</v>
      </c>
      <c r="J145" s="29">
        <f t="shared" si="13"/>
        <v>1.1680555555555557E-2</v>
      </c>
      <c r="K145" s="29">
        <f t="shared" si="20"/>
        <v>8.1930861651725966E-3</v>
      </c>
      <c r="L145" s="29">
        <f t="shared" si="21"/>
        <v>6.5979870441160863E-3</v>
      </c>
    </row>
    <row r="146" spans="1:12" x14ac:dyDescent="0.2">
      <c r="A146" s="26">
        <f t="shared" si="19"/>
        <v>14.666666666666666</v>
      </c>
      <c r="B146" s="6">
        <v>880</v>
      </c>
      <c r="C146" s="38">
        <f t="shared" si="11"/>
        <v>0.28731803729382127</v>
      </c>
      <c r="D146" s="38">
        <f t="shared" si="14"/>
        <v>0.34358917280983314</v>
      </c>
      <c r="E146" s="38">
        <f t="shared" si="15"/>
        <v>5.6271135516014086E-2</v>
      </c>
      <c r="F146" s="38">
        <f t="shared" si="12"/>
        <v>0.11852242909848872</v>
      </c>
      <c r="G146" s="38">
        <f t="shared" si="16"/>
        <v>0.15942805926707504</v>
      </c>
      <c r="H146" s="38">
        <f t="shared" si="17"/>
        <v>4.0905630168586275E-2</v>
      </c>
      <c r="I146" s="29">
        <f t="shared" si="18"/>
        <v>9.7777777777777575E-2</v>
      </c>
      <c r="J146" s="29">
        <f t="shared" si="13"/>
        <v>1.1950617283950618E-2</v>
      </c>
      <c r="K146" s="29">
        <f t="shared" si="20"/>
        <v>8.3493948749393029E-3</v>
      </c>
      <c r="L146" s="29">
        <f t="shared" si="21"/>
        <v>6.7116137945843818E-3</v>
      </c>
    </row>
    <row r="147" spans="1:12" x14ac:dyDescent="0.2">
      <c r="A147" s="26">
        <f t="shared" si="19"/>
        <v>14.833333333333334</v>
      </c>
      <c r="B147" s="6">
        <v>890</v>
      </c>
      <c r="C147" s="38">
        <f t="shared" si="11"/>
        <v>0.28327478846016152</v>
      </c>
      <c r="D147" s="38">
        <f t="shared" si="14"/>
        <v>0.33986516623983326</v>
      </c>
      <c r="E147" s="38">
        <f t="shared" si="15"/>
        <v>5.6590377779673885E-2</v>
      </c>
      <c r="F147" s="38">
        <f t="shared" si="12"/>
        <v>0.11568460016099129</v>
      </c>
      <c r="G147" s="38">
        <f t="shared" si="16"/>
        <v>0.15672192191746487</v>
      </c>
      <c r="H147" s="38">
        <f t="shared" si="17"/>
        <v>4.1037321756473483E-2</v>
      </c>
      <c r="I147" s="29">
        <f t="shared" si="18"/>
        <v>9.8888888888888679E-2</v>
      </c>
      <c r="J147" s="29">
        <f t="shared" si="13"/>
        <v>1.2223765432098766E-2</v>
      </c>
      <c r="K147" s="29">
        <f t="shared" si="20"/>
        <v>8.5065903687717298E-3</v>
      </c>
      <c r="L147" s="29">
        <f t="shared" si="21"/>
        <v>6.8256063550190304E-3</v>
      </c>
    </row>
    <row r="148" spans="1:12" x14ac:dyDescent="0.2">
      <c r="A148" s="26">
        <f t="shared" si="19"/>
        <v>15</v>
      </c>
      <c r="B148" s="6">
        <v>900</v>
      </c>
      <c r="C148" s="38">
        <f t="shared" si="11"/>
        <v>0.27928843776378859</v>
      </c>
      <c r="D148" s="38">
        <f t="shared" si="14"/>
        <v>0.33619356530841604</v>
      </c>
      <c r="E148" s="38">
        <f t="shared" si="15"/>
        <v>5.6905127544629619E-2</v>
      </c>
      <c r="F148" s="38">
        <f t="shared" si="12"/>
        <v>0.11291471847313901</v>
      </c>
      <c r="G148" s="38">
        <f t="shared" si="16"/>
        <v>0.15408057867423589</v>
      </c>
      <c r="H148" s="38">
        <f t="shared" si="17"/>
        <v>4.1165860201096804E-2</v>
      </c>
      <c r="I148" s="29">
        <f t="shared" si="18"/>
        <v>9.9999999999999784E-2</v>
      </c>
      <c r="J148" s="29">
        <f t="shared" si="13"/>
        <v>1.2500000000000001E-2</v>
      </c>
      <c r="K148" s="29">
        <f t="shared" si="20"/>
        <v>8.6646601675068116E-3</v>
      </c>
      <c r="L148" s="29">
        <f t="shared" si="21"/>
        <v>6.9399559666887441E-3</v>
      </c>
    </row>
    <row r="149" spans="1:12" x14ac:dyDescent="0.2">
      <c r="A149" s="26">
        <f t="shared" si="19"/>
        <v>15.166666666666666</v>
      </c>
      <c r="B149" s="6">
        <v>910</v>
      </c>
      <c r="C149" s="38">
        <f t="shared" si="11"/>
        <v>0.2753581845124472</v>
      </c>
      <c r="D149" s="38">
        <f t="shared" si="14"/>
        <v>0.33257363254347888</v>
      </c>
      <c r="E149" s="38">
        <f t="shared" si="15"/>
        <v>5.721544803103383E-2</v>
      </c>
      <c r="F149" s="38">
        <f t="shared" si="12"/>
        <v>0.11021115714732301</v>
      </c>
      <c r="G149" s="38">
        <f t="shared" si="16"/>
        <v>0.15150247814672335</v>
      </c>
      <c r="H149" s="38">
        <f t="shared" si="17"/>
        <v>4.1291320999400291E-2</v>
      </c>
      <c r="I149" s="29">
        <f t="shared" si="18"/>
        <v>0.10111111111111089</v>
      </c>
      <c r="J149" s="29">
        <f t="shared" si="13"/>
        <v>1.2779320987654321E-2</v>
      </c>
      <c r="K149" s="29">
        <f t="shared" si="20"/>
        <v>8.8235919675930165E-3</v>
      </c>
      <c r="L149" s="29">
        <f t="shared" si="21"/>
        <v>7.0546540805759674E-3</v>
      </c>
    </row>
    <row r="150" spans="1:12" x14ac:dyDescent="0.2">
      <c r="A150" s="26">
        <f t="shared" si="19"/>
        <v>15.333333333333334</v>
      </c>
      <c r="B150" s="6">
        <v>920</v>
      </c>
      <c r="C150" s="38">
        <f t="shared" si="11"/>
        <v>0.27148323928152851</v>
      </c>
      <c r="D150" s="38">
        <f t="shared" si="14"/>
        <v>0.32900464085090741</v>
      </c>
      <c r="E150" s="38">
        <f t="shared" si="15"/>
        <v>5.7521401569380994E-2</v>
      </c>
      <c r="F150" s="38">
        <f t="shared" si="12"/>
        <v>0.10757232824914159</v>
      </c>
      <c r="G150" s="38">
        <f t="shared" si="16"/>
        <v>0.14898610608981677</v>
      </c>
      <c r="H150" s="38">
        <f t="shared" si="17"/>
        <v>4.1413777840675098E-2</v>
      </c>
      <c r="I150" s="29">
        <f t="shared" si="18"/>
        <v>0.10222222222222199</v>
      </c>
      <c r="J150" s="29">
        <f t="shared" si="13"/>
        <v>1.306172839506173E-2</v>
      </c>
      <c r="K150" s="29">
        <f t="shared" si="20"/>
        <v>8.9833736386190754E-3</v>
      </c>
      <c r="L150" s="29">
        <f t="shared" si="21"/>
        <v>7.1696923523556205E-3</v>
      </c>
    </row>
    <row r="151" spans="1:12" x14ac:dyDescent="0.2">
      <c r="A151" s="26">
        <f t="shared" si="19"/>
        <v>15.5</v>
      </c>
      <c r="B151" s="6">
        <v>930</v>
      </c>
      <c r="C151" s="38">
        <f t="shared" si="11"/>
        <v>0.26766282375550748</v>
      </c>
      <c r="D151" s="38">
        <f t="shared" si="14"/>
        <v>0.32548587336853257</v>
      </c>
      <c r="E151" s="38">
        <f t="shared" si="15"/>
        <v>5.7823049613027137E-2</v>
      </c>
      <c r="F151" s="38">
        <f t="shared" si="12"/>
        <v>0.10499668186472851</v>
      </c>
      <c r="G151" s="38">
        <f t="shared" si="16"/>
        <v>0.14652998451456939</v>
      </c>
      <c r="H151" s="38">
        <f t="shared" si="17"/>
        <v>4.1533302649840814E-2</v>
      </c>
      <c r="I151" s="29">
        <f t="shared" si="18"/>
        <v>0.1033333333333331</v>
      </c>
      <c r="J151" s="29">
        <f t="shared" si="13"/>
        <v>1.3347222222222222E-2</v>
      </c>
      <c r="K151" s="29">
        <f t="shared" si="20"/>
        <v>9.1439932208774843E-3</v>
      </c>
      <c r="L151" s="29">
        <f t="shared" si="21"/>
        <v>7.2850626374940672E-3</v>
      </c>
    </row>
    <row r="152" spans="1:12" x14ac:dyDescent="0.2">
      <c r="A152" s="26">
        <f t="shared" si="19"/>
        <v>15.666666666666666</v>
      </c>
      <c r="B152" s="6">
        <v>940</v>
      </c>
      <c r="C152" s="38">
        <f t="shared" si="11"/>
        <v>0.26389617057161152</v>
      </c>
      <c r="D152" s="38">
        <f t="shared" si="14"/>
        <v>0.32201662332214276</v>
      </c>
      <c r="E152" s="38">
        <f t="shared" si="15"/>
        <v>5.8120452750533257E-2</v>
      </c>
      <c r="F152" s="38">
        <f t="shared" si="12"/>
        <v>0.10248270519041196</v>
      </c>
      <c r="G152" s="38">
        <f t="shared" si="16"/>
        <v>0.14413267082010256</v>
      </c>
      <c r="H152" s="38">
        <f t="shared" si="17"/>
        <v>4.1649965629690512E-2</v>
      </c>
      <c r="I152" s="29">
        <f t="shared" si="18"/>
        <v>0.1044444444444442</v>
      </c>
      <c r="J152" s="29">
        <f t="shared" si="13"/>
        <v>1.3635802469135804E-2</v>
      </c>
      <c r="K152" s="29">
        <f t="shared" si="20"/>
        <v>9.3054389229622995E-3</v>
      </c>
      <c r="L152" s="29">
        <f t="shared" si="21"/>
        <v>7.4007569864654298E-3</v>
      </c>
    </row>
    <row r="153" spans="1:12" x14ac:dyDescent="0.2">
      <c r="A153" s="26">
        <f t="shared" si="19"/>
        <v>15.833333333333334</v>
      </c>
      <c r="B153" s="6">
        <v>950</v>
      </c>
      <c r="C153" s="38">
        <f t="shared" si="11"/>
        <v>0.26018252316568907</v>
      </c>
      <c r="D153" s="38">
        <f t="shared" si="14"/>
        <v>0.31859619388352212</v>
      </c>
      <c r="E153" s="38">
        <f t="shared" si="15"/>
        <v>5.8413670717835049E-2</v>
      </c>
      <c r="F153" s="38">
        <f t="shared" si="12"/>
        <v>0.10002892164417115</v>
      </c>
      <c r="G153" s="38">
        <f t="shared" si="16"/>
        <v>0.14179275694629553</v>
      </c>
      <c r="H153" s="38">
        <f t="shared" si="17"/>
        <v>4.1763835302124304E-2</v>
      </c>
      <c r="I153" s="29">
        <f t="shared" si="18"/>
        <v>0.10555555555555531</v>
      </c>
      <c r="J153" s="29">
        <f t="shared" si="13"/>
        <v>1.392746913580247E-2</v>
      </c>
      <c r="K153" s="29">
        <f t="shared" si="20"/>
        <v>9.4676991194007302E-3</v>
      </c>
      <c r="L153" s="29">
        <f t="shared" si="21"/>
        <v>7.5167676400824416E-3</v>
      </c>
    </row>
    <row r="154" spans="1:12" x14ac:dyDescent="0.2">
      <c r="A154" s="26">
        <f t="shared" si="19"/>
        <v>16</v>
      </c>
      <c r="B154" s="6">
        <v>960</v>
      </c>
      <c r="C154" s="38">
        <f t="shared" si="11"/>
        <v>0.25652113562024753</v>
      </c>
      <c r="D154" s="38">
        <f t="shared" si="14"/>
        <v>0.31522389803048689</v>
      </c>
      <c r="E154" s="38">
        <f t="shared" si="15"/>
        <v>5.8702762410241367E-2</v>
      </c>
      <c r="F154" s="38">
        <f t="shared" si="12"/>
        <v>9.763388999836678E-2</v>
      </c>
      <c r="G154" s="38">
        <f t="shared" si="16"/>
        <v>0.13950886854676245</v>
      </c>
      <c r="H154" s="38">
        <f t="shared" si="17"/>
        <v>4.1874978548395607E-2</v>
      </c>
      <c r="I154" s="29">
        <f t="shared" si="18"/>
        <v>0.10666666666666641</v>
      </c>
      <c r="J154" s="29">
        <f t="shared" si="13"/>
        <v>1.4222222222222223E-2</v>
      </c>
      <c r="K154" s="29">
        <f t="shared" si="20"/>
        <v>9.6307623483180681E-3</v>
      </c>
      <c r="L154" s="29">
        <f t="shared" si="21"/>
        <v>7.6330870249390961E-3</v>
      </c>
    </row>
    <row r="155" spans="1:12" x14ac:dyDescent="0.2">
      <c r="A155" s="26">
        <f t="shared" si="19"/>
        <v>16.166666666666668</v>
      </c>
      <c r="B155" s="6">
        <v>970</v>
      </c>
      <c r="C155" s="38">
        <f t="shared" si="11"/>
        <v>0.25291127251462925</v>
      </c>
      <c r="D155" s="38">
        <f t="shared" si="14"/>
        <v>0.31189905840889115</v>
      </c>
      <c r="E155" s="38">
        <f t="shared" si="15"/>
        <v>5.8987785894263865E-2</v>
      </c>
      <c r="F155" s="38">
        <f t="shared" si="12"/>
        <v>9.5296203533237298E-2</v>
      </c>
      <c r="G155" s="38">
        <f t="shared" si="16"/>
        <v>0.13727966418163118</v>
      </c>
      <c r="H155" s="38">
        <f t="shared" si="17"/>
        <v>4.198346064839379E-2</v>
      </c>
      <c r="I155" s="29">
        <f t="shared" si="18"/>
        <v>0.10777777777777751</v>
      </c>
      <c r="J155" s="29">
        <f t="shared" si="13"/>
        <v>1.4520061728395062E-2</v>
      </c>
      <c r="K155" s="29">
        <f t="shared" si="20"/>
        <v>9.7946173091354675E-3</v>
      </c>
      <c r="L155" s="29">
        <f t="shared" si="21"/>
        <v>7.7497077489624118E-3</v>
      </c>
    </row>
    <row r="156" spans="1:12" x14ac:dyDescent="0.2">
      <c r="A156" s="26">
        <f t="shared" si="19"/>
        <v>16.333333333333332</v>
      </c>
      <c r="B156" s="6">
        <v>980</v>
      </c>
      <c r="C156" s="38">
        <f t="shared" si="11"/>
        <v>0.24935220877729616</v>
      </c>
      <c r="D156" s="38">
        <f t="shared" si="14"/>
        <v>0.30862100719657432</v>
      </c>
      <c r="E156" s="38">
        <f t="shared" si="15"/>
        <v>5.9268798419280122E-2</v>
      </c>
      <c r="F156" s="38">
        <f t="shared" si="12"/>
        <v>9.3014489210663492E-2</v>
      </c>
      <c r="G156" s="38">
        <f t="shared" si="16"/>
        <v>0.13510383452964986</v>
      </c>
      <c r="H156" s="38">
        <f t="shared" si="17"/>
        <v>4.2089345318986275E-2</v>
      </c>
      <c r="I156" s="29">
        <f t="shared" si="18"/>
        <v>0.10888888888888862</v>
      </c>
      <c r="J156" s="29">
        <f t="shared" si="13"/>
        <v>1.4820987654320989E-2</v>
      </c>
      <c r="K156" s="29">
        <f t="shared" si="20"/>
        <v>9.959252860300135E-3</v>
      </c>
      <c r="L156" s="29">
        <f t="shared" si="21"/>
        <v>7.8666225970707073E-3</v>
      </c>
    </row>
    <row r="157" spans="1:12" x14ac:dyDescent="0.2">
      <c r="A157" s="26">
        <f t="shared" si="19"/>
        <v>16.5</v>
      </c>
      <c r="B157" s="6">
        <v>990</v>
      </c>
      <c r="C157" s="38">
        <f t="shared" si="11"/>
        <v>0.24584322954019289</v>
      </c>
      <c r="D157" s="38">
        <f t="shared" si="14"/>
        <v>0.30538908596922365</v>
      </c>
      <c r="E157" s="38">
        <f t="shared" si="15"/>
        <v>5.9545856429032672E-2</v>
      </c>
      <c r="F157" s="38">
        <f t="shared" si="12"/>
        <v>9.0787406867715387E-2</v>
      </c>
      <c r="G157" s="38">
        <f t="shared" si="16"/>
        <v>0.13298010161915808</v>
      </c>
      <c r="H157" s="38">
        <f t="shared" si="17"/>
        <v>4.2192694751442571E-2</v>
      </c>
      <c r="I157" s="29">
        <f t="shared" si="18"/>
        <v>0.10999999999999972</v>
      </c>
      <c r="J157" s="29">
        <f t="shared" si="13"/>
        <v>1.5125000000000001E-2</v>
      </c>
      <c r="K157" s="29">
        <f t="shared" si="20"/>
        <v>1.0124658017047448E-2</v>
      </c>
      <c r="L157" s="29">
        <f t="shared" si="21"/>
        <v>7.9838245269358253E-3</v>
      </c>
    </row>
    <row r="158" spans="1:12" x14ac:dyDescent="0.2">
      <c r="A158" s="26">
        <f t="shared" si="19"/>
        <v>16.666666666666668</v>
      </c>
      <c r="B158" s="6">
        <v>1000</v>
      </c>
      <c r="C158" s="38">
        <f t="shared" si="11"/>
        <v>0.24238362999515981</v>
      </c>
      <c r="D158" s="38">
        <f t="shared" si="14"/>
        <v>0.3022026455681241</v>
      </c>
      <c r="E158" s="38">
        <f t="shared" si="15"/>
        <v>5.9819015572966219E-2</v>
      </c>
      <c r="F158" s="38">
        <f t="shared" si="12"/>
        <v>8.8613648429509057E-2</v>
      </c>
      <c r="G158" s="38">
        <f t="shared" si="16"/>
        <v>0.13090721807747144</v>
      </c>
      <c r="H158" s="38">
        <f t="shared" si="17"/>
        <v>4.2293569647962256E-2</v>
      </c>
      <c r="I158" s="29">
        <f t="shared" si="18"/>
        <v>0.11111111111111083</v>
      </c>
      <c r="J158" s="29">
        <f t="shared" si="13"/>
        <v>1.54320987654321E-2</v>
      </c>
      <c r="K158" s="29">
        <f t="shared" si="20"/>
        <v>1.0290821949194577E-2</v>
      </c>
      <c r="L158" s="29">
        <f t="shared" si="21"/>
        <v>8.1013066648468312E-3</v>
      </c>
    </row>
    <row r="159" spans="1:12" x14ac:dyDescent="0.2">
      <c r="A159" s="26">
        <f t="shared" si="19"/>
        <v>16.833333333333332</v>
      </c>
      <c r="B159" s="6">
        <v>1010</v>
      </c>
      <c r="C159" s="38">
        <f t="shared" si="11"/>
        <v>0.23897271525236577</v>
      </c>
      <c r="D159" s="38">
        <f t="shared" si="14"/>
        <v>0.29906104596976918</v>
      </c>
      <c r="E159" s="38">
        <f t="shared" si="15"/>
        <v>6.0088330717405283E-2</v>
      </c>
      <c r="F159" s="38">
        <f t="shared" si="12"/>
        <v>8.6491937140909678E-2</v>
      </c>
      <c r="G159" s="38">
        <f t="shared" si="16"/>
        <v>0.12888396639823821</v>
      </c>
      <c r="H159" s="38">
        <f t="shared" si="17"/>
        <v>4.2392029257328379E-2</v>
      </c>
      <c r="I159" s="29">
        <f t="shared" si="18"/>
        <v>0.11222222222222193</v>
      </c>
      <c r="J159" s="29">
        <f t="shared" si="13"/>
        <v>1.5742283950617286E-2</v>
      </c>
      <c r="K159" s="29">
        <f t="shared" si="20"/>
        <v>1.0457733978965147E-2</v>
      </c>
      <c r="L159" s="29">
        <f t="shared" si="21"/>
        <v>8.2190623016727433E-3</v>
      </c>
    </row>
    <row r="160" spans="1:12" x14ac:dyDescent="0.2">
      <c r="A160" s="26">
        <f t="shared" si="19"/>
        <v>17</v>
      </c>
      <c r="B160" s="6">
        <v>1020</v>
      </c>
      <c r="C160" s="38">
        <f t="shared" si="11"/>
        <v>0.23560980020073427</v>
      </c>
      <c r="D160" s="38">
        <f t="shared" si="14"/>
        <v>0.29596365615730696</v>
      </c>
      <c r="E160" s="38">
        <f t="shared" si="15"/>
        <v>6.0353855956574574E-2</v>
      </c>
      <c r="F160" s="38">
        <f t="shared" si="12"/>
        <v>8.4421026816630787E-2</v>
      </c>
      <c r="G160" s="38">
        <f t="shared" si="16"/>
        <v>0.12690915822633805</v>
      </c>
      <c r="H160" s="38">
        <f t="shared" si="17"/>
        <v>4.2488131409707169E-2</v>
      </c>
      <c r="I160" s="29">
        <f t="shared" si="18"/>
        <v>0.11333333333333304</v>
      </c>
      <c r="J160" s="29">
        <f t="shared" si="13"/>
        <v>1.6055555555555556E-2</v>
      </c>
      <c r="K160" s="29">
        <f t="shared" si="20"/>
        <v>1.0625383578844521E-2</v>
      </c>
      <c r="L160" s="29">
        <f t="shared" si="21"/>
        <v>8.3370848889219307E-3</v>
      </c>
    </row>
    <row r="161" spans="1:12" x14ac:dyDescent="0.2">
      <c r="A161" s="26">
        <f t="shared" si="19"/>
        <v>17.166666666666668</v>
      </c>
      <c r="B161" s="6">
        <v>1030</v>
      </c>
      <c r="C161" s="38">
        <f t="shared" si="11"/>
        <v>0.23229420937033254</v>
      </c>
      <c r="D161" s="38">
        <f t="shared" si="14"/>
        <v>0.29290985399379499</v>
      </c>
      <c r="E161" s="38">
        <f t="shared" si="15"/>
        <v>6.0615644623464277E-2</v>
      </c>
      <c r="F161" s="38">
        <f t="shared" si="12"/>
        <v>8.2399701109288057E-2</v>
      </c>
      <c r="G161" s="38">
        <f t="shared" si="16"/>
        <v>0.12498163365990271</v>
      </c>
      <c r="H161" s="38">
        <f t="shared" si="17"/>
        <v>4.2581932550614536E-2</v>
      </c>
      <c r="I161" s="29">
        <f t="shared" si="18"/>
        <v>0.11444444444444414</v>
      </c>
      <c r="J161" s="29">
        <f t="shared" si="13"/>
        <v>1.6371913580246915E-2</v>
      </c>
      <c r="K161" s="29">
        <f t="shared" si="20"/>
        <v>1.0793760369465255E-2</v>
      </c>
      <c r="L161" s="29">
        <f t="shared" si="21"/>
        <v>8.4553680348958601E-3</v>
      </c>
    </row>
    <row r="162" spans="1:12" x14ac:dyDescent="0.2">
      <c r="A162" s="26">
        <f t="shared" si="19"/>
        <v>17.333333333333332</v>
      </c>
      <c r="B162" s="6">
        <v>1040</v>
      </c>
      <c r="C162" s="38">
        <f t="shared" si="11"/>
        <v>0.2290252767966981</v>
      </c>
      <c r="D162" s="38">
        <f t="shared" si="14"/>
        <v>0.28989902609723867</v>
      </c>
      <c r="E162" s="38">
        <f t="shared" si="15"/>
        <v>6.0873749300542422E-2</v>
      </c>
      <c r="F162" s="38">
        <f t="shared" si="12"/>
        <v>8.0426772794979201E-2</v>
      </c>
      <c r="G162" s="38">
        <f t="shared" si="16"/>
        <v>0.1231002605690486</v>
      </c>
      <c r="H162" s="38">
        <f t="shared" si="17"/>
        <v>4.2673487774069298E-2</v>
      </c>
      <c r="I162" s="29">
        <f t="shared" si="18"/>
        <v>0.11555555555555524</v>
      </c>
      <c r="J162" s="29">
        <f t="shared" si="13"/>
        <v>1.669135802469136E-2</v>
      </c>
      <c r="K162" s="29">
        <f t="shared" si="20"/>
        <v>1.0962854117522318E-2</v>
      </c>
      <c r="L162" s="29">
        <f t="shared" si="21"/>
        <v>8.5739055009349408E-3</v>
      </c>
    </row>
    <row r="163" spans="1:12" x14ac:dyDescent="0.2">
      <c r="A163" s="26">
        <f t="shared" si="19"/>
        <v>17.5</v>
      </c>
      <c r="B163" s="6">
        <v>1050</v>
      </c>
      <c r="C163" s="38">
        <f t="shared" si="11"/>
        <v>0.22580234588707379</v>
      </c>
      <c r="D163" s="38">
        <f t="shared" si="14"/>
        <v>0.28693056771738851</v>
      </c>
      <c r="E163" s="38">
        <f t="shared" si="15"/>
        <v>6.1128221830316527E-2</v>
      </c>
      <c r="F163" s="38">
        <f t="shared" si="12"/>
        <v>7.8501083075968606E-2</v>
      </c>
      <c r="G163" s="38">
        <f t="shared" si="16"/>
        <v>0.12126393393092133</v>
      </c>
      <c r="H163" s="38">
        <f t="shared" si="17"/>
        <v>4.2762850854952607E-2</v>
      </c>
      <c r="I163" s="29">
        <f t="shared" si="18"/>
        <v>0.11666666666666635</v>
      </c>
      <c r="J163" s="29">
        <f t="shared" si="13"/>
        <v>1.7013888888888891E-2</v>
      </c>
      <c r="K163" s="29">
        <f t="shared" si="20"/>
        <v>1.1132654733717641E-2</v>
      </c>
      <c r="L163" s="29">
        <f t="shared" si="21"/>
        <v>8.6926911977542529E-3</v>
      </c>
    </row>
    <row r="164" spans="1:12" x14ac:dyDescent="0.2">
      <c r="A164" s="26">
        <f t="shared" si="19"/>
        <v>17.666666666666668</v>
      </c>
      <c r="B164" s="6">
        <v>1060</v>
      </c>
      <c r="C164" s="38">
        <f t="shared" si="11"/>
        <v>0.22262476928852601</v>
      </c>
      <c r="D164" s="38">
        <f t="shared" si="14"/>
        <v>0.28400388261427079</v>
      </c>
      <c r="E164" s="38">
        <f t="shared" si="15"/>
        <v>6.1379113325746609E-2</v>
      </c>
      <c r="F164" s="38">
        <f t="shared" si="12"/>
        <v>7.6621500900068751E-2</v>
      </c>
      <c r="G164" s="38">
        <f t="shared" si="16"/>
        <v>0.11947157518066145</v>
      </c>
      <c r="H164" s="38">
        <f t="shared" si="17"/>
        <v>4.2850074280592572E-2</v>
      </c>
      <c r="I164" s="29">
        <f t="shared" si="18"/>
        <v>0.11777777777777745</v>
      </c>
      <c r="J164" s="29">
        <f t="shared" si="13"/>
        <v>1.7339506172839508E-2</v>
      </c>
      <c r="K164" s="29">
        <f t="shared" si="20"/>
        <v>1.1303152270733604E-2</v>
      </c>
      <c r="L164" s="29">
        <f t="shared" si="21"/>
        <v>8.8117191818670101E-3</v>
      </c>
    </row>
    <row r="165" spans="1:12" x14ac:dyDescent="0.2">
      <c r="A165" s="26">
        <f t="shared" si="19"/>
        <v>17.833333333333332</v>
      </c>
      <c r="B165" s="6">
        <v>1070</v>
      </c>
      <c r="C165" s="38">
        <f t="shared" si="11"/>
        <v>0.21949190875791791</v>
      </c>
      <c r="D165" s="38">
        <f t="shared" si="14"/>
        <v>0.28111838293842778</v>
      </c>
      <c r="E165" s="38">
        <f t="shared" si="15"/>
        <v>6.1626474180511634E-2</v>
      </c>
      <c r="F165" s="38">
        <f t="shared" si="12"/>
        <v>7.4786922296317643E-2</v>
      </c>
      <c r="G165" s="38">
        <f t="shared" si="16"/>
        <v>0.11772213157791039</v>
      </c>
      <c r="H165" s="38">
        <f t="shared" si="17"/>
        <v>4.2935209281592647E-2</v>
      </c>
      <c r="I165" s="29">
        <f t="shared" si="18"/>
        <v>0.11888888888888856</v>
      </c>
      <c r="J165" s="29">
        <f t="shared" si="13"/>
        <v>1.766820987654321E-2</v>
      </c>
      <c r="K165" s="29">
        <f t="shared" si="20"/>
        <v>1.1474336921235026E-2</v>
      </c>
      <c r="L165" s="29">
        <f t="shared" si="21"/>
        <v>8.9309836520936568E-3</v>
      </c>
    </row>
    <row r="166" spans="1:12" x14ac:dyDescent="0.2">
      <c r="A166" s="26">
        <f t="shared" si="19"/>
        <v>18</v>
      </c>
      <c r="B166" s="6">
        <v>1080</v>
      </c>
      <c r="C166" s="38">
        <f t="shared" si="11"/>
        <v>0.21640313503371336</v>
      </c>
      <c r="D166" s="38">
        <f t="shared" si="14"/>
        <v>0.27827348911284311</v>
      </c>
      <c r="E166" s="38">
        <f t="shared" si="15"/>
        <v>6.1870354079131544E-2</v>
      </c>
      <c r="F166" s="38">
        <f t="shared" si="12"/>
        <v>7.299626972656223E-2</v>
      </c>
      <c r="G166" s="38">
        <f t="shared" si="16"/>
        <v>0.11601457558848424</v>
      </c>
      <c r="H166" s="38">
        <f t="shared" si="17"/>
        <v>4.3018305861921888E-2</v>
      </c>
      <c r="I166" s="29">
        <f t="shared" si="18"/>
        <v>0.11999999999999966</v>
      </c>
      <c r="J166" s="29">
        <f t="shared" si="13"/>
        <v>1.8000000000000002E-2</v>
      </c>
      <c r="K166" s="29">
        <f t="shared" si="20"/>
        <v>1.164619901589928E-2</v>
      </c>
      <c r="L166" s="29">
        <f t="shared" si="21"/>
        <v>9.0504789461545512E-3</v>
      </c>
    </row>
    <row r="167" spans="1:12" x14ac:dyDescent="0.2">
      <c r="A167" s="26">
        <f t="shared" si="19"/>
        <v>18.166666666666668</v>
      </c>
      <c r="B167" s="6">
        <v>1090</v>
      </c>
      <c r="C167" s="38">
        <f t="shared" si="11"/>
        <v>0.21335782770958392</v>
      </c>
      <c r="D167" s="38">
        <f t="shared" si="14"/>
        <v>0.27546862971652897</v>
      </c>
      <c r="E167" s="38">
        <f t="shared" si="15"/>
        <v>6.2110802006946783E-2</v>
      </c>
      <c r="F167" s="38">
        <f t="shared" si="12"/>
        <v>7.1248491452567647E-2</v>
      </c>
      <c r="G167" s="38">
        <f t="shared" si="16"/>
        <v>0.11434790428085248</v>
      </c>
      <c r="H167" s="38">
        <f t="shared" si="17"/>
        <v>4.3099412828284736E-2</v>
      </c>
      <c r="I167" s="29">
        <f t="shared" si="18"/>
        <v>0.12111111111111077</v>
      </c>
      <c r="J167" s="29">
        <f t="shared" si="13"/>
        <v>1.8334876543209876E-2</v>
      </c>
      <c r="K167" s="29">
        <f t="shared" si="20"/>
        <v>1.1818729021474132E-2</v>
      </c>
      <c r="L167" s="29">
        <f t="shared" si="21"/>
        <v>9.1701995373442303E-3</v>
      </c>
    </row>
    <row r="168" spans="1:12" x14ac:dyDescent="0.2">
      <c r="A168" s="26">
        <f t="shared" si="19"/>
        <v>18.333333333333332</v>
      </c>
      <c r="B168" s="6">
        <v>1100</v>
      </c>
      <c r="C168" s="38">
        <f t="shared" si="11"/>
        <v>0.21035537510979552</v>
      </c>
      <c r="D168" s="38">
        <f t="shared" si="14"/>
        <v>0.27270324136975121</v>
      </c>
      <c r="E168" s="38">
        <f t="shared" si="15"/>
        <v>6.2347866259957432E-2</v>
      </c>
      <c r="F168" s="38">
        <f t="shared" si="12"/>
        <v>6.9542560918279331E-2</v>
      </c>
      <c r="G168" s="38">
        <f t="shared" si="16"/>
        <v>0.11272113873706702</v>
      </c>
      <c r="H168" s="38">
        <f t="shared" si="17"/>
        <v>4.3178577818787589E-2</v>
      </c>
      <c r="I168" s="29">
        <f t="shared" si="18"/>
        <v>0.12222222222222187</v>
      </c>
      <c r="J168" s="29">
        <f t="shared" si="13"/>
        <v>1.867283950617284E-2</v>
      </c>
      <c r="K168" s="29">
        <f t="shared" si="20"/>
        <v>1.1991917538862902E-2</v>
      </c>
      <c r="L168" s="29">
        <f t="shared" si="21"/>
        <v>9.2901400312853065E-3</v>
      </c>
    </row>
    <row r="169" spans="1:12" x14ac:dyDescent="0.2">
      <c r="A169" s="26">
        <f t="shared" si="19"/>
        <v>18.5</v>
      </c>
      <c r="B169" s="6">
        <v>1110</v>
      </c>
      <c r="C169" s="38">
        <f t="shared" si="11"/>
        <v>0.20739517416634773</v>
      </c>
      <c r="D169" s="38">
        <f t="shared" si="14"/>
        <v>0.26997676862086994</v>
      </c>
      <c r="E169" s="38">
        <f t="shared" si="15"/>
        <v>6.2581594454523867E-2</v>
      </c>
      <c r="F169" s="38">
        <f t="shared" si="12"/>
        <v>6.7877476146876517E-2</v>
      </c>
      <c r="G169" s="38">
        <f t="shared" si="16"/>
        <v>0.11113332347779557</v>
      </c>
      <c r="H169" s="38">
        <f t="shared" si="17"/>
        <v>4.3255847330919008E-2</v>
      </c>
      <c r="I169" s="29">
        <f t="shared" si="18"/>
        <v>0.12333333333333298</v>
      </c>
      <c r="J169" s="29">
        <f t="shared" si="13"/>
        <v>1.9013888888888889E-2</v>
      </c>
      <c r="K169" s="29">
        <f t="shared" si="20"/>
        <v>1.2165755301236579E-2</v>
      </c>
      <c r="L169" s="29">
        <f t="shared" si="21"/>
        <v>9.4102951627600823E-3</v>
      </c>
    </row>
    <row r="170" spans="1:12" x14ac:dyDescent="0.2">
      <c r="A170" s="26">
        <f t="shared" si="19"/>
        <v>18.666666666666668</v>
      </c>
      <c r="B170" s="6">
        <v>1120</v>
      </c>
      <c r="C170" s="38">
        <f t="shared" si="11"/>
        <v>0.20447663029784285</v>
      </c>
      <c r="D170" s="38">
        <f t="shared" si="14"/>
        <v>0.26728866383477218</v>
      </c>
      <c r="E170" s="38">
        <f t="shared" si="15"/>
        <v>6.281203353693092E-2</v>
      </c>
      <c r="F170" s="38">
        <f t="shared" si="12"/>
        <v>6.6252259152261669E-2</v>
      </c>
      <c r="G170" s="38">
        <f t="shared" si="16"/>
        <v>0.10958352590112171</v>
      </c>
      <c r="H170" s="38">
        <f t="shared" si="17"/>
        <v>4.3331266748859981E-2</v>
      </c>
      <c r="I170" s="29">
        <f t="shared" si="18"/>
        <v>0.12444444444444408</v>
      </c>
      <c r="J170" s="29">
        <f t="shared" si="13"/>
        <v>1.9358024691358024E-2</v>
      </c>
      <c r="K170" s="29">
        <f t="shared" si="20"/>
        <v>1.2340233172172499E-2</v>
      </c>
      <c r="L170" s="29">
        <f t="shared" si="21"/>
        <v>9.5306597926180271E-3</v>
      </c>
    </row>
    <row r="171" spans="1:12" x14ac:dyDescent="0.2">
      <c r="A171" s="26">
        <f t="shared" si="19"/>
        <v>18.833333333333332</v>
      </c>
      <c r="B171" s="6">
        <v>1130</v>
      </c>
      <c r="C171" s="38">
        <f t="shared" si="11"/>
        <v>0.20159915729005898</v>
      </c>
      <c r="D171" s="38">
        <f t="shared" si="14"/>
        <v>0.26463838708287479</v>
      </c>
      <c r="E171" s="38">
        <f t="shared" si="15"/>
        <v>6.3039229792817411E-2</v>
      </c>
      <c r="F171" s="38">
        <f t="shared" si="12"/>
        <v>6.4665955364641606E-2</v>
      </c>
      <c r="G171" s="38">
        <f t="shared" si="16"/>
        <v>0.10807083573478191</v>
      </c>
      <c r="H171" s="38">
        <f t="shared" si="17"/>
        <v>4.3404880370140272E-2</v>
      </c>
      <c r="I171" s="29">
        <f t="shared" si="18"/>
        <v>0.1255555555555552</v>
      </c>
      <c r="J171" s="29">
        <f t="shared" si="13"/>
        <v>1.9705246913580249E-2</v>
      </c>
      <c r="K171" s="29">
        <f t="shared" si="20"/>
        <v>1.2515342143819214E-2</v>
      </c>
      <c r="L171" s="29">
        <f t="shared" si="21"/>
        <v>9.6512289047573051E-3</v>
      </c>
    </row>
    <row r="172" spans="1:12" x14ac:dyDescent="0.2">
      <c r="A172" s="26">
        <f t="shared" si="19"/>
        <v>19</v>
      </c>
      <c r="B172" s="6">
        <v>1140</v>
      </c>
      <c r="C172" s="38">
        <f t="shared" si="11"/>
        <v>0.19876217717820394</v>
      </c>
      <c r="D172" s="38">
        <f t="shared" si="14"/>
        <v>0.26202540603467533</v>
      </c>
      <c r="E172" s="38">
        <f t="shared" si="15"/>
        <v>6.3263228856473022E-2</v>
      </c>
      <c r="F172" s="38">
        <f t="shared" si="12"/>
        <v>6.3117633069861387E-2</v>
      </c>
      <c r="G172" s="38">
        <f t="shared" si="16"/>
        <v>0.10659436450151798</v>
      </c>
      <c r="H172" s="38">
        <f t="shared" si="17"/>
        <v>4.3476731431656541E-2</v>
      </c>
      <c r="I172" s="29">
        <f t="shared" si="18"/>
        <v>0.12666666666666632</v>
      </c>
      <c r="J172" s="29">
        <f t="shared" si="13"/>
        <v>2.0055555555555556E-2</v>
      </c>
      <c r="K172" s="29">
        <f t="shared" si="20"/>
        <v>1.2691073335087195E-2</v>
      </c>
      <c r="L172" s="29">
        <f t="shared" si="21"/>
        <v>9.7719976031785741E-3</v>
      </c>
    </row>
    <row r="173" spans="1:12" x14ac:dyDescent="0.2">
      <c r="A173" s="26">
        <f t="shared" si="19"/>
        <v>19.166666666666668</v>
      </c>
      <c r="B173" s="6">
        <v>1150</v>
      </c>
      <c r="C173" s="38">
        <f t="shared" si="11"/>
        <v>0.19596512013082612</v>
      </c>
      <c r="D173" s="38">
        <f t="shared" si="14"/>
        <v>0.25944919585082893</v>
      </c>
      <c r="E173" s="38">
        <f t="shared" si="15"/>
        <v>6.3484075720004363E-2</v>
      </c>
      <c r="F173" s="38">
        <f t="shared" si="12"/>
        <v>6.1606382862163127E-2</v>
      </c>
      <c r="G173" s="38">
        <f t="shared" si="16"/>
        <v>0.10515324499723065</v>
      </c>
      <c r="H173" s="38">
        <f t="shared" si="17"/>
        <v>4.3546862135067498E-2</v>
      </c>
      <c r="I173" s="29">
        <f t="shared" si="18"/>
        <v>0.12777777777777743</v>
      </c>
      <c r="J173" s="29">
        <f t="shared" si="13"/>
        <v>2.0408950617283952E-2</v>
      </c>
      <c r="K173" s="29">
        <f t="shared" si="20"/>
        <v>1.2867417989864984E-2</v>
      </c>
      <c r="L173" s="29">
        <f t="shared" si="21"/>
        <v>9.8929611091093175E-3</v>
      </c>
    </row>
    <row r="174" spans="1:12" x14ac:dyDescent="0.2">
      <c r="A174" s="26">
        <f t="shared" si="19"/>
        <v>19.333333333333332</v>
      </c>
      <c r="B174" s="6">
        <v>1160</v>
      </c>
      <c r="C174" s="38">
        <f t="shared" si="11"/>
        <v>0.19320742433535931</v>
      </c>
      <c r="D174" s="38">
        <f t="shared" si="14"/>
        <v>0.25690923907772972</v>
      </c>
      <c r="E174" s="38">
        <f t="shared" si="15"/>
        <v>6.3701814742371937E-2</v>
      </c>
      <c r="F174" s="38">
        <f t="shared" si="12"/>
        <v>6.013131711004701E-2</v>
      </c>
      <c r="G174" s="38">
        <f t="shared" si="16"/>
        <v>0.10374663078162806</v>
      </c>
      <c r="H174" s="38">
        <f t="shared" si="17"/>
        <v>4.3615313671581016E-2</v>
      </c>
      <c r="I174" s="29">
        <f t="shared" si="18"/>
        <v>0.12888888888888855</v>
      </c>
      <c r="J174" s="29">
        <f t="shared" si="13"/>
        <v>2.0765432098765434E-2</v>
      </c>
      <c r="K174" s="29">
        <f t="shared" si="20"/>
        <v>1.3044367475260462E-2</v>
      </c>
      <c r="L174" s="29">
        <f t="shared" si="21"/>
        <v>1.0014114758197043E-2</v>
      </c>
    </row>
    <row r="175" spans="1:12" x14ac:dyDescent="0.2">
      <c r="A175" s="26">
        <f t="shared" si="19"/>
        <v>19.5</v>
      </c>
      <c r="B175" s="6">
        <v>1170</v>
      </c>
      <c r="C175" s="38">
        <f t="shared" si="11"/>
        <v>0.19048853588527756</v>
      </c>
      <c r="D175" s="38">
        <f t="shared" si="14"/>
        <v>0.25440502554357614</v>
      </c>
      <c r="E175" s="38">
        <f t="shared" si="15"/>
        <v>6.3916489658300102E-2</v>
      </c>
      <c r="F175" s="38">
        <f t="shared" si="12"/>
        <v>5.8691569434921959E-2</v>
      </c>
      <c r="G175" s="38">
        <f t="shared" si="16"/>
        <v>0.10237369568106972</v>
      </c>
      <c r="H175" s="38">
        <f t="shared" si="17"/>
        <v>4.3682126246147736E-2</v>
      </c>
      <c r="I175" s="29">
        <f t="shared" si="18"/>
        <v>0.12999999999999967</v>
      </c>
      <c r="J175" s="29">
        <f t="shared" si="13"/>
        <v>2.1125000000000001E-2</v>
      </c>
      <c r="K175" s="29">
        <f t="shared" si="20"/>
        <v>1.3221913279866852E-2</v>
      </c>
      <c r="L175" s="29">
        <f t="shared" si="21"/>
        <v>1.0135453997769675E-2</v>
      </c>
    </row>
    <row r="176" spans="1:12" x14ac:dyDescent="0.2">
      <c r="A176" s="26">
        <f t="shared" si="19"/>
        <v>19.666666666666668</v>
      </c>
      <c r="B176" s="6">
        <v>1180</v>
      </c>
      <c r="C176" s="38">
        <f t="shared" si="11"/>
        <v>0.18780790866883845</v>
      </c>
      <c r="D176" s="38">
        <f t="shared" si="14"/>
        <v>0.25193605225589843</v>
      </c>
      <c r="E176" s="38">
        <f t="shared" si="15"/>
        <v>6.4128143587061509E-2</v>
      </c>
      <c r="F176" s="38">
        <f t="shared" si="12"/>
        <v>5.7286294202238727E-2</v>
      </c>
      <c r="G176" s="38">
        <f t="shared" si="16"/>
        <v>0.10103363330331418</v>
      </c>
      <c r="H176" s="38">
        <f t="shared" si="17"/>
        <v>4.3747339101075429E-2</v>
      </c>
      <c r="I176" s="29">
        <f t="shared" si="18"/>
        <v>0.13111111111111079</v>
      </c>
      <c r="J176" s="29">
        <f t="shared" si="13"/>
        <v>2.1487654320987655E-2</v>
      </c>
      <c r="K176" s="29">
        <f t="shared" si="20"/>
        <v>1.3400047012053135E-2</v>
      </c>
      <c r="L176" s="29">
        <f t="shared" si="21"/>
        <v>1.0256974384161552E-2</v>
      </c>
    </row>
    <row r="177" spans="1:12" x14ac:dyDescent="0.2">
      <c r="A177" s="26">
        <f t="shared" si="19"/>
        <v>19.833333333333332</v>
      </c>
      <c r="B177" s="6">
        <v>1190</v>
      </c>
      <c r="C177" s="38">
        <f t="shared" si="11"/>
        <v>0.18516500425939197</v>
      </c>
      <c r="D177" s="38">
        <f t="shared" si="14"/>
        <v>0.24950182330052847</v>
      </c>
      <c r="E177" s="38">
        <f t="shared" si="15"/>
        <v>6.4336819041137985E-2</v>
      </c>
      <c r="F177" s="38">
        <f t="shared" si="12"/>
        <v>5.5914666024807359E-2</v>
      </c>
      <c r="G177" s="38">
        <f t="shared" si="16"/>
        <v>9.9725656563885254E-2</v>
      </c>
      <c r="H177" s="38">
        <f t="shared" si="17"/>
        <v>4.3810990539077915E-2</v>
      </c>
      <c r="I177" s="29">
        <f t="shared" si="18"/>
        <v>0.13222222222222191</v>
      </c>
      <c r="J177" s="29">
        <f t="shared" si="13"/>
        <v>2.1853395061728398E-2</v>
      </c>
      <c r="K177" s="29">
        <f t="shared" si="20"/>
        <v>1.3578760398278518E-2</v>
      </c>
      <c r="L177" s="29">
        <f t="shared" si="21"/>
        <v>1.0378671580103435E-2</v>
      </c>
    </row>
    <row r="178" spans="1:12" x14ac:dyDescent="0.2">
      <c r="A178" s="26">
        <f t="shared" si="19"/>
        <v>20</v>
      </c>
      <c r="B178" s="6">
        <v>1200</v>
      </c>
      <c r="C178" s="38">
        <f t="shared" si="11"/>
        <v>0.18255929180723299</v>
      </c>
      <c r="D178" s="38">
        <f t="shared" si="14"/>
        <v>0.24710184974199109</v>
      </c>
      <c r="E178" s="38">
        <f t="shared" si="15"/>
        <v>6.454255793475952E-2</v>
      </c>
      <c r="F178" s="38">
        <f t="shared" si="12"/>
        <v>5.4575879278006494E-2</v>
      </c>
      <c r="G178" s="38">
        <f t="shared" si="16"/>
        <v>9.8448997223778617E-2</v>
      </c>
      <c r="H178" s="38">
        <f t="shared" si="17"/>
        <v>4.3873117945772144E-2</v>
      </c>
      <c r="I178" s="29">
        <f t="shared" si="18"/>
        <v>0.13333333333333303</v>
      </c>
      <c r="J178" s="29">
        <f t="shared" si="13"/>
        <v>2.2222222222222223E-2</v>
      </c>
      <c r="K178" s="29">
        <f t="shared" si="20"/>
        <v>1.3758045281430629E-2</v>
      </c>
      <c r="L178" s="29">
        <f t="shared" si="21"/>
        <v>1.0500541352175024E-2</v>
      </c>
    </row>
    <row r="179" spans="1:12" x14ac:dyDescent="0.2">
      <c r="A179" s="26">
        <f t="shared" si="19"/>
        <v>20.166666666666668</v>
      </c>
      <c r="B179" s="6">
        <v>1210</v>
      </c>
      <c r="C179" s="38">
        <f t="shared" si="11"/>
        <v>0.17999024793297569</v>
      </c>
      <c r="D179" s="38">
        <f t="shared" si="14"/>
        <v>0.24473564952529736</v>
      </c>
      <c r="E179" s="38">
        <f t="shared" si="15"/>
        <v>6.4745401592323101E-2</v>
      </c>
      <c r="F179" s="38">
        <f t="shared" si="12"/>
        <v>5.3269147626600712E-2</v>
      </c>
      <c r="G179" s="38">
        <f t="shared" si="16"/>
        <v>9.72029054382373E-2</v>
      </c>
      <c r="H179" s="38">
        <f t="shared" si="17"/>
        <v>4.3933757811636595E-2</v>
      </c>
      <c r="I179" s="29">
        <f t="shared" si="18"/>
        <v>0.13444444444444414</v>
      </c>
      <c r="J179" s="29">
        <f t="shared" si="13"/>
        <v>2.2594135802469138E-2</v>
      </c>
      <c r="K179" s="29">
        <f t="shared" si="20"/>
        <v>1.3937893619187082E-2</v>
      </c>
      <c r="L179" s="29">
        <f t="shared" si="21"/>
        <v>1.0622579568318458E-2</v>
      </c>
    </row>
    <row r="180" spans="1:12" x14ac:dyDescent="0.2">
      <c r="A180" s="26">
        <f t="shared" si="19"/>
        <v>20.333333333333332</v>
      </c>
      <c r="B180" s="6">
        <v>1220</v>
      </c>
      <c r="C180" s="38">
        <f t="shared" si="11"/>
        <v>0.17745735662242801</v>
      </c>
      <c r="D180" s="38">
        <f t="shared" si="14"/>
        <v>0.24240274737911971</v>
      </c>
      <c r="E180" s="38">
        <f t="shared" si="15"/>
        <v>6.4945390756693061E-2</v>
      </c>
      <c r="F180" s="38">
        <f t="shared" si="12"/>
        <v>5.1993703562887079E-2</v>
      </c>
      <c r="G180" s="38">
        <f t="shared" si="16"/>
        <v>9.5986649316330983E-2</v>
      </c>
      <c r="H180" s="38">
        <f t="shared" si="17"/>
        <v>4.3992945753443931E-2</v>
      </c>
      <c r="I180" s="29">
        <f t="shared" si="18"/>
        <v>0.13555555555555526</v>
      </c>
      <c r="J180" s="29">
        <f t="shared" si="13"/>
        <v>2.2969135802469138E-2</v>
      </c>
      <c r="K180" s="29">
        <f t="shared" si="20"/>
        <v>1.4118297482400118E-2</v>
      </c>
      <c r="L180" s="29">
        <f t="shared" si="21"/>
        <v>1.0744782195411359E-2</v>
      </c>
    </row>
    <row r="181" spans="1:12" x14ac:dyDescent="0.2">
      <c r="A181" s="26">
        <f t="shared" si="19"/>
        <v>20.5</v>
      </c>
      <c r="B181" s="6">
        <v>1230</v>
      </c>
      <c r="C181" s="38">
        <f t="shared" si="11"/>
        <v>0.17496010912294641</v>
      </c>
      <c r="D181" s="38">
        <f t="shared" si="14"/>
        <v>0.2401026747203297</v>
      </c>
      <c r="E181" s="38">
        <f t="shared" si="15"/>
        <v>6.5142565597384641E-2</v>
      </c>
      <c r="F181" s="38">
        <f t="shared" si="12"/>
        <v>5.0748797955900114E-2</v>
      </c>
      <c r="G181" s="38">
        <f t="shared" si="16"/>
        <v>9.4799514491080566E-2</v>
      </c>
      <c r="H181" s="38">
        <f t="shared" si="17"/>
        <v>4.4050716535180473E-2</v>
      </c>
      <c r="I181" s="29">
        <f t="shared" si="18"/>
        <v>0.13666666666666638</v>
      </c>
      <c r="J181" s="29">
        <f t="shared" si="13"/>
        <v>2.3347222222222224E-2</v>
      </c>
      <c r="K181" s="29">
        <f t="shared" si="20"/>
        <v>1.4299249053503965E-2</v>
      </c>
      <c r="L181" s="29">
        <f t="shared" si="21"/>
        <v>1.0867145296897971E-2</v>
      </c>
    </row>
    <row r="182" spans="1:12" x14ac:dyDescent="0.2">
      <c r="A182" s="26">
        <f t="shared" si="19"/>
        <v>20.666666666666668</v>
      </c>
      <c r="B182" s="6">
        <v>1240</v>
      </c>
      <c r="C182" s="38">
        <f t="shared" si="11"/>
        <v>0.17249800384124803</v>
      </c>
      <c r="D182" s="38">
        <f t="shared" si="14"/>
        <v>0.23783496955987907</v>
      </c>
      <c r="E182" s="38">
        <f t="shared" si="15"/>
        <v>6.5336965718632359E-2</v>
      </c>
      <c r="F182" s="38">
        <f t="shared" si="12"/>
        <v>4.9533699611410506E-2</v>
      </c>
      <c r="G182" s="38">
        <f t="shared" si="16"/>
        <v>9.3640803699875277E-2</v>
      </c>
      <c r="H182" s="38">
        <f t="shared" si="17"/>
        <v>4.4107104088464806E-2</v>
      </c>
      <c r="I182" s="29">
        <f t="shared" si="18"/>
        <v>0.1377777777777775</v>
      </c>
      <c r="J182" s="29">
        <f t="shared" si="13"/>
        <v>2.3728395061728396E-2</v>
      </c>
      <c r="K182" s="29">
        <f t="shared" si="20"/>
        <v>1.4480740624944611E-2</v>
      </c>
      <c r="L182" s="29">
        <f t="shared" si="21"/>
        <v>1.098966503047704E-2</v>
      </c>
    </row>
    <row r="183" spans="1:12" x14ac:dyDescent="0.2">
      <c r="A183" s="26">
        <f t="shared" si="19"/>
        <v>20.833333333333332</v>
      </c>
      <c r="B183" s="6">
        <v>1250</v>
      </c>
      <c r="C183" s="38">
        <f t="shared" si="11"/>
        <v>0.17007054624266188</v>
      </c>
      <c r="D183" s="38">
        <f t="shared" si="14"/>
        <v>0.23559917641000541</v>
      </c>
      <c r="E183" s="38">
        <f t="shared" si="15"/>
        <v>6.5528630167344851E-2</v>
      </c>
      <c r="F183" s="38">
        <f t="shared" si="12"/>
        <v>4.8347694842458648E-2</v>
      </c>
      <c r="G183" s="38">
        <f t="shared" si="16"/>
        <v>9.2509836374936108E-2</v>
      </c>
      <c r="H183" s="38">
        <f t="shared" si="17"/>
        <v>4.4162141532477488E-2</v>
      </c>
      <c r="I183" s="29">
        <f t="shared" si="18"/>
        <v>0.13888888888888862</v>
      </c>
      <c r="J183" s="29">
        <f t="shared" si="13"/>
        <v>2.4112654320987657E-2</v>
      </c>
      <c r="K183" s="29">
        <f t="shared" si="20"/>
        <v>1.466276459763168E-2</v>
      </c>
      <c r="L183" s="29">
        <f t="shared" si="21"/>
        <v>1.1112337645845034E-2</v>
      </c>
    </row>
    <row r="184" spans="1:12" x14ac:dyDescent="0.2">
      <c r="A184" s="26">
        <f t="shared" si="19"/>
        <v>21</v>
      </c>
      <c r="B184" s="6">
        <v>1260</v>
      </c>
      <c r="C184" s="38">
        <f t="shared" si="11"/>
        <v>0.16767724875179704</v>
      </c>
      <c r="D184" s="38">
        <f t="shared" si="14"/>
        <v>0.23339484619274356</v>
      </c>
      <c r="E184" s="38">
        <f t="shared" si="15"/>
        <v>6.5717597440947809E-2</v>
      </c>
      <c r="F184" s="38">
        <f t="shared" si="12"/>
        <v>4.7190087050171414E-2</v>
      </c>
      <c r="G184" s="38">
        <f t="shared" si="16"/>
        <v>9.1405948243584931E-2</v>
      </c>
      <c r="H184" s="38">
        <f t="shared" si="17"/>
        <v>4.4215861193413551E-2</v>
      </c>
      <c r="I184" s="29">
        <f t="shared" si="18"/>
        <v>0.13999999999999974</v>
      </c>
      <c r="J184" s="29">
        <f t="shared" si="13"/>
        <v>2.4500000000000001E-2</v>
      </c>
      <c r="K184" s="29">
        <f t="shared" si="20"/>
        <v>1.484531347941209E-2</v>
      </c>
      <c r="L184" s="29">
        <f t="shared" si="21"/>
        <v>1.1235159482493404E-2</v>
      </c>
    </row>
    <row r="185" spans="1:12" x14ac:dyDescent="0.2">
      <c r="A185" s="26">
        <f t="shared" si="19"/>
        <v>21.166666666666668</v>
      </c>
      <c r="B185" s="6">
        <v>1270</v>
      </c>
      <c r="C185" s="38">
        <f t="shared" si="11"/>
        <v>0.1653176306546093</v>
      </c>
      <c r="D185" s="38">
        <f t="shared" si="14"/>
        <v>0.23122153614972449</v>
      </c>
      <c r="E185" s="38">
        <f t="shared" si="15"/>
        <v>6.590390549511646E-2</v>
      </c>
      <c r="F185" s="38">
        <f t="shared" si="12"/>
        <v>4.6060196314615214E-2</v>
      </c>
      <c r="G185" s="38">
        <f t="shared" si="16"/>
        <v>9.0328490938084482E-2</v>
      </c>
      <c r="H185" s="38">
        <f t="shared" si="17"/>
        <v>4.4268294623469297E-2</v>
      </c>
      <c r="I185" s="29">
        <f t="shared" si="18"/>
        <v>0.14111111111111085</v>
      </c>
      <c r="J185" s="29">
        <f t="shared" si="13"/>
        <v>2.4890432098765434E-2</v>
      </c>
      <c r="K185" s="29">
        <f t="shared" si="20"/>
        <v>1.5028379883565191E-2</v>
      </c>
      <c r="L185" s="29">
        <f t="shared" si="21"/>
        <v>1.1358126967558597E-2</v>
      </c>
    </row>
    <row r="186" spans="1:12" x14ac:dyDescent="0.2">
      <c r="A186" s="26">
        <f t="shared" si="19"/>
        <v>21.333333333333332</v>
      </c>
      <c r="B186" s="6">
        <v>1280</v>
      </c>
      <c r="C186" s="38">
        <f t="shared" ref="C186:C249" si="22">$D$36*EXP(-$H$6*B186/3600)</f>
        <v>0.16299121800184538</v>
      </c>
      <c r="D186" s="38">
        <f t="shared" si="14"/>
        <v>0.22907880975324352</v>
      </c>
      <c r="E186" s="38">
        <f t="shared" si="15"/>
        <v>6.6087591751399347E-2</v>
      </c>
      <c r="F186" s="38">
        <f t="shared" ref="F186:F249" si="23">$D$36*EXP(-$H$7*B186/3600)</f>
        <v>4.4957358995445819E-2</v>
      </c>
      <c r="G186" s="38">
        <f t="shared" si="16"/>
        <v>8.9276831614820182E-2</v>
      </c>
      <c r="H186" s="38">
        <f t="shared" si="17"/>
        <v>4.4319472619374425E-2</v>
      </c>
      <c r="I186" s="29">
        <f t="shared" si="18"/>
        <v>0.14222222222222197</v>
      </c>
      <c r="J186" s="29">
        <f t="shared" ref="J186:J249" si="24">($B$55/10)/3600*0.5*B186^2</f>
        <v>2.5283950617283953E-2</v>
      </c>
      <c r="K186" s="29">
        <f t="shared" si="20"/>
        <v>1.5211956527319078E-2</v>
      </c>
      <c r="L186" s="29">
        <f t="shared" si="21"/>
        <v>1.1481236613723526E-2</v>
      </c>
    </row>
    <row r="187" spans="1:12" x14ac:dyDescent="0.2">
      <c r="A187" s="26">
        <f t="shared" si="19"/>
        <v>21.5</v>
      </c>
      <c r="B187" s="6">
        <v>1290</v>
      </c>
      <c r="C187" s="38">
        <f t="shared" si="22"/>
        <v>0.16069754351384655</v>
      </c>
      <c r="D187" s="38">
        <f t="shared" ref="D187:D250" si="25">D186*EXP(-$H$6*10/3600)+$B$55</f>
        <v>0.22696623661858009</v>
      </c>
      <c r="E187" s="38">
        <f t="shared" ref="E187:E250" si="26">E186*EXP(-$H$6*10/3600)+$B$55</f>
        <v>6.6268693104734724E-2</v>
      </c>
      <c r="F187" s="38">
        <f t="shared" si="23"/>
        <v>4.3880927342119506E-2</v>
      </c>
      <c r="G187" s="38">
        <f t="shared" ref="G187:G250" si="27">G186*EXP(-$H$7*10/3600)+$B$55</f>
        <v>8.8250352582599931E-2</v>
      </c>
      <c r="H187" s="38">
        <f t="shared" ref="H187:H250" si="28">H186*EXP(-$H$7*10/3600)+$B$55</f>
        <v>4.436942524048048E-2</v>
      </c>
      <c r="I187" s="29">
        <f t="shared" ref="I187:I250" si="29">I186+$B$55</f>
        <v>0.14333333333333309</v>
      </c>
      <c r="J187" s="29">
        <f t="shared" si="24"/>
        <v>2.5680555555555557E-2</v>
      </c>
      <c r="K187" s="29">
        <f t="shared" si="20"/>
        <v>1.5396036230387785E-2</v>
      </c>
      <c r="L187" s="29">
        <f t="shared" si="21"/>
        <v>1.1604485017169305E-2</v>
      </c>
    </row>
    <row r="188" spans="1:12" x14ac:dyDescent="0.2">
      <c r="A188" s="26">
        <f t="shared" ref="A188:A251" si="30">B188/60</f>
        <v>21.666666666666668</v>
      </c>
      <c r="B188" s="6">
        <v>1300</v>
      </c>
      <c r="C188" s="38">
        <f t="shared" si="22"/>
        <v>0.15843614648669127</v>
      </c>
      <c r="D188" s="38">
        <f t="shared" si="25"/>
        <v>0.22488339241755131</v>
      </c>
      <c r="E188" s="38">
        <f t="shared" si="26"/>
        <v>6.644724593086121E-2</v>
      </c>
      <c r="F188" s="38">
        <f t="shared" si="23"/>
        <v>4.2830269113437673E-2</v>
      </c>
      <c r="G188" s="38">
        <f t="shared" si="27"/>
        <v>8.7248450939853769E-2</v>
      </c>
      <c r="H188" s="38">
        <f t="shared" si="28"/>
        <v>4.4418181826416166E-2</v>
      </c>
      <c r="I188" s="29">
        <f t="shared" si="29"/>
        <v>0.14444444444444421</v>
      </c>
      <c r="J188" s="29">
        <f t="shared" si="24"/>
        <v>2.6080246913580248E-2</v>
      </c>
      <c r="K188" s="29">
        <f t="shared" ref="K188:K251" si="31">K187+E188*10/3600</f>
        <v>1.5580611913529066E-2</v>
      </c>
      <c r="L188" s="29">
        <f t="shared" ref="L188:L251" si="32">L187+H188*10/3600</f>
        <v>1.1727868855576017E-2</v>
      </c>
    </row>
    <row r="189" spans="1:12" x14ac:dyDescent="0.2">
      <c r="A189" s="26">
        <f t="shared" si="30"/>
        <v>21.833333333333332</v>
      </c>
      <c r="B189" s="6">
        <v>1310</v>
      </c>
      <c r="C189" s="38">
        <f t="shared" si="22"/>
        <v>0.15620657269965907</v>
      </c>
      <c r="D189" s="38">
        <f t="shared" si="25"/>
        <v>0.2228298587932821</v>
      </c>
      <c r="E189" s="38">
        <f t="shared" si="26"/>
        <v>6.6623286093624196E-2</v>
      </c>
      <c r="F189" s="38">
        <f t="shared" si="23"/>
        <v>4.1804767206200223E-2</v>
      </c>
      <c r="G189" s="38">
        <f t="shared" si="27"/>
        <v>8.6270538220520152E-2</v>
      </c>
      <c r="H189" s="38">
        <f t="shared" si="28"/>
        <v>4.4465771014319984E-2</v>
      </c>
      <c r="I189" s="29">
        <f t="shared" si="29"/>
        <v>0.14555555555555533</v>
      </c>
      <c r="J189" s="29">
        <f t="shared" si="24"/>
        <v>2.6483024691358027E-2</v>
      </c>
      <c r="K189" s="29">
        <f t="shared" si="31"/>
        <v>1.5765676597122465E-2</v>
      </c>
      <c r="L189" s="29">
        <f t="shared" si="32"/>
        <v>1.1851384886171351E-2</v>
      </c>
    </row>
    <row r="190" spans="1:12" x14ac:dyDescent="0.2">
      <c r="A190" s="26">
        <f t="shared" si="30"/>
        <v>22</v>
      </c>
      <c r="B190" s="6">
        <v>1320</v>
      </c>
      <c r="C190" s="38">
        <f t="shared" si="22"/>
        <v>0.15400837432399636</v>
      </c>
      <c r="D190" s="38">
        <f t="shared" si="25"/>
        <v>0.22080522327617458</v>
      </c>
      <c r="E190" s="38">
        <f t="shared" si="26"/>
        <v>6.6796848952179369E-2</v>
      </c>
      <c r="F190" s="38">
        <f t="shared" si="23"/>
        <v>4.0803819292750745E-2</v>
      </c>
      <c r="G190" s="38">
        <f t="shared" si="27"/>
        <v>8.5316040048410882E-2</v>
      </c>
      <c r="H190" s="38">
        <f t="shared" si="28"/>
        <v>4.4512220755660206E-2</v>
      </c>
      <c r="I190" s="29">
        <f t="shared" si="29"/>
        <v>0.14666666666666645</v>
      </c>
      <c r="J190" s="29">
        <f t="shared" si="24"/>
        <v>2.6888888888888889E-2</v>
      </c>
      <c r="K190" s="29">
        <f t="shared" si="31"/>
        <v>1.5951223399767407E-2</v>
      </c>
      <c r="L190" s="29">
        <f t="shared" si="32"/>
        <v>1.1975029943825963E-2</v>
      </c>
    </row>
    <row r="191" spans="1:12" x14ac:dyDescent="0.2">
      <c r="A191" s="26">
        <f t="shared" si="30"/>
        <v>22.166666666666668</v>
      </c>
      <c r="B191" s="6">
        <v>1330</v>
      </c>
      <c r="C191" s="38">
        <f t="shared" si="22"/>
        <v>0.15184110983296636</v>
      </c>
      <c r="D191" s="38">
        <f t="shared" si="25"/>
        <v>0.21880907920106019</v>
      </c>
      <c r="E191" s="38">
        <f t="shared" si="26"/>
        <v>6.6967969368094918E-2</v>
      </c>
      <c r="F191" s="38">
        <f t="shared" si="23"/>
        <v>3.982683746719972E-2</v>
      </c>
      <c r="G191" s="38">
        <f t="shared" si="27"/>
        <v>8.4384395799851811E-2</v>
      </c>
      <c r="H191" s="38">
        <f t="shared" si="28"/>
        <v>4.4557558332652153E-2</v>
      </c>
      <c r="I191" s="29">
        <f t="shared" si="29"/>
        <v>0.14777777777777756</v>
      </c>
      <c r="J191" s="29">
        <f t="shared" si="24"/>
        <v>2.7297839506172841E-2</v>
      </c>
      <c r="K191" s="29">
        <f t="shared" si="31"/>
        <v>1.6137245536901004E-2</v>
      </c>
      <c r="L191" s="29">
        <f t="shared" si="32"/>
        <v>1.2098800939194441E-2</v>
      </c>
    </row>
    <row r="192" spans="1:12" x14ac:dyDescent="0.2">
      <c r="A192" s="26">
        <f t="shared" si="30"/>
        <v>22.333333333333332</v>
      </c>
      <c r="B192" s="6">
        <v>1340</v>
      </c>
      <c r="C192" s="38">
        <f t="shared" si="22"/>
        <v>0.14970434391316476</v>
      </c>
      <c r="D192" s="38">
        <f t="shared" si="25"/>
        <v>0.21684102562551741</v>
      </c>
      <c r="E192" s="38">
        <f t="shared" si="26"/>
        <v>6.7136681712353763E-2</v>
      </c>
      <c r="F192" s="38">
        <f t="shared" si="23"/>
        <v>3.8873247900118653E-2</v>
      </c>
      <c r="G192" s="38">
        <f t="shared" si="27"/>
        <v>8.3475058274400951E-2</v>
      </c>
      <c r="H192" s="38">
        <f t="shared" si="28"/>
        <v>4.4601810374282375E-2</v>
      </c>
      <c r="I192" s="29">
        <f t="shared" si="29"/>
        <v>0.14888888888888868</v>
      </c>
      <c r="J192" s="29">
        <f t="shared" si="24"/>
        <v>2.7709876543209878E-2</v>
      </c>
      <c r="K192" s="29">
        <f t="shared" si="31"/>
        <v>1.632373631943532E-2</v>
      </c>
      <c r="L192" s="29">
        <f t="shared" si="32"/>
        <v>1.222269485690078E-2</v>
      </c>
    </row>
    <row r="193" spans="1:12" x14ac:dyDescent="0.2">
      <c r="A193" s="26">
        <f t="shared" si="30"/>
        <v>22.5</v>
      </c>
      <c r="B193" s="6">
        <v>1350</v>
      </c>
      <c r="C193" s="38">
        <f t="shared" si="22"/>
        <v>0.14759764737708306</v>
      </c>
      <c r="D193" s="38">
        <f t="shared" si="25"/>
        <v>0.21490066724933923</v>
      </c>
      <c r="E193" s="38">
        <f t="shared" si="26"/>
        <v>6.7303019872257272E-2</v>
      </c>
      <c r="F193" s="38">
        <f t="shared" si="23"/>
        <v>3.7942490501501731E-2</v>
      </c>
      <c r="G193" s="38">
        <f t="shared" si="27"/>
        <v>8.2587493373450838E-2</v>
      </c>
      <c r="H193" s="38">
        <f t="shared" si="28"/>
        <v>4.4645002871949176E-2</v>
      </c>
      <c r="I193" s="29">
        <f t="shared" si="29"/>
        <v>0.1499999999999998</v>
      </c>
      <c r="J193" s="29">
        <f t="shared" si="24"/>
        <v>2.8125000000000001E-2</v>
      </c>
      <c r="K193" s="29">
        <f t="shared" si="31"/>
        <v>1.6510689152413813E-2</v>
      </c>
      <c r="L193" s="29">
        <f t="shared" si="32"/>
        <v>1.2346708753767305E-2</v>
      </c>
    </row>
    <row r="194" spans="1:12" x14ac:dyDescent="0.2">
      <c r="A194" s="26">
        <f t="shared" si="30"/>
        <v>22.666666666666668</v>
      </c>
      <c r="B194" s="6">
        <v>1360</v>
      </c>
      <c r="C194" s="38">
        <f t="shared" si="22"/>
        <v>0.14552059707690287</v>
      </c>
      <c r="D194" s="38">
        <f t="shared" si="25"/>
        <v>0.21298761433513363</v>
      </c>
      <c r="E194" s="38">
        <f t="shared" si="26"/>
        <v>6.7467017258231801E-2</v>
      </c>
      <c r="F194" s="38">
        <f t="shared" si="23"/>
        <v>3.7034018591797564E-2</v>
      </c>
      <c r="G194" s="38">
        <f t="shared" si="27"/>
        <v>8.1721179786526099E-2</v>
      </c>
      <c r="H194" s="38">
        <f t="shared" si="28"/>
        <v>4.4687161194728625E-2</v>
      </c>
      <c r="I194" s="29">
        <f t="shared" si="29"/>
        <v>0.15111111111111092</v>
      </c>
      <c r="J194" s="29">
        <f t="shared" si="24"/>
        <v>2.8543209876543213E-2</v>
      </c>
      <c r="K194" s="29">
        <f t="shared" si="31"/>
        <v>1.669809753368668E-2</v>
      </c>
      <c r="L194" s="29">
        <f t="shared" si="32"/>
        <v>1.2470839757085996E-2</v>
      </c>
    </row>
    <row r="195" spans="1:12" x14ac:dyDescent="0.2">
      <c r="A195" s="26">
        <f t="shared" si="30"/>
        <v>22.833333333333332</v>
      </c>
      <c r="B195" s="6">
        <v>1370</v>
      </c>
      <c r="C195" s="38">
        <f t="shared" si="22"/>
        <v>0.14347277581950316</v>
      </c>
      <c r="D195" s="38">
        <f t="shared" si="25"/>
        <v>0.21110148263004161</v>
      </c>
      <c r="E195" s="38">
        <f t="shared" si="26"/>
        <v>6.7628706810539466E-2</v>
      </c>
      <c r="F195" s="38">
        <f t="shared" si="23"/>
        <v>3.6147298580817305E-2</v>
      </c>
      <c r="G195" s="38">
        <f t="shared" si="27"/>
        <v>8.0875608685092276E-2</v>
      </c>
      <c r="H195" s="38">
        <f t="shared" si="28"/>
        <v>4.4728310104275068E-2</v>
      </c>
      <c r="I195" s="29">
        <f t="shared" si="29"/>
        <v>0.15222222222222204</v>
      </c>
      <c r="J195" s="29">
        <f t="shared" si="24"/>
        <v>2.8964506172839508E-2</v>
      </c>
      <c r="K195" s="29">
        <f t="shared" si="31"/>
        <v>1.6885955052604845E-2</v>
      </c>
      <c r="L195" s="29">
        <f t="shared" si="32"/>
        <v>1.2595085062931204E-2</v>
      </c>
    </row>
    <row r="196" spans="1:12" x14ac:dyDescent="0.2">
      <c r="A196" s="26">
        <f t="shared" si="30"/>
        <v>23</v>
      </c>
      <c r="B196" s="6">
        <v>1380</v>
      </c>
      <c r="C196" s="38">
        <f t="shared" si="22"/>
        <v>0.14145377228266326</v>
      </c>
      <c r="D196" s="38">
        <f t="shared" si="25"/>
        <v>0.20924189328855672</v>
      </c>
      <c r="E196" s="38">
        <f t="shared" si="26"/>
        <v>6.7788121005894458E-2</v>
      </c>
      <c r="F196" s="38">
        <f t="shared" si="23"/>
        <v>3.5281809654330983E-2</v>
      </c>
      <c r="G196" s="38">
        <f t="shared" si="27"/>
        <v>8.0050283423695745E-2</v>
      </c>
      <c r="H196" s="38">
        <f t="shared" si="28"/>
        <v>4.4768473769364867E-2</v>
      </c>
      <c r="I196" s="29">
        <f t="shared" si="29"/>
        <v>0.15333333333333315</v>
      </c>
      <c r="J196" s="29">
        <f t="shared" si="24"/>
        <v>2.9388888888888891E-2</v>
      </c>
      <c r="K196" s="29">
        <f t="shared" si="31"/>
        <v>1.7074255388732331E-2</v>
      </c>
      <c r="L196" s="29">
        <f t="shared" si="32"/>
        <v>1.2719441934512774E-2</v>
      </c>
    </row>
    <row r="197" spans="1:12" x14ac:dyDescent="0.2">
      <c r="A197" s="26">
        <f t="shared" si="30"/>
        <v>23.166666666666668</v>
      </c>
      <c r="B197" s="6">
        <v>1390</v>
      </c>
      <c r="C197" s="38">
        <f t="shared" si="22"/>
        <v>0.13946318093244547</v>
      </c>
      <c r="D197" s="38">
        <f t="shared" si="25"/>
        <v>0.20740847279643077</v>
      </c>
      <c r="E197" s="38">
        <f t="shared" si="26"/>
        <v>6.7945291863986304E-2</v>
      </c>
      <c r="F197" s="38">
        <f t="shared" si="23"/>
        <v>3.4437043468167727E-2</v>
      </c>
      <c r="G197" s="38">
        <f t="shared" si="27"/>
        <v>7.9244719248259515E-2</v>
      </c>
      <c r="H197" s="38">
        <f t="shared" si="28"/>
        <v>4.4807675780091899E-2</v>
      </c>
      <c r="I197" s="29">
        <f t="shared" si="29"/>
        <v>0.15444444444444427</v>
      </c>
      <c r="J197" s="29">
        <f t="shared" si="24"/>
        <v>2.9816358024691361E-2</v>
      </c>
      <c r="K197" s="29">
        <f t="shared" si="31"/>
        <v>1.7262992310576736E-2</v>
      </c>
      <c r="L197" s="29">
        <f t="shared" si="32"/>
        <v>1.2843907700568586E-2</v>
      </c>
    </row>
    <row r="198" spans="1:12" x14ac:dyDescent="0.2">
      <c r="A198" s="26">
        <f t="shared" si="30"/>
        <v>23.333333333333332</v>
      </c>
      <c r="B198" s="6">
        <v>1400</v>
      </c>
      <c r="C198" s="38">
        <f t="shared" si="22"/>
        <v>0.13750060194173999</v>
      </c>
      <c r="D198" s="38">
        <f t="shared" si="25"/>
        <v>0.20560085289565028</v>
      </c>
      <c r="E198" s="38">
        <f t="shared" si="26"/>
        <v>6.8100250953911243E-2</v>
      </c>
      <c r="F198" s="38">
        <f t="shared" si="23"/>
        <v>3.3612503849640207E-2</v>
      </c>
      <c r="G198" s="38">
        <f t="shared" si="27"/>
        <v>7.8458443011363302E-2</v>
      </c>
      <c r="H198" s="38">
        <f t="shared" si="28"/>
        <v>4.4845939161723199E-2</v>
      </c>
      <c r="I198" s="29">
        <f t="shared" si="29"/>
        <v>0.15555555555555539</v>
      </c>
      <c r="J198" s="29">
        <f t="shared" si="24"/>
        <v>3.0246913580246917E-2</v>
      </c>
      <c r="K198" s="29">
        <f t="shared" si="31"/>
        <v>1.7452159674337601E-2</v>
      </c>
      <c r="L198" s="29">
        <f t="shared" si="32"/>
        <v>1.2968479753795595E-2</v>
      </c>
    </row>
    <row r="199" spans="1:12" x14ac:dyDescent="0.2">
      <c r="A199" s="26">
        <f t="shared" si="30"/>
        <v>23.5</v>
      </c>
      <c r="B199" s="6">
        <v>1410</v>
      </c>
      <c r="C199" s="38">
        <f t="shared" si="22"/>
        <v>0.1355656411099565</v>
      </c>
      <c r="D199" s="38">
        <f t="shared" si="25"/>
        <v>0.20381867051046876</v>
      </c>
      <c r="E199" s="38">
        <f t="shared" si="26"/>
        <v>6.8253029400513171E-2</v>
      </c>
      <c r="F199" s="38">
        <f t="shared" si="23"/>
        <v>3.2807706506118105E-2</v>
      </c>
      <c r="G199" s="38">
        <f t="shared" si="27"/>
        <v>7.7690992894340782E-2</v>
      </c>
      <c r="H199" s="38">
        <f t="shared" si="28"/>
        <v>4.4883286388222796E-2</v>
      </c>
      <c r="I199" s="29">
        <f t="shared" si="29"/>
        <v>0.15666666666666651</v>
      </c>
      <c r="J199" s="29">
        <f t="shared" si="24"/>
        <v>3.0680555555555558E-2</v>
      </c>
      <c r="K199" s="29">
        <f t="shared" si="31"/>
        <v>1.764175142267236E-2</v>
      </c>
      <c r="L199" s="29">
        <f t="shared" si="32"/>
        <v>1.3093155549318437E-2</v>
      </c>
    </row>
    <row r="200" spans="1:12" x14ac:dyDescent="0.2">
      <c r="A200" s="26">
        <f t="shared" si="30"/>
        <v>23.666666666666668</v>
      </c>
      <c r="B200" s="6">
        <v>1420</v>
      </c>
      <c r="C200" s="38">
        <f t="shared" si="22"/>
        <v>0.13365790978384551</v>
      </c>
      <c r="D200" s="38">
        <f t="shared" si="25"/>
        <v>0.20206156767447991</v>
      </c>
      <c r="E200" s="38">
        <f t="shared" si="26"/>
        <v>6.8403657890635336E-2</v>
      </c>
      <c r="F200" s="38">
        <f t="shared" si="23"/>
        <v>3.2022178740579152E-2</v>
      </c>
      <c r="G200" s="38">
        <f t="shared" si="27"/>
        <v>7.6941918136030851E-2</v>
      </c>
      <c r="H200" s="38">
        <f t="shared" si="28"/>
        <v>4.4919739395451817E-2</v>
      </c>
      <c r="I200" s="29">
        <f t="shared" si="29"/>
        <v>0.15777777777777763</v>
      </c>
      <c r="J200" s="29">
        <f t="shared" si="24"/>
        <v>3.1117283950617285E-2</v>
      </c>
      <c r="K200" s="29">
        <f t="shared" si="31"/>
        <v>1.7831761583479679E-2</v>
      </c>
      <c r="L200" s="29">
        <f t="shared" si="32"/>
        <v>1.3217932603194692E-2</v>
      </c>
    </row>
    <row r="201" spans="1:12" x14ac:dyDescent="0.2">
      <c r="A201" s="26">
        <f t="shared" si="30"/>
        <v>23.833333333333332</v>
      </c>
      <c r="B201" s="6">
        <v>1430</v>
      </c>
      <c r="C201" s="38">
        <f t="shared" si="22"/>
        <v>0.1317770247794339</v>
      </c>
      <c r="D201" s="38">
        <f t="shared" si="25"/>
        <v>0.20032919145871703</v>
      </c>
      <c r="E201" s="38">
        <f t="shared" si="26"/>
        <v>6.8552166679284043E-2</v>
      </c>
      <c r="F201" s="38">
        <f t="shared" si="23"/>
        <v>3.1255459173971087E-2</v>
      </c>
      <c r="G201" s="38">
        <f t="shared" si="27"/>
        <v>7.6210778768023416E-2</v>
      </c>
      <c r="H201" s="38">
        <f t="shared" si="28"/>
        <v>4.4955319594052461E-2</v>
      </c>
      <c r="I201" s="29">
        <f t="shared" si="29"/>
        <v>0.15888888888888875</v>
      </c>
      <c r="J201" s="29">
        <f t="shared" si="24"/>
        <v>3.1557098765432098E-2</v>
      </c>
      <c r="K201" s="29">
        <f t="shared" si="31"/>
        <v>1.8022184268699913E-2</v>
      </c>
      <c r="L201" s="29">
        <f t="shared" si="32"/>
        <v>1.3342808490955949E-2</v>
      </c>
    </row>
    <row r="202" spans="1:12" x14ac:dyDescent="0.2">
      <c r="A202" s="26">
        <f t="shared" si="30"/>
        <v>24</v>
      </c>
      <c r="B202" s="6">
        <v>1440</v>
      </c>
      <c r="C202" s="38">
        <f t="shared" si="22"/>
        <v>0.12992260830505942</v>
      </c>
      <c r="D202" s="38">
        <f t="shared" si="25"/>
        <v>0.19862119390076421</v>
      </c>
      <c r="E202" s="38">
        <f t="shared" si="26"/>
        <v>6.869858559570563E-2</v>
      </c>
      <c r="F202" s="38">
        <f t="shared" si="23"/>
        <v>3.0507097474220923E-2</v>
      </c>
      <c r="G202" s="38">
        <f t="shared" si="27"/>
        <v>7.5497145356244327E-2</v>
      </c>
      <c r="H202" s="38">
        <f t="shared" si="28"/>
        <v>4.4990047882023543E-2</v>
      </c>
      <c r="I202" s="29">
        <f t="shared" si="29"/>
        <v>0.15999999999999986</v>
      </c>
      <c r="J202" s="29">
        <f t="shared" si="24"/>
        <v>3.2000000000000001E-2</v>
      </c>
      <c r="K202" s="29">
        <f t="shared" si="31"/>
        <v>1.8213013673132428E-2</v>
      </c>
      <c r="L202" s="29">
        <f t="shared" si="32"/>
        <v>1.3467780846183792E-2</v>
      </c>
    </row>
    <row r="203" spans="1:12" x14ac:dyDescent="0.2">
      <c r="A203" s="26">
        <f t="shared" si="30"/>
        <v>24.166666666666668</v>
      </c>
      <c r="B203" s="6">
        <v>1450</v>
      </c>
      <c r="C203" s="38">
        <f t="shared" si="22"/>
        <v>0.12809428788548807</v>
      </c>
      <c r="D203" s="38">
        <f t="shared" si="25"/>
        <v>0.19693723193486518</v>
      </c>
      <c r="E203" s="38">
        <f t="shared" si="26"/>
        <v>6.8842944049377908E-2</v>
      </c>
      <c r="F203" s="38">
        <f t="shared" si="23"/>
        <v>2.9776654091732899E-2</v>
      </c>
      <c r="G203" s="38">
        <f t="shared" si="27"/>
        <v>7.4800598748727645E-2</v>
      </c>
      <c r="H203" s="38">
        <f t="shared" si="28"/>
        <v>4.5023944656994899E-2</v>
      </c>
      <c r="I203" s="29">
        <f t="shared" si="29"/>
        <v>0.16111111111111098</v>
      </c>
      <c r="J203" s="29">
        <f t="shared" si="24"/>
        <v>3.2445987654320989E-2</v>
      </c>
      <c r="K203" s="29">
        <f t="shared" si="31"/>
        <v>1.8404244073269588E-2</v>
      </c>
      <c r="L203" s="29">
        <f t="shared" si="32"/>
        <v>1.3592847359119888E-2</v>
      </c>
    </row>
    <row r="204" spans="1:12" x14ac:dyDescent="0.2">
      <c r="A204" s="26">
        <f t="shared" si="30"/>
        <v>24.333333333333332</v>
      </c>
      <c r="B204" s="6">
        <v>1460</v>
      </c>
      <c r="C204" s="38">
        <f t="shared" si="22"/>
        <v>0.12629169628709908</v>
      </c>
      <c r="D204" s="38">
        <f t="shared" si="25"/>
        <v>0.19527696732301558</v>
      </c>
      <c r="E204" s="38">
        <f t="shared" si="26"/>
        <v>6.8985271035917339E-2</v>
      </c>
      <c r="F204" s="38">
        <f t="shared" si="23"/>
        <v>2.9063700001219342E-2</v>
      </c>
      <c r="G204" s="38">
        <f t="shared" si="27"/>
        <v>7.4120729829427134E-2</v>
      </c>
      <c r="H204" s="38">
        <f t="shared" si="28"/>
        <v>4.5057029828207938E-2</v>
      </c>
      <c r="I204" s="29">
        <f t="shared" si="29"/>
        <v>0.1622222222222221</v>
      </c>
      <c r="J204" s="29">
        <f t="shared" si="24"/>
        <v>3.2895061728395063E-2</v>
      </c>
      <c r="K204" s="29">
        <f t="shared" si="31"/>
        <v>1.8595869826147138E-2</v>
      </c>
      <c r="L204" s="29">
        <f t="shared" si="32"/>
        <v>1.3718005775309355E-2</v>
      </c>
    </row>
    <row r="205" spans="1:12" x14ac:dyDescent="0.2">
      <c r="A205" s="26">
        <f t="shared" si="30"/>
        <v>24.5</v>
      </c>
      <c r="B205" s="6">
        <v>1470</v>
      </c>
      <c r="C205" s="38">
        <f t="shared" si="22"/>
        <v>0.12451447144412296</v>
      </c>
      <c r="D205" s="38">
        <f t="shared" si="25"/>
        <v>0.19364006658702515</v>
      </c>
      <c r="E205" s="38">
        <f t="shared" si="26"/>
        <v>6.9125595142903007E-2</v>
      </c>
      <c r="F205" s="38">
        <f t="shared" si="23"/>
        <v>2.8367816449713101E-2</v>
      </c>
      <c r="G205" s="38">
        <f t="shared" si="27"/>
        <v>7.3457139277922245E-2</v>
      </c>
      <c r="H205" s="38">
        <f t="shared" si="28"/>
        <v>4.5089322828209294E-2</v>
      </c>
      <c r="I205" s="29">
        <f t="shared" si="29"/>
        <v>0.16333333333333322</v>
      </c>
      <c r="J205" s="29">
        <f t="shared" si="24"/>
        <v>3.3347222222222223E-2</v>
      </c>
      <c r="K205" s="29">
        <f t="shared" si="31"/>
        <v>1.8787885368210758E-2</v>
      </c>
      <c r="L205" s="29">
        <f t="shared" si="32"/>
        <v>1.3843253894276602E-2</v>
      </c>
    </row>
    <row r="206" spans="1:12" x14ac:dyDescent="0.2">
      <c r="A206" s="26">
        <f t="shared" si="30"/>
        <v>24.666666666666668</v>
      </c>
      <c r="B206" s="6">
        <v>1480</v>
      </c>
      <c r="C206" s="38">
        <f t="shared" si="22"/>
        <v>0.1227622563859177</v>
      </c>
      <c r="D206" s="38">
        <f t="shared" si="25"/>
        <v>0.19202620094153564</v>
      </c>
      <c r="E206" s="38">
        <f t="shared" si="26"/>
        <v>6.9263944555618698E-2</v>
      </c>
      <c r="F206" s="38">
        <f t="shared" si="23"/>
        <v>2.7688594710613277E-2</v>
      </c>
      <c r="G206" s="38">
        <f t="shared" si="27"/>
        <v>7.2809437334877658E-2</v>
      </c>
      <c r="H206" s="38">
        <f t="shared" si="28"/>
        <v>4.512084262426453E-2</v>
      </c>
      <c r="I206" s="29">
        <f t="shared" si="29"/>
        <v>0.16444444444444434</v>
      </c>
      <c r="J206" s="29">
        <f t="shared" si="24"/>
        <v>3.3802469135802468E-2</v>
      </c>
      <c r="K206" s="29">
        <f t="shared" si="31"/>
        <v>1.8980285214198589E-2</v>
      </c>
      <c r="L206" s="29">
        <f t="shared" si="32"/>
        <v>1.3968589568232893E-2</v>
      </c>
    </row>
    <row r="207" spans="1:12" x14ac:dyDescent="0.2">
      <c r="A207" s="26">
        <f t="shared" si="30"/>
        <v>24.833333333333332</v>
      </c>
      <c r="B207" s="6">
        <v>1490</v>
      </c>
      <c r="C207" s="38">
        <f t="shared" si="22"/>
        <v>0.12103469916526818</v>
      </c>
      <c r="D207" s="38">
        <f t="shared" si="25"/>
        <v>0.19043504622798157</v>
      </c>
      <c r="E207" s="38">
        <f t="shared" si="26"/>
        <v>6.9400347062714154E-2</v>
      </c>
      <c r="F207" s="38">
        <f t="shared" si="23"/>
        <v>2.7025635843620083E-2</v>
      </c>
      <c r="G207" s="38">
        <f t="shared" si="27"/>
        <v>7.2177243573118471E-2</v>
      </c>
      <c r="H207" s="38">
        <f t="shared" si="28"/>
        <v>4.5151607729498548E-2</v>
      </c>
      <c r="I207" s="29">
        <f t="shared" si="29"/>
        <v>0.16555555555555546</v>
      </c>
      <c r="J207" s="29">
        <f t="shared" si="24"/>
        <v>3.4260802469135807E-2</v>
      </c>
      <c r="K207" s="29">
        <f t="shared" si="31"/>
        <v>1.917306395603946E-2</v>
      </c>
      <c r="L207" s="29">
        <f t="shared" si="32"/>
        <v>1.4094010700814834E-2</v>
      </c>
    </row>
    <row r="208" spans="1:12" x14ac:dyDescent="0.2">
      <c r="A208" s="26">
        <f t="shared" si="30"/>
        <v>25</v>
      </c>
      <c r="B208" s="6">
        <v>1500</v>
      </c>
      <c r="C208" s="38">
        <f t="shared" si="22"/>
        <v>0.11933145278769437</v>
      </c>
      <c r="D208" s="38">
        <f t="shared" si="25"/>
        <v>0.18886628284948029</v>
      </c>
      <c r="E208" s="38">
        <f t="shared" si="26"/>
        <v>6.9534830061786665E-2</v>
      </c>
      <c r="F208" s="38">
        <f t="shared" si="23"/>
        <v>2.6378550460417535E-2</v>
      </c>
      <c r="G208" s="38">
        <f t="shared" si="27"/>
        <v>7.1560186674186607E-2</v>
      </c>
      <c r="H208" s="38">
        <f t="shared" si="28"/>
        <v>4.5181636213769236E-2</v>
      </c>
      <c r="I208" s="29">
        <f t="shared" si="29"/>
        <v>0.16666666666666657</v>
      </c>
      <c r="J208" s="29">
        <f t="shared" si="24"/>
        <v>3.4722222222222224E-2</v>
      </c>
      <c r="K208" s="29">
        <f t="shared" si="31"/>
        <v>1.9366216261766645E-2</v>
      </c>
      <c r="L208" s="29">
        <f t="shared" si="32"/>
        <v>1.4219515245853081E-2</v>
      </c>
    </row>
    <row r="209" spans="1:12" x14ac:dyDescent="0.2">
      <c r="A209" s="26">
        <f t="shared" si="30"/>
        <v>25.166666666666668</v>
      </c>
      <c r="B209" s="6">
        <v>1510</v>
      </c>
      <c r="C209" s="38">
        <f t="shared" si="22"/>
        <v>0.11765217514175476</v>
      </c>
      <c r="D209" s="38">
        <f t="shared" si="25"/>
        <v>0.18731959570663811</v>
      </c>
      <c r="E209" s="38">
        <f t="shared" si="26"/>
        <v>6.9667420564884106E-2</v>
      </c>
      <c r="F209" s="38">
        <f t="shared" si="23"/>
        <v>2.5746958495966619E-2</v>
      </c>
      <c r="G209" s="38">
        <f t="shared" si="27"/>
        <v>7.0957904210247266E-2</v>
      </c>
      <c r="H209" s="38">
        <f t="shared" si="28"/>
        <v>4.521094571428081E-2</v>
      </c>
      <c r="I209" s="29">
        <f t="shared" si="29"/>
        <v>0.16777777777777769</v>
      </c>
      <c r="J209" s="29">
        <f t="shared" si="24"/>
        <v>3.5186728395061727E-2</v>
      </c>
      <c r="K209" s="29">
        <f t="shared" si="31"/>
        <v>1.9559736874446877E-2</v>
      </c>
      <c r="L209" s="29">
        <f t="shared" si="32"/>
        <v>1.4345101206170528E-2</v>
      </c>
    </row>
    <row r="210" spans="1:12" x14ac:dyDescent="0.2">
      <c r="A210" s="26">
        <f t="shared" si="30"/>
        <v>25.333333333333332</v>
      </c>
      <c r="B210" s="6">
        <v>1520</v>
      </c>
      <c r="C210" s="38">
        <f t="shared" si="22"/>
        <v>0.11599652893033027</v>
      </c>
      <c r="D210" s="38">
        <f t="shared" si="25"/>
        <v>0.18579467413426007</v>
      </c>
      <c r="E210" s="38">
        <f t="shared" si="26"/>
        <v>6.9798145203930489E-2</v>
      </c>
      <c r="F210" s="38">
        <f t="shared" si="23"/>
        <v>2.5130488985274414E-2</v>
      </c>
      <c r="G210" s="38">
        <f t="shared" si="27"/>
        <v>7.0370042431217236E-2</v>
      </c>
      <c r="H210" s="38">
        <f t="shared" si="28"/>
        <v>4.5239553445942993E-2</v>
      </c>
      <c r="I210" s="29">
        <f t="shared" si="29"/>
        <v>0.16888888888888881</v>
      </c>
      <c r="J210" s="29">
        <f t="shared" si="24"/>
        <v>3.5654320987654323E-2</v>
      </c>
      <c r="K210" s="29">
        <f t="shared" si="31"/>
        <v>1.9753620611124463E-2</v>
      </c>
      <c r="L210" s="29">
        <f t="shared" si="32"/>
        <v>1.4470766632409258E-2</v>
      </c>
    </row>
    <row r="211" spans="1:12" x14ac:dyDescent="0.2">
      <c r="A211" s="26">
        <f t="shared" si="30"/>
        <v>25.5</v>
      </c>
      <c r="B211" s="6">
        <v>1530</v>
      </c>
      <c r="C211" s="38">
        <f t="shared" si="22"/>
        <v>0.11436418160287548</v>
      </c>
      <c r="D211" s="38">
        <f t="shared" si="25"/>
        <v>0.18429121183895009</v>
      </c>
      <c r="E211" s="38">
        <f t="shared" si="26"/>
        <v>6.9927030236075299E-2</v>
      </c>
      <c r="F211" s="38">
        <f t="shared" si="23"/>
        <v>2.4528779845508046E-2</v>
      </c>
      <c r="G211" s="38">
        <f t="shared" si="27"/>
        <v>6.9796256056990066E-2</v>
      </c>
      <c r="H211" s="38">
        <f t="shared" si="28"/>
        <v>4.5267476211482187E-2</v>
      </c>
      <c r="I211" s="29">
        <f t="shared" si="29"/>
        <v>0.16999999999999993</v>
      </c>
      <c r="J211" s="29">
        <f t="shared" si="24"/>
        <v>3.6125000000000004E-2</v>
      </c>
      <c r="K211" s="29">
        <f t="shared" si="31"/>
        <v>1.9947862361780228E-2</v>
      </c>
      <c r="L211" s="29">
        <f t="shared" si="32"/>
        <v>1.4596509621885597E-2</v>
      </c>
    </row>
    <row r="212" spans="1:12" x14ac:dyDescent="0.2">
      <c r="A212" s="26">
        <f t="shared" si="30"/>
        <v>25.666666666666668</v>
      </c>
      <c r="B212" s="6">
        <v>1540</v>
      </c>
      <c r="C212" s="38">
        <f t="shared" si="22"/>
        <v>0.11275480528862271</v>
      </c>
      <c r="D212" s="38">
        <f t="shared" si="25"/>
        <v>0.18280890683758941</v>
      </c>
      <c r="E212" s="38">
        <f t="shared" si="26"/>
        <v>7.0054101548967379E-2</v>
      </c>
      <c r="F212" s="38">
        <f t="shared" si="23"/>
        <v>2.3941477663325782E-2</v>
      </c>
      <c r="G212" s="38">
        <f t="shared" si="27"/>
        <v>6.9236208074636138E-2</v>
      </c>
      <c r="H212" s="38">
        <f t="shared" si="28"/>
        <v>4.5294730411310526E-2</v>
      </c>
      <c r="I212" s="29">
        <f t="shared" si="29"/>
        <v>0.17111111111111105</v>
      </c>
      <c r="J212" s="29">
        <f t="shared" si="24"/>
        <v>3.6598765432098765E-2</v>
      </c>
      <c r="K212" s="29">
        <f t="shared" si="31"/>
        <v>2.0142457088305137E-2</v>
      </c>
      <c r="L212" s="29">
        <f t="shared" si="32"/>
        <v>1.4722328317472571E-2</v>
      </c>
    </row>
    <row r="213" spans="1:12" x14ac:dyDescent="0.2">
      <c r="A213" s="26">
        <f t="shared" si="30"/>
        <v>25.833333333333332</v>
      </c>
      <c r="B213" s="6">
        <v>1550</v>
      </c>
      <c r="C213" s="38">
        <f t="shared" si="22"/>
        <v>0.11116807673072668</v>
      </c>
      <c r="D213" s="38">
        <f t="shared" si="25"/>
        <v>0.18134746139668073</v>
      </c>
      <c r="E213" s="38">
        <f t="shared" si="26"/>
        <v>7.0179384665954733E-2</v>
      </c>
      <c r="F213" s="38">
        <f t="shared" si="23"/>
        <v>2.3368237487299891E-2</v>
      </c>
      <c r="G213" s="38">
        <f t="shared" si="27"/>
        <v>6.8689569540458392E-2</v>
      </c>
      <c r="H213" s="38">
        <f t="shared" si="28"/>
        <v>4.5321332053158664E-2</v>
      </c>
      <c r="I213" s="29">
        <f t="shared" si="29"/>
        <v>0.17222222222222217</v>
      </c>
      <c r="J213" s="29">
        <f t="shared" si="24"/>
        <v>3.7075617283950618E-2</v>
      </c>
      <c r="K213" s="29">
        <f t="shared" si="31"/>
        <v>2.0337399823488343E-2</v>
      </c>
      <c r="L213" s="29">
        <f t="shared" si="32"/>
        <v>1.4848220906509122E-2</v>
      </c>
    </row>
    <row r="214" spans="1:12" x14ac:dyDescent="0.2">
      <c r="A214" s="26">
        <f t="shared" si="30"/>
        <v>26</v>
      </c>
      <c r="B214" s="6">
        <v>1560</v>
      </c>
      <c r="C214" s="38">
        <f t="shared" si="22"/>
        <v>0.10960367722133542</v>
      </c>
      <c r="D214" s="38">
        <f t="shared" si="25"/>
        <v>0.17990658197254589</v>
      </c>
      <c r="E214" s="38">
        <f t="shared" si="26"/>
        <v>7.0302904751211093E-2</v>
      </c>
      <c r="F214" s="38">
        <f t="shared" si="23"/>
        <v>2.2808722625309804E-2</v>
      </c>
      <c r="G214" s="38">
        <f t="shared" si="27"/>
        <v>6.8156019386787517E-2</v>
      </c>
      <c r="H214" s="38">
        <f t="shared" si="28"/>
        <v>4.5347296761477883E-2</v>
      </c>
      <c r="I214" s="29">
        <f t="shared" si="29"/>
        <v>0.17333333333333328</v>
      </c>
      <c r="J214" s="29">
        <f t="shared" si="24"/>
        <v>3.7555555555555557E-2</v>
      </c>
      <c r="K214" s="29">
        <f t="shared" si="31"/>
        <v>2.0532685670019483E-2</v>
      </c>
      <c r="L214" s="29">
        <f t="shared" si="32"/>
        <v>1.497418561973545E-2</v>
      </c>
    </row>
    <row r="215" spans="1:12" x14ac:dyDescent="0.2">
      <c r="A215" s="26">
        <f t="shared" si="30"/>
        <v>26.166666666666668</v>
      </c>
      <c r="B215" s="6">
        <v>1570</v>
      </c>
      <c r="C215" s="38">
        <f t="shared" si="22"/>
        <v>0.10806129253757542</v>
      </c>
      <c r="D215" s="38">
        <f t="shared" si="25"/>
        <v>0.17848597915236517</v>
      </c>
      <c r="E215" s="38">
        <f t="shared" si="26"/>
        <v>7.0424686614790344E-2</v>
      </c>
      <c r="F215" s="38">
        <f t="shared" si="23"/>
        <v>2.2262604446786228E-2</v>
      </c>
      <c r="G215" s="38">
        <f t="shared" si="27"/>
        <v>6.7635244233403183E-2</v>
      </c>
      <c r="H215" s="38">
        <f t="shared" si="28"/>
        <v>4.5372639786617118E-2</v>
      </c>
      <c r="I215" s="29">
        <f t="shared" si="29"/>
        <v>0.1744444444444444</v>
      </c>
      <c r="J215" s="29">
        <f t="shared" si="24"/>
        <v>3.8038580246913582E-2</v>
      </c>
      <c r="K215" s="29">
        <f t="shared" si="31"/>
        <v>2.0728309799505011E-2</v>
      </c>
      <c r="L215" s="29">
        <f t="shared" si="32"/>
        <v>1.5100220730253831E-2</v>
      </c>
    </row>
    <row r="216" spans="1:12" x14ac:dyDescent="0.2">
      <c r="A216" s="26">
        <f t="shared" si="30"/>
        <v>26.333333333333332</v>
      </c>
      <c r="B216" s="6">
        <v>1580</v>
      </c>
      <c r="C216" s="38">
        <f t="shared" si="22"/>
        <v>0.10654061287843694</v>
      </c>
      <c r="D216" s="38">
        <f t="shared" si="25"/>
        <v>0.17708536759604621</v>
      </c>
      <c r="E216" s="38">
        <f t="shared" si="26"/>
        <v>7.0544754717609862E-2</v>
      </c>
      <c r="F216" s="38">
        <f t="shared" si="23"/>
        <v>2.1729562189690323E-2</v>
      </c>
      <c r="G216" s="38">
        <f t="shared" si="27"/>
        <v>6.7126938203470363E-2</v>
      </c>
      <c r="H216" s="38">
        <f t="shared" si="28"/>
        <v>4.5397376013780216E-2</v>
      </c>
      <c r="I216" s="29">
        <f t="shared" si="29"/>
        <v>0.17555555555555552</v>
      </c>
      <c r="J216" s="29">
        <f t="shared" si="24"/>
        <v>3.8524691358024693E-2</v>
      </c>
      <c r="K216" s="29">
        <f t="shared" si="31"/>
        <v>2.0924267451498373E-2</v>
      </c>
      <c r="L216" s="29">
        <f t="shared" si="32"/>
        <v>1.5226324552514331E-2</v>
      </c>
    </row>
    <row r="217" spans="1:12" x14ac:dyDescent="0.2">
      <c r="A217" s="26">
        <f t="shared" si="30"/>
        <v>26.5</v>
      </c>
      <c r="B217" s="6">
        <v>1590</v>
      </c>
      <c r="C217" s="38">
        <f t="shared" si="22"/>
        <v>0.10504133280254806</v>
      </c>
      <c r="D217" s="38">
        <f t="shared" si="25"/>
        <v>0.17570446597891115</v>
      </c>
      <c r="E217" s="38">
        <f t="shared" si="26"/>
        <v>7.0663133176363677E-2</v>
      </c>
      <c r="F217" s="38">
        <f t="shared" si="23"/>
        <v>2.1209282772114337E-2</v>
      </c>
      <c r="G217" s="38">
        <f t="shared" si="27"/>
        <v>6.6630802743882916E-2</v>
      </c>
      <c r="H217" s="38">
        <f t="shared" si="28"/>
        <v>4.5421519971768763E-2</v>
      </c>
      <c r="I217" s="29">
        <f t="shared" si="29"/>
        <v>0.17666666666666664</v>
      </c>
      <c r="J217" s="29">
        <f t="shared" si="24"/>
        <v>3.901388888888889E-2</v>
      </c>
      <c r="K217" s="29">
        <f t="shared" si="31"/>
        <v>2.1120553932543827E-2</v>
      </c>
      <c r="L217" s="29">
        <f t="shared" si="32"/>
        <v>1.5352495441324799E-2</v>
      </c>
    </row>
    <row r="218" spans="1:12" x14ac:dyDescent="0.2">
      <c r="A218" s="26">
        <f t="shared" si="30"/>
        <v>26.666666666666668</v>
      </c>
      <c r="B218" s="6">
        <v>1600</v>
      </c>
      <c r="C218" s="38">
        <f t="shared" si="22"/>
        <v>0.10356315116682412</v>
      </c>
      <c r="D218" s="38">
        <f t="shared" si="25"/>
        <v>0.17434299693519009</v>
      </c>
      <c r="E218" s="38">
        <f t="shared" si="26"/>
        <v>7.0779845768366503E-2</v>
      </c>
      <c r="F218" s="38">
        <f t="shared" si="23"/>
        <v>2.0701460608393285E-2</v>
      </c>
      <c r="G218" s="38">
        <f t="shared" si="27"/>
        <v>6.6146546449908639E-2</v>
      </c>
      <c r="H218" s="38">
        <f t="shared" si="28"/>
        <v>4.5445085841515555E-2</v>
      </c>
      <c r="I218" s="29">
        <f t="shared" si="29"/>
        <v>0.17777777777777776</v>
      </c>
      <c r="J218" s="29">
        <f t="shared" si="24"/>
        <v>3.9506172839506172E-2</v>
      </c>
      <c r="K218" s="29">
        <f t="shared" si="31"/>
        <v>2.1317164615233735E-2</v>
      </c>
      <c r="L218" s="29">
        <f t="shared" si="32"/>
        <v>1.5478731790884563E-2</v>
      </c>
    </row>
    <row r="219" spans="1:12" x14ac:dyDescent="0.2">
      <c r="A219" s="26">
        <f t="shared" si="30"/>
        <v>26.833333333333332</v>
      </c>
      <c r="B219" s="6">
        <v>1610</v>
      </c>
      <c r="C219" s="38">
        <f t="shared" si="22"/>
        <v>0.10210577106598077</v>
      </c>
      <c r="D219" s="38">
        <f t="shared" si="25"/>
        <v>0.17300068700230989</v>
      </c>
      <c r="E219" s="38">
        <f t="shared" si="26"/>
        <v>7.0894915936329642E-2</v>
      </c>
      <c r="F219" s="38">
        <f t="shared" si="23"/>
        <v>2.0205797429619383E-2</v>
      </c>
      <c r="G219" s="38">
        <f t="shared" si="27"/>
        <v>6.5673884894032947E-2</v>
      </c>
      <c r="H219" s="38">
        <f t="shared" si="28"/>
        <v>4.5468087464413769E-2</v>
      </c>
      <c r="I219" s="29">
        <f t="shared" si="29"/>
        <v>0.17888888888888888</v>
      </c>
      <c r="J219" s="29">
        <f t="shared" si="24"/>
        <v>4.0001543209876547E-2</v>
      </c>
      <c r="K219" s="29">
        <f t="shared" si="31"/>
        <v>2.1514094937279096E-2</v>
      </c>
      <c r="L219" s="29">
        <f t="shared" si="32"/>
        <v>1.5605032033841268E-2</v>
      </c>
    </row>
    <row r="220" spans="1:12" x14ac:dyDescent="0.2">
      <c r="A220" s="26">
        <f t="shared" si="30"/>
        <v>27</v>
      </c>
      <c r="B220" s="6">
        <v>1620</v>
      </c>
      <c r="C220" s="38">
        <f t="shared" si="22"/>
        <v>0.10066889977289777</v>
      </c>
      <c r="D220" s="38">
        <f t="shared" si="25"/>
        <v>0.17167726656596685</v>
      </c>
      <c r="E220" s="38">
        <f t="shared" si="26"/>
        <v>7.1008366793069613E-2</v>
      </c>
      <c r="F220" s="38">
        <f t="shared" si="23"/>
        <v>1.9722002108454175E-2</v>
      </c>
      <c r="G220" s="38">
        <f t="shared" si="27"/>
        <v>6.5212540458900639E-2</v>
      </c>
      <c r="H220" s="38">
        <f t="shared" si="28"/>
        <v>4.5490538350446676E-2</v>
      </c>
      <c r="I220" s="29">
        <f t="shared" si="29"/>
        <v>0.18</v>
      </c>
      <c r="J220" s="29">
        <f t="shared" si="24"/>
        <v>4.0500000000000001E-2</v>
      </c>
      <c r="K220" s="29">
        <f t="shared" si="31"/>
        <v>2.1711340400593179E-2</v>
      </c>
      <c r="L220" s="29">
        <f t="shared" si="32"/>
        <v>1.5731394640370287E-2</v>
      </c>
    </row>
    <row r="221" spans="1:12" x14ac:dyDescent="0.2">
      <c r="A221" s="26">
        <f t="shared" si="30"/>
        <v>27.166666666666668</v>
      </c>
      <c r="B221" s="6">
        <v>1630</v>
      </c>
      <c r="C221" s="38">
        <f t="shared" si="22"/>
        <v>9.9252248679822325E-2</v>
      </c>
      <c r="D221" s="38">
        <f t="shared" si="25"/>
        <v>0.17037246980597245</v>
      </c>
      <c r="E221" s="38">
        <f t="shared" si="26"/>
        <v>7.1120221126150601E-2</v>
      </c>
      <c r="F221" s="38">
        <f t="shared" si="23"/>
        <v>1.9249790488135046E-2</v>
      </c>
      <c r="G221" s="38">
        <f t="shared" si="27"/>
        <v>6.4762242174257578E-2</v>
      </c>
      <c r="H221" s="38">
        <f t="shared" si="28"/>
        <v>4.5512451686122737E-2</v>
      </c>
      <c r="I221" s="29">
        <f t="shared" si="29"/>
        <v>0.18111111111111111</v>
      </c>
      <c r="J221" s="29">
        <f t="shared" si="24"/>
        <v>4.1001543209876548E-2</v>
      </c>
      <c r="K221" s="29">
        <f t="shared" si="31"/>
        <v>2.1908896570388043E-2</v>
      </c>
      <c r="L221" s="29">
        <f t="shared" si="32"/>
        <v>1.5857818117276185E-2</v>
      </c>
    </row>
    <row r="222" spans="1:12" x14ac:dyDescent="0.2">
      <c r="A222" s="26">
        <f t="shared" si="30"/>
        <v>27.333333333333332</v>
      </c>
      <c r="B222" s="6">
        <v>1640</v>
      </c>
      <c r="C222" s="38">
        <f t="shared" si="22"/>
        <v>9.7855533240400028E-2</v>
      </c>
      <c r="D222" s="38">
        <f t="shared" si="25"/>
        <v>0.16908603464286107</v>
      </c>
      <c r="E222" s="38">
        <f t="shared" si="26"/>
        <v>7.123050140246151E-2</v>
      </c>
      <c r="F222" s="38">
        <f t="shared" si="23"/>
        <v>1.8788885215576066E-2</v>
      </c>
      <c r="G222" s="38">
        <f t="shared" si="27"/>
        <v>6.4322725557796515E-2</v>
      </c>
      <c r="H222" s="38">
        <f t="shared" si="28"/>
        <v>4.5533840342220668E-2</v>
      </c>
      <c r="I222" s="29">
        <f t="shared" si="29"/>
        <v>0.18222222222222223</v>
      </c>
      <c r="J222" s="29">
        <f t="shared" si="24"/>
        <v>4.1506172839506174E-2</v>
      </c>
      <c r="K222" s="29">
        <f t="shared" si="31"/>
        <v>2.210675907428377E-2</v>
      </c>
      <c r="L222" s="29">
        <f t="shared" si="32"/>
        <v>1.5984301007115686E-2</v>
      </c>
    </row>
    <row r="223" spans="1:12" x14ac:dyDescent="0.2">
      <c r="A223" s="26">
        <f t="shared" si="30"/>
        <v>27.5</v>
      </c>
      <c r="B223" s="6">
        <v>1650</v>
      </c>
      <c r="C223" s="38">
        <f t="shared" si="22"/>
        <v>9.6478472912520943E-2</v>
      </c>
      <c r="D223" s="38">
        <f t="shared" si="25"/>
        <v>0.16781770268524915</v>
      </c>
      <c r="E223" s="38">
        <f t="shared" si="26"/>
        <v>7.1339229772728621E-2</v>
      </c>
      <c r="F223" s="38">
        <f t="shared" si="23"/>
        <v>1.8339015578464828E-2</v>
      </c>
      <c r="G223" s="38">
        <f t="shared" si="27"/>
        <v>6.3893732459813696E-2</v>
      </c>
      <c r="H223" s="38">
        <f t="shared" si="28"/>
        <v>4.5554716881349086E-2</v>
      </c>
      <c r="I223" s="29">
        <f t="shared" si="29"/>
        <v>0.18333333333333335</v>
      </c>
      <c r="J223" s="29">
        <f t="shared" si="24"/>
        <v>4.2013888888888892E-2</v>
      </c>
      <c r="K223" s="29">
        <f t="shared" si="31"/>
        <v>2.230492360143024E-2</v>
      </c>
      <c r="L223" s="29">
        <f t="shared" si="32"/>
        <v>1.6110841887341656E-2</v>
      </c>
    </row>
    <row r="224" spans="1:12" x14ac:dyDescent="0.2">
      <c r="A224" s="26">
        <f t="shared" si="30"/>
        <v>27.666666666666668</v>
      </c>
      <c r="B224" s="6">
        <v>1660</v>
      </c>
      <c r="C224" s="38">
        <f t="shared" si="22"/>
        <v>9.5120791101970761E-2</v>
      </c>
      <c r="D224" s="38">
        <f t="shared" si="25"/>
        <v>0.16656721917793504</v>
      </c>
      <c r="E224" s="38">
        <f t="shared" si="26"/>
        <v>7.1446428075964755E-2</v>
      </c>
      <c r="F224" s="38">
        <f t="shared" si="23"/>
        <v>1.789991734625988E-2</v>
      </c>
      <c r="G224" s="38">
        <f t="shared" si="27"/>
        <v>6.347501091158482E-2</v>
      </c>
      <c r="H224" s="38">
        <f t="shared" si="28"/>
        <v>4.5575093565325159E-2</v>
      </c>
      <c r="I224" s="29">
        <f t="shared" si="29"/>
        <v>0.18444444444444447</v>
      </c>
      <c r="J224" s="29">
        <f t="shared" si="24"/>
        <v>4.2524691358024697E-2</v>
      </c>
      <c r="K224" s="29">
        <f t="shared" si="31"/>
        <v>2.2503385901641252E-2</v>
      </c>
      <c r="L224" s="29">
        <f t="shared" si="32"/>
        <v>1.623743936946756E-2</v>
      </c>
    </row>
    <row r="225" spans="1:12" x14ac:dyDescent="0.2">
      <c r="A225" s="26">
        <f t="shared" si="30"/>
        <v>27.833333333333332</v>
      </c>
      <c r="B225" s="6">
        <v>1670</v>
      </c>
      <c r="C225" s="38">
        <f t="shared" si="22"/>
        <v>9.3782215106873984E-2</v>
      </c>
      <c r="D225" s="38">
        <f t="shared" si="25"/>
        <v>0.16533433295072936</v>
      </c>
      <c r="E225" s="38">
        <f t="shared" si="26"/>
        <v>7.1552117843855831E-2</v>
      </c>
      <c r="F225" s="38">
        <f t="shared" si="23"/>
        <v>1.7471332614995078E-2</v>
      </c>
      <c r="G225" s="38">
        <f t="shared" si="27"/>
        <v>6.3066314977371418E-2</v>
      </c>
      <c r="H225" s="38">
        <f t="shared" si="28"/>
        <v>4.5594982362376558E-2</v>
      </c>
      <c r="I225" s="29">
        <f t="shared" si="29"/>
        <v>0.18555555555555558</v>
      </c>
      <c r="J225" s="29">
        <f t="shared" si="24"/>
        <v>4.303858024691358E-2</v>
      </c>
      <c r="K225" s="29">
        <f t="shared" si="31"/>
        <v>2.2702141784540851E-2</v>
      </c>
      <c r="L225" s="29">
        <f t="shared" si="32"/>
        <v>1.6364092098251938E-2</v>
      </c>
    </row>
    <row r="226" spans="1:12" x14ac:dyDescent="0.2">
      <c r="A226" s="26">
        <f t="shared" si="30"/>
        <v>28</v>
      </c>
      <c r="B226" s="6">
        <v>1680</v>
      </c>
      <c r="C226" s="38">
        <f t="shared" si="22"/>
        <v>9.2462476062919949E-2</v>
      </c>
      <c r="D226" s="38">
        <f t="shared" si="25"/>
        <v>0.16411879636800522</v>
      </c>
      <c r="E226" s="38">
        <f t="shared" si="26"/>
        <v>7.1656320305085688E-2</v>
      </c>
      <c r="F226" s="38">
        <f t="shared" si="23"/>
        <v>1.7053009655799933E-2</v>
      </c>
      <c r="G226" s="38">
        <f t="shared" si="27"/>
        <v>6.2667404609970723E-2</v>
      </c>
      <c r="H226" s="38">
        <f t="shared" si="28"/>
        <v>4.5614394954170995E-2</v>
      </c>
      <c r="I226" s="29">
        <f t="shared" si="29"/>
        <v>0.1866666666666667</v>
      </c>
      <c r="J226" s="29">
        <f t="shared" si="24"/>
        <v>4.3555555555555556E-2</v>
      </c>
      <c r="K226" s="29">
        <f t="shared" si="31"/>
        <v>2.2901187118721644E-2</v>
      </c>
      <c r="L226" s="29">
        <f t="shared" si="32"/>
        <v>1.6490798750902414E-2</v>
      </c>
    </row>
    <row r="227" spans="1:12" x14ac:dyDescent="0.2">
      <c r="A227" s="26">
        <f t="shared" si="30"/>
        <v>28.166666666666668</v>
      </c>
      <c r="B227" s="6">
        <v>1690</v>
      </c>
      <c r="C227" s="38">
        <f t="shared" si="22"/>
        <v>9.1161308889358986E-2</v>
      </c>
      <c r="D227" s="38">
        <f t="shared" si="25"/>
        <v>0.16292036527895862</v>
      </c>
      <c r="E227" s="38">
        <f t="shared" si="26"/>
        <v>7.1759056389600034E-2</v>
      </c>
      <c r="F227" s="38">
        <f t="shared" si="23"/>
        <v>1.6644702767046941E-2</v>
      </c>
      <c r="G227" s="38">
        <f t="shared" si="27"/>
        <v>6.2278045509724177E-2</v>
      </c>
      <c r="H227" s="38">
        <f t="shared" si="28"/>
        <v>4.5633342742677441E-2</v>
      </c>
      <c r="I227" s="29">
        <f t="shared" si="29"/>
        <v>0.18777777777777782</v>
      </c>
      <c r="J227" s="29">
        <f t="shared" si="24"/>
        <v>4.4075617283950617E-2</v>
      </c>
      <c r="K227" s="29">
        <f t="shared" si="31"/>
        <v>2.3100517830914977E-2</v>
      </c>
      <c r="L227" s="29">
        <f t="shared" si="32"/>
        <v>1.6617558036298739E-2</v>
      </c>
    </row>
    <row r="228" spans="1:12" x14ac:dyDescent="0.2">
      <c r="A228" s="26">
        <f t="shared" si="30"/>
        <v>28.333333333333332</v>
      </c>
      <c r="B228" s="6">
        <v>1700</v>
      </c>
      <c r="C228" s="38">
        <f t="shared" si="22"/>
        <v>8.9878452235758577E-2</v>
      </c>
      <c r="D228" s="38">
        <f t="shared" si="25"/>
        <v>0.1617387989685686</v>
      </c>
      <c r="E228" s="38">
        <f t="shared" si="26"/>
        <v>7.1860346732810429E-2</v>
      </c>
      <c r="F228" s="38">
        <f t="shared" si="23"/>
        <v>1.6246172130038837E-2</v>
      </c>
      <c r="G228" s="38">
        <f t="shared" si="27"/>
        <v>6.1898008986901683E-2</v>
      </c>
      <c r="H228" s="38">
        <f t="shared" si="28"/>
        <v>4.5651836856863047E-2</v>
      </c>
      <c r="I228" s="29">
        <f t="shared" si="29"/>
        <v>0.18888888888888894</v>
      </c>
      <c r="J228" s="29">
        <f t="shared" si="24"/>
        <v>4.4598765432098765E-2</v>
      </c>
      <c r="K228" s="29">
        <f t="shared" si="31"/>
        <v>2.3300129905172783E-2</v>
      </c>
      <c r="L228" s="29">
        <f t="shared" si="32"/>
        <v>1.6744368694234471E-2</v>
      </c>
    </row>
    <row r="229" spans="1:12" x14ac:dyDescent="0.2">
      <c r="A229" s="26">
        <f t="shared" si="30"/>
        <v>28.5</v>
      </c>
      <c r="B229" s="6">
        <v>1710</v>
      </c>
      <c r="C229" s="38">
        <f t="shared" si="22"/>
        <v>8.8613648429509015E-2</v>
      </c>
      <c r="D229" s="38">
        <f t="shared" si="25"/>
        <v>0.16057386010924771</v>
      </c>
      <c r="E229" s="38">
        <f t="shared" si="26"/>
        <v>7.1960211679739053E-2</v>
      </c>
      <c r="F229" s="38">
        <f t="shared" si="23"/>
        <v>1.5857183668151371E-2</v>
      </c>
      <c r="G229" s="38">
        <f t="shared" si="27"/>
        <v>6.152707182738093E-2</v>
      </c>
      <c r="H229" s="38">
        <f t="shared" si="28"/>
        <v>4.566988815922976E-2</v>
      </c>
      <c r="I229" s="29">
        <f t="shared" si="29"/>
        <v>0.19000000000000006</v>
      </c>
      <c r="J229" s="29">
        <f t="shared" si="24"/>
        <v>4.5125000000000005E-2</v>
      </c>
      <c r="K229" s="29">
        <f t="shared" si="31"/>
        <v>2.3500019382060946E-2</v>
      </c>
      <c r="L229" s="29">
        <f t="shared" si="32"/>
        <v>1.6871229494676777E-2</v>
      </c>
    </row>
    <row r="230" spans="1:12" x14ac:dyDescent="0.2">
      <c r="A230" s="26">
        <f t="shared" si="30"/>
        <v>28.666666666666668</v>
      </c>
      <c r="B230" s="6">
        <v>1720</v>
      </c>
      <c r="C230" s="38">
        <f t="shared" si="22"/>
        <v>8.7366643424067816E-2</v>
      </c>
      <c r="D230" s="38">
        <f t="shared" si="25"/>
        <v>0.15942531471317262</v>
      </c>
      <c r="E230" s="38">
        <f t="shared" si="26"/>
        <v>7.2058671289105175E-2</v>
      </c>
      <c r="F230" s="38">
        <f t="shared" si="23"/>
        <v>1.5477508909348556E-2</v>
      </c>
      <c r="G230" s="38">
        <f t="shared" si="27"/>
        <v>6.1165016161542747E-2</v>
      </c>
      <c r="H230" s="38">
        <f t="shared" si="28"/>
        <v>4.5687507252194372E-2</v>
      </c>
      <c r="I230" s="29">
        <f t="shared" si="29"/>
        <v>0.19111111111111118</v>
      </c>
      <c r="J230" s="29">
        <f t="shared" si="24"/>
        <v>4.5654320987654325E-2</v>
      </c>
      <c r="K230" s="29">
        <f t="shared" si="31"/>
        <v>2.3700182357864016E-2</v>
      </c>
      <c r="L230" s="29">
        <f t="shared" si="32"/>
        <v>1.6998139237043984E-2</v>
      </c>
    </row>
    <row r="231" spans="1:12" x14ac:dyDescent="0.2">
      <c r="A231" s="26">
        <f t="shared" si="30"/>
        <v>28.833333333333332</v>
      </c>
      <c r="B231" s="6">
        <v>1730</v>
      </c>
      <c r="C231" s="38">
        <f t="shared" si="22"/>
        <v>8.6137186747931985E-2</v>
      </c>
      <c r="D231" s="38">
        <f t="shared" si="25"/>
        <v>0.1582929320852858</v>
      </c>
      <c r="E231" s="38">
        <f t="shared" si="26"/>
        <v>7.2155745337354138E-2</v>
      </c>
      <c r="F231" s="38">
        <f t="shared" si="23"/>
        <v>1.5106924851989903E-2</v>
      </c>
      <c r="G231" s="38">
        <f t="shared" si="27"/>
        <v>6.081162933630558E-2</v>
      </c>
      <c r="H231" s="38">
        <f t="shared" si="28"/>
        <v>4.5704704484315871E-2</v>
      </c>
      <c r="I231" s="29">
        <f t="shared" si="29"/>
        <v>0.19222222222222229</v>
      </c>
      <c r="J231" s="29">
        <f t="shared" si="24"/>
        <v>4.618672839506173E-2</v>
      </c>
      <c r="K231" s="29">
        <f t="shared" si="31"/>
        <v>2.3900614983801111E-2</v>
      </c>
      <c r="L231" s="29">
        <f t="shared" si="32"/>
        <v>1.7125096749500416E-2</v>
      </c>
    </row>
    <row r="232" spans="1:12" x14ac:dyDescent="0.2">
      <c r="A232" s="26">
        <f t="shared" si="30"/>
        <v>29</v>
      </c>
      <c r="B232" s="6">
        <v>1740</v>
      </c>
      <c r="C232" s="38">
        <f t="shared" si="22"/>
        <v>8.4925031454329114E-2</v>
      </c>
      <c r="D232" s="38">
        <f t="shared" si="25"/>
        <v>0.15717648477695839</v>
      </c>
      <c r="E232" s="38">
        <f t="shared" si="26"/>
        <v>7.2251453322629611E-2</v>
      </c>
      <c r="F232" s="38">
        <f t="shared" si="23"/>
        <v>1.474521383385044E-2</v>
      </c>
      <c r="G232" s="38">
        <f t="shared" si="27"/>
        <v>6.0466703790223897E-2</v>
      </c>
      <c r="H232" s="38">
        <f t="shared" si="28"/>
        <v>4.5721489956373637E-2</v>
      </c>
      <c r="I232" s="29">
        <f t="shared" si="29"/>
        <v>0.19333333333333341</v>
      </c>
      <c r="J232" s="29">
        <f t="shared" si="24"/>
        <v>4.6722222222222227E-2</v>
      </c>
      <c r="K232" s="29">
        <f t="shared" si="31"/>
        <v>2.410131346525286E-2</v>
      </c>
      <c r="L232" s="29">
        <f t="shared" si="32"/>
        <v>1.7252100888268122E-2</v>
      </c>
    </row>
    <row r="233" spans="1:12" x14ac:dyDescent="0.2">
      <c r="A233" s="26">
        <f t="shared" si="30"/>
        <v>29.166666666666668</v>
      </c>
      <c r="B233" s="6">
        <v>1750</v>
      </c>
      <c r="C233" s="38">
        <f t="shared" si="22"/>
        <v>8.3729934071615622E-2</v>
      </c>
      <c r="D233" s="38">
        <f t="shared" si="25"/>
        <v>0.15607574854030526</v>
      </c>
      <c r="E233" s="38">
        <f t="shared" si="26"/>
        <v>7.234581446868997E-2</v>
      </c>
      <c r="F233" s="38">
        <f t="shared" si="23"/>
        <v>1.4392163404277182E-2</v>
      </c>
      <c r="G233" s="38">
        <f t="shared" si="27"/>
        <v>6.013003693157714E-2</v>
      </c>
      <c r="H233" s="38">
        <f t="shared" si="28"/>
        <v>4.5737873527300139E-2</v>
      </c>
      <c r="I233" s="29">
        <f t="shared" si="29"/>
        <v>0.19444444444444453</v>
      </c>
      <c r="J233" s="29">
        <f t="shared" si="24"/>
        <v>4.7260802469135804E-2</v>
      </c>
      <c r="K233" s="29">
        <f t="shared" si="31"/>
        <v>2.4302274060999222E-2</v>
      </c>
      <c r="L233" s="29">
        <f t="shared" si="32"/>
        <v>1.7379150536955067E-2</v>
      </c>
    </row>
    <row r="234" spans="1:12" x14ac:dyDescent="0.2">
      <c r="A234" s="26">
        <f t="shared" si="30"/>
        <v>29.333333333333332</v>
      </c>
      <c r="B234" s="6">
        <v>1760</v>
      </c>
      <c r="C234" s="38">
        <f t="shared" si="22"/>
        <v>8.255165455437366E-2</v>
      </c>
      <c r="D234" s="38">
        <f t="shared" si="25"/>
        <v>0.1549905022831429</v>
      </c>
      <c r="E234" s="38">
        <f t="shared" si="26"/>
        <v>7.2438847728769545E-2</v>
      </c>
      <c r="F234" s="38">
        <f t="shared" si="23"/>
        <v>1.4047566199406284E-2</v>
      </c>
      <c r="G234" s="38">
        <f t="shared" si="27"/>
        <v>5.9801431019377661E-2</v>
      </c>
      <c r="H234" s="38">
        <f t="shared" si="28"/>
        <v>4.5753864819971561E-2</v>
      </c>
      <c r="I234" s="29">
        <f t="shared" si="29"/>
        <v>0.19555555555555565</v>
      </c>
      <c r="J234" s="29">
        <f t="shared" si="24"/>
        <v>4.7802469135802474E-2</v>
      </c>
      <c r="K234" s="29">
        <f t="shared" si="31"/>
        <v>2.4503493082468027E-2</v>
      </c>
      <c r="L234" s="29">
        <f t="shared" si="32"/>
        <v>1.7506244605899432E-2</v>
      </c>
    </row>
    <row r="235" spans="1:12" x14ac:dyDescent="0.2">
      <c r="A235" s="26">
        <f t="shared" si="30"/>
        <v>29.5</v>
      </c>
      <c r="B235" s="6">
        <v>1770</v>
      </c>
      <c r="C235" s="38">
        <f t="shared" si="22"/>
        <v>8.1389956235196043E-2</v>
      </c>
      <c r="D235" s="38">
        <f t="shared" si="25"/>
        <v>0.15392052802458125</v>
      </c>
      <c r="E235" s="38">
        <f t="shared" si="26"/>
        <v>7.2530571789385517E-2</v>
      </c>
      <c r="F235" s="38">
        <f t="shared" si="23"/>
        <v>1.3711219820368112E-2</v>
      </c>
      <c r="G235" s="38">
        <f t="shared" si="27"/>
        <v>5.9480693047227723E-2</v>
      </c>
      <c r="H235" s="38">
        <f t="shared" si="28"/>
        <v>4.5769473226859793E-2</v>
      </c>
      <c r="I235" s="29">
        <f t="shared" si="29"/>
        <v>0.19666666666666677</v>
      </c>
      <c r="J235" s="29">
        <f t="shared" si="24"/>
        <v>4.8347222222222222E-2</v>
      </c>
      <c r="K235" s="29">
        <f t="shared" si="31"/>
        <v>2.4704966892994097E-2</v>
      </c>
      <c r="L235" s="29">
        <f t="shared" si="32"/>
        <v>1.7633382031529598E-2</v>
      </c>
    </row>
    <row r="236" spans="1:12" x14ac:dyDescent="0.2">
      <c r="A236" s="26">
        <f t="shared" si="30"/>
        <v>29.666666666666668</v>
      </c>
      <c r="B236" s="6">
        <v>1780</v>
      </c>
      <c r="C236" s="38">
        <f t="shared" si="22"/>
        <v>8.0244605777149272E-2</v>
      </c>
      <c r="D236" s="38">
        <f t="shared" si="25"/>
        <v>0.15286561085124029</v>
      </c>
      <c r="E236" s="38">
        <f t="shared" si="26"/>
        <v>7.2621005074091291E-2</v>
      </c>
      <c r="F236" s="38">
        <f t="shared" si="23"/>
        <v>1.3382926714408426E-2</v>
      </c>
      <c r="G236" s="38">
        <f t="shared" si="27"/>
        <v>5.9167634629957347E-2</v>
      </c>
      <c r="H236" s="38">
        <f t="shared" si="28"/>
        <v>4.5784707915549089E-2</v>
      </c>
      <c r="I236" s="29">
        <f t="shared" si="29"/>
        <v>0.19777777777777789</v>
      </c>
      <c r="J236" s="29">
        <f t="shared" si="24"/>
        <v>4.8895061728395063E-2</v>
      </c>
      <c r="K236" s="29">
        <f t="shared" si="31"/>
        <v>2.4906691907088795E-2</v>
      </c>
      <c r="L236" s="29">
        <f t="shared" si="32"/>
        <v>1.7760561775739456E-2</v>
      </c>
    </row>
    <row r="237" spans="1:12" x14ac:dyDescent="0.2">
      <c r="A237" s="26">
        <f t="shared" si="30"/>
        <v>29.833333333333332</v>
      </c>
      <c r="B237" s="6">
        <v>1790</v>
      </c>
      <c r="C237" s="38">
        <f t="shared" si="22"/>
        <v>7.9115373126906197E-2</v>
      </c>
      <c r="D237" s="38">
        <f t="shared" si="25"/>
        <v>0.15182553887408295</v>
      </c>
      <c r="E237" s="38">
        <f t="shared" si="26"/>
        <v>7.2710165747177008E-2</v>
      </c>
      <c r="F237" s="38">
        <f t="shared" si="23"/>
        <v>1.3062494058855983E-2</v>
      </c>
      <c r="G237" s="38">
        <f t="shared" si="27"/>
        <v>5.8862071892976472E-2</v>
      </c>
      <c r="H237" s="38">
        <f t="shared" si="28"/>
        <v>4.5799577834120656E-2</v>
      </c>
      <c r="I237" s="29">
        <f t="shared" si="29"/>
        <v>0.198888888888889</v>
      </c>
      <c r="J237" s="29">
        <f t="shared" si="24"/>
        <v>4.944598765432099E-2</v>
      </c>
      <c r="K237" s="29">
        <f t="shared" si="31"/>
        <v>2.5108664589719842E-2</v>
      </c>
      <c r="L237" s="29">
        <f t="shared" si="32"/>
        <v>1.788778282527868E-2</v>
      </c>
    </row>
    <row r="238" spans="1:12" x14ac:dyDescent="0.2">
      <c r="A238" s="26">
        <f t="shared" si="30"/>
        <v>30</v>
      </c>
      <c r="B238" s="6">
        <v>1800</v>
      </c>
      <c r="C238" s="38">
        <f t="shared" si="22"/>
        <v>7.8002031468537611E-2</v>
      </c>
      <c r="D238" s="38">
        <f t="shared" si="25"/>
        <v>0.15080010318585538</v>
      </c>
      <c r="E238" s="38">
        <f t="shared" si="26"/>
        <v>7.2798071717318016E-2</v>
      </c>
      <c r="F238" s="38">
        <f t="shared" si="23"/>
        <v>1.2749733647868239E-2</v>
      </c>
      <c r="G238" s="38">
        <f t="shared" si="27"/>
        <v>5.8563825364276345E-2</v>
      </c>
      <c r="H238" s="38">
        <f t="shared" si="28"/>
        <v>4.5814091716408274E-2</v>
      </c>
      <c r="I238" s="29">
        <f t="shared" si="29"/>
        <v>0.20000000000000012</v>
      </c>
      <c r="J238" s="29">
        <f t="shared" si="24"/>
        <v>0.05</v>
      </c>
      <c r="K238" s="29">
        <f t="shared" si="31"/>
        <v>2.5310881455601279E-2</v>
      </c>
      <c r="L238" s="29">
        <f t="shared" si="32"/>
        <v>1.8015044191157591E-2</v>
      </c>
    </row>
    <row r="239" spans="1:12" x14ac:dyDescent="0.2">
      <c r="A239" s="26">
        <f t="shared" si="30"/>
        <v>30.166666666666668</v>
      </c>
      <c r="B239" s="6">
        <v>1810</v>
      </c>
      <c r="C239" s="38">
        <f t="shared" si="22"/>
        <v>7.6904357177954394E-2</v>
      </c>
      <c r="D239" s="38">
        <f t="shared" si="25"/>
        <v>0.14978909781912614</v>
      </c>
      <c r="E239" s="38">
        <f t="shared" si="26"/>
        <v>7.2884740641171938E-2</v>
      </c>
      <c r="F239" s="38">
        <f t="shared" si="23"/>
        <v>1.244446178188886E-2</v>
      </c>
      <c r="G239" s="38">
        <f t="shared" si="27"/>
        <v>5.8272719869016817E-2</v>
      </c>
      <c r="H239" s="38">
        <f t="shared" si="28"/>
        <v>4.5828258087128128E-2</v>
      </c>
      <c r="I239" s="29">
        <f t="shared" si="29"/>
        <v>0.20111111111111124</v>
      </c>
      <c r="J239" s="29">
        <f t="shared" si="24"/>
        <v>5.0557098765432101E-2</v>
      </c>
      <c r="K239" s="29">
        <f t="shared" si="31"/>
        <v>2.5513339068493422E-2</v>
      </c>
      <c r="L239" s="29">
        <f t="shared" si="32"/>
        <v>1.814234490806628E-2</v>
      </c>
    </row>
    <row r="240" spans="1:12" x14ac:dyDescent="0.2">
      <c r="A240" s="26">
        <f t="shared" si="30"/>
        <v>30.333333333333332</v>
      </c>
      <c r="B240" s="6">
        <v>1820</v>
      </c>
      <c r="C240" s="38">
        <f t="shared" si="22"/>
        <v>7.5822129777990924E-2</v>
      </c>
      <c r="D240" s="38">
        <f t="shared" si="25"/>
        <v>0.14879231970491591</v>
      </c>
      <c r="E240" s="38">
        <f t="shared" si="26"/>
        <v>7.2970189926925222E-2</v>
      </c>
      <c r="F240" s="38">
        <f t="shared" si="23"/>
        <v>1.2146499159751927E-2</v>
      </c>
      <c r="G240" s="38">
        <f t="shared" si="27"/>
        <v>5.7988584426637541E-2</v>
      </c>
      <c r="H240" s="38">
        <f t="shared" si="28"/>
        <v>4.5842085266885782E-2</v>
      </c>
      <c r="I240" s="29">
        <f t="shared" si="29"/>
        <v>0.20222222222222236</v>
      </c>
      <c r="J240" s="29">
        <f t="shared" si="24"/>
        <v>5.1117283950617286E-2</v>
      </c>
      <c r="K240" s="29">
        <f t="shared" si="31"/>
        <v>2.5716034040512658E-2</v>
      </c>
      <c r="L240" s="29">
        <f t="shared" si="32"/>
        <v>1.8269684033807628E-2</v>
      </c>
    </row>
    <row r="241" spans="1:12" x14ac:dyDescent="0.2">
      <c r="A241" s="26">
        <f t="shared" si="30"/>
        <v>30.5</v>
      </c>
      <c r="B241" s="6">
        <v>1830</v>
      </c>
      <c r="C241" s="38">
        <f t="shared" si="22"/>
        <v>7.4755131894120003E-2</v>
      </c>
      <c r="D241" s="38">
        <f t="shared" si="25"/>
        <v>0.14780956863190942</v>
      </c>
      <c r="E241" s="38">
        <f t="shared" si="26"/>
        <v>7.3054436737789649E-2</v>
      </c>
      <c r="F241" s="38">
        <f t="shared" si="23"/>
        <v>1.1855670773369553E-2</v>
      </c>
      <c r="G241" s="38">
        <f t="shared" si="27"/>
        <v>5.7711252150432678E-2</v>
      </c>
      <c r="H241" s="38">
        <f t="shared" si="28"/>
        <v>4.5855581377063283E-2</v>
      </c>
      <c r="I241" s="29">
        <f t="shared" si="29"/>
        <v>0.20333333333333348</v>
      </c>
      <c r="J241" s="29">
        <f t="shared" si="24"/>
        <v>5.1680555555555556E-2</v>
      </c>
      <c r="K241" s="29">
        <f t="shared" si="31"/>
        <v>2.5918963031450963E-2</v>
      </c>
      <c r="L241" s="29">
        <f t="shared" si="32"/>
        <v>1.8397060648743916E-2</v>
      </c>
    </row>
    <row r="242" spans="1:12" x14ac:dyDescent="0.2">
      <c r="A242" s="26">
        <f t="shared" si="30"/>
        <v>30.666666666666668</v>
      </c>
      <c r="B242" s="6">
        <v>1840</v>
      </c>
      <c r="C242" s="38">
        <f t="shared" si="22"/>
        <v>7.3703149210791671E-2</v>
      </c>
      <c r="D242" s="38">
        <f t="shared" si="25"/>
        <v>0.14684064720624126</v>
      </c>
      <c r="E242" s="38">
        <f t="shared" si="26"/>
        <v>7.3137497995449774E-2</v>
      </c>
      <c r="F242" s="38">
        <f t="shared" si="23"/>
        <v>1.1571805804941068E-2</v>
      </c>
      <c r="G242" s="38">
        <f t="shared" si="27"/>
        <v>5.7440560149530161E-2</v>
      </c>
      <c r="H242" s="38">
        <f t="shared" si="28"/>
        <v>4.5868754344589251E-2</v>
      </c>
      <c r="I242" s="29">
        <f t="shared" si="29"/>
        <v>0.2044444444444446</v>
      </c>
      <c r="J242" s="29">
        <f t="shared" si="24"/>
        <v>5.2246913580246919E-2</v>
      </c>
      <c r="K242" s="29">
        <f t="shared" si="31"/>
        <v>2.6122122748104989E-2</v>
      </c>
      <c r="L242" s="29">
        <f t="shared" si="32"/>
        <v>1.8524473855256664E-2</v>
      </c>
    </row>
    <row r="243" spans="1:12" x14ac:dyDescent="0.2">
      <c r="A243" s="26">
        <f t="shared" si="30"/>
        <v>30.833333333333332</v>
      </c>
      <c r="B243" s="6">
        <v>1850</v>
      </c>
      <c r="C243" s="38">
        <f t="shared" si="22"/>
        <v>7.2665970428386045E-2</v>
      </c>
      <c r="D243" s="38">
        <f t="shared" si="25"/>
        <v>0.14588536081184764</v>
      </c>
      <c r="E243" s="38">
        <f t="shared" si="26"/>
        <v>7.3219390383461758E-2</v>
      </c>
      <c r="F243" s="38">
        <f t="shared" si="23"/>
        <v>1.1294737526623267E-2</v>
      </c>
      <c r="G243" s="38">
        <f t="shared" si="27"/>
        <v>5.7176349433217852E-2</v>
      </c>
      <c r="H243" s="38">
        <f t="shared" si="28"/>
        <v>4.5881611906594739E-2</v>
      </c>
      <c r="I243" s="29">
        <f t="shared" si="29"/>
        <v>0.20555555555555571</v>
      </c>
      <c r="J243" s="29">
        <f t="shared" si="24"/>
        <v>5.2816358024691361E-2</v>
      </c>
      <c r="K243" s="29">
        <f t="shared" si="31"/>
        <v>2.6325509943614604E-2</v>
      </c>
      <c r="L243" s="29">
        <f t="shared" si="32"/>
        <v>1.8651922777219426E-2</v>
      </c>
    </row>
    <row r="244" spans="1:12" x14ac:dyDescent="0.2">
      <c r="A244" s="26">
        <f t="shared" si="30"/>
        <v>31</v>
      </c>
      <c r="B244" s="6">
        <v>1860</v>
      </c>
      <c r="C244" s="38">
        <f t="shared" si="22"/>
        <v>7.1643387220771862E-2</v>
      </c>
      <c r="D244" s="38">
        <f t="shared" si="25"/>
        <v>0.14494351757137613</v>
      </c>
      <c r="E244" s="38">
        <f t="shared" si="26"/>
        <v>7.3300130350604412E-2</v>
      </c>
      <c r="F244" s="38">
        <f t="shared" si="23"/>
        <v>1.1024303202603006E-2</v>
      </c>
      <c r="G244" s="38">
        <f t="shared" si="27"/>
        <v>5.6918464817560507E-2</v>
      </c>
      <c r="H244" s="38">
        <f t="shared" si="28"/>
        <v>4.5894161614957657E-2</v>
      </c>
      <c r="I244" s="29">
        <f t="shared" si="29"/>
        <v>0.20666666666666683</v>
      </c>
      <c r="J244" s="29">
        <f t="shared" si="24"/>
        <v>5.3388888888888889E-2</v>
      </c>
      <c r="K244" s="29">
        <f t="shared" si="31"/>
        <v>2.6529121416810728E-2</v>
      </c>
      <c r="L244" s="29">
        <f t="shared" si="32"/>
        <v>1.8779406559483198E-2</v>
      </c>
    </row>
    <row r="245" spans="1:12" x14ac:dyDescent="0.2">
      <c r="A245" s="26">
        <f t="shared" si="30"/>
        <v>31.166666666666668</v>
      </c>
      <c r="B245" s="6">
        <v>1870</v>
      </c>
      <c r="C245" s="38">
        <f t="shared" si="22"/>
        <v>7.0635194193462605E-2</v>
      </c>
      <c r="D245" s="38">
        <f t="shared" si="25"/>
        <v>0.14401492830764551</v>
      </c>
      <c r="E245" s="38">
        <f t="shared" si="26"/>
        <v>7.337973411418304E-2</v>
      </c>
      <c r="F245" s="38">
        <f t="shared" si="23"/>
        <v>1.0760343993514439E-2</v>
      </c>
      <c r="G245" s="38">
        <f t="shared" si="27"/>
        <v>5.6666754834252618E-2</v>
      </c>
      <c r="H245" s="38">
        <f t="shared" si="28"/>
        <v>4.5906410840738328E-2</v>
      </c>
      <c r="I245" s="29">
        <f t="shared" si="29"/>
        <v>0.20777777777777795</v>
      </c>
      <c r="J245" s="29">
        <f t="shared" si="24"/>
        <v>5.3964506172839509E-2</v>
      </c>
      <c r="K245" s="29">
        <f t="shared" si="31"/>
        <v>2.6732954011572347E-2</v>
      </c>
      <c r="L245" s="29">
        <f t="shared" si="32"/>
        <v>1.8906924367374137E-2</v>
      </c>
    </row>
    <row r="246" spans="1:12" x14ac:dyDescent="0.2">
      <c r="A246" s="26">
        <f t="shared" si="30"/>
        <v>31.333333333333332</v>
      </c>
      <c r="B246" s="6">
        <v>1880</v>
      </c>
      <c r="C246" s="38">
        <f t="shared" si="22"/>
        <v>6.964118884236109E-2</v>
      </c>
      <c r="D246" s="38">
        <f t="shared" si="25"/>
        <v>0.14309940650564784</v>
      </c>
      <c r="E246" s="38">
        <f t="shared" si="26"/>
        <v>7.345821766328689E-2</v>
      </c>
      <c r="F246" s="38">
        <f t="shared" si="23"/>
        <v>1.0502704863144889E-2</v>
      </c>
      <c r="G246" s="38">
        <f t="shared" si="27"/>
        <v>5.6421071641653643E-2</v>
      </c>
      <c r="H246" s="38">
        <f t="shared" si="28"/>
        <v>4.5918366778508898E-2</v>
      </c>
      <c r="I246" s="29">
        <f t="shared" si="29"/>
        <v>0.20888888888888907</v>
      </c>
      <c r="J246" s="29">
        <f t="shared" si="24"/>
        <v>5.4543209876543215E-2</v>
      </c>
      <c r="K246" s="29">
        <f t="shared" si="31"/>
        <v>2.6937004616192587E-2</v>
      </c>
      <c r="L246" s="29">
        <f t="shared" si="32"/>
        <v>1.9034475386203328E-2</v>
      </c>
    </row>
    <row r="247" spans="1:12" x14ac:dyDescent="0.2">
      <c r="A247" s="26">
        <f t="shared" si="30"/>
        <v>31.5</v>
      </c>
      <c r="B247" s="6">
        <v>1890</v>
      </c>
      <c r="C247" s="38">
        <f t="shared" si="22"/>
        <v>6.8661171513084943E-2</v>
      </c>
      <c r="D247" s="38">
        <f t="shared" si="25"/>
        <v>0.14219676827508546</v>
      </c>
      <c r="E247" s="38">
        <f t="shared" si="26"/>
        <v>7.3535596762000624E-2</v>
      </c>
      <c r="F247" s="38">
        <f t="shared" si="23"/>
        <v>1.0251234487374418E-2</v>
      </c>
      <c r="G247" s="38">
        <f t="shared" si="27"/>
        <v>5.6181270937953325E-2</v>
      </c>
      <c r="H247" s="38">
        <f t="shared" si="28"/>
        <v>4.5930036450579061E-2</v>
      </c>
      <c r="I247" s="29">
        <f t="shared" si="29"/>
        <v>0.21000000000000019</v>
      </c>
      <c r="J247" s="29">
        <f t="shared" si="24"/>
        <v>5.5125E-2</v>
      </c>
      <c r="K247" s="29">
        <f t="shared" si="31"/>
        <v>2.7141270162753701E-2</v>
      </c>
      <c r="L247" s="29">
        <f t="shared" si="32"/>
        <v>1.916205882078827E-2</v>
      </c>
    </row>
    <row r="248" spans="1:12" x14ac:dyDescent="0.2">
      <c r="A248" s="26">
        <f t="shared" si="30"/>
        <v>31.666666666666668</v>
      </c>
      <c r="B248" s="6">
        <v>1900</v>
      </c>
      <c r="C248" s="38">
        <f t="shared" si="22"/>
        <v>6.7694945360864331E-2</v>
      </c>
      <c r="D248" s="38">
        <f t="shared" si="25"/>
        <v>0.14130683231343494</v>
      </c>
      <c r="E248" s="38">
        <f t="shared" si="26"/>
        <v>7.3611886952570718E-2</v>
      </c>
      <c r="F248" s="38">
        <f t="shared" si="23"/>
        <v>1.0005785165295732E-2</v>
      </c>
      <c r="G248" s="38">
        <f t="shared" si="27"/>
        <v>5.5947211876416172E-2</v>
      </c>
      <c r="H248" s="38">
        <f t="shared" si="28"/>
        <v>4.5941426711120587E-2</v>
      </c>
      <c r="I248" s="29">
        <f t="shared" si="29"/>
        <v>0.2111111111111113</v>
      </c>
      <c r="J248" s="29">
        <f t="shared" si="24"/>
        <v>5.5709876543209878E-2</v>
      </c>
      <c r="K248" s="29">
        <f t="shared" si="31"/>
        <v>2.7345747626510843E-2</v>
      </c>
      <c r="L248" s="29">
        <f t="shared" si="32"/>
        <v>1.9289673894985829E-2</v>
      </c>
    </row>
    <row r="249" spans="1:12" x14ac:dyDescent="0.2">
      <c r="A249" s="26">
        <f t="shared" si="30"/>
        <v>31.833333333333332</v>
      </c>
      <c r="B249" s="6">
        <v>1910</v>
      </c>
      <c r="C249" s="38">
        <f t="shared" si="22"/>
        <v>6.6742316311003955E-2</v>
      </c>
      <c r="D249" s="38">
        <f t="shared" si="25"/>
        <v>0.14042941986953106</v>
      </c>
      <c r="E249" s="38">
        <f t="shared" si="26"/>
        <v>7.3687103558527228E-2</v>
      </c>
      <c r="F249" s="38">
        <f t="shared" si="23"/>
        <v>9.7662127324622556E-3</v>
      </c>
      <c r="G249" s="38">
        <f t="shared" si="27"/>
        <v>5.571875698265525E-2</v>
      </c>
      <c r="H249" s="38">
        <f t="shared" si="28"/>
        <v>4.5952544250193135E-2</v>
      </c>
      <c r="I249" s="29">
        <f t="shared" si="29"/>
        <v>0.21222222222222242</v>
      </c>
      <c r="J249" s="29">
        <f t="shared" si="24"/>
        <v>5.6297839506172842E-2</v>
      </c>
      <c r="K249" s="29">
        <f t="shared" si="31"/>
        <v>2.755043402528453E-2</v>
      </c>
      <c r="L249" s="29">
        <f t="shared" si="32"/>
        <v>1.9417319851236365E-2</v>
      </c>
    </row>
    <row r="250" spans="1:12" x14ac:dyDescent="0.2">
      <c r="A250" s="26">
        <f t="shared" si="30"/>
        <v>32</v>
      </c>
      <c r="B250" s="6">
        <v>1920</v>
      </c>
      <c r="C250" s="38">
        <f t="shared" ref="C250:C313" si="33">$D$36*EXP(-$H$6*B250/3600)</f>
        <v>6.5803093019901435E-2</v>
      </c>
      <c r="D250" s="38">
        <f t="shared" si="25"/>
        <v>0.13956435470766301</v>
      </c>
      <c r="E250" s="38">
        <f t="shared" si="26"/>
        <v>7.3761261687761676E-2</v>
      </c>
      <c r="F250" s="38">
        <f t="shared" ref="F250:F313" si="34">$D$36*EXP(-$H$7*B250/3600)</f>
        <v>9.5323764762131839E-3</v>
      </c>
      <c r="G250" s="38">
        <f t="shared" si="27"/>
        <v>5.5495772073886694E-2</v>
      </c>
      <c r="H250" s="38">
        <f t="shared" si="28"/>
        <v>4.5963395597673651E-2</v>
      </c>
      <c r="I250" s="29">
        <f t="shared" si="29"/>
        <v>0.21333333333333354</v>
      </c>
      <c r="J250" s="29">
        <f t="shared" ref="J250:J313" si="35">($B$55/10)/3600*0.5*B250^2</f>
        <v>5.6888888888888892E-2</v>
      </c>
      <c r="K250" s="29">
        <f t="shared" si="31"/>
        <v>2.7755326418861647E-2</v>
      </c>
      <c r="L250" s="29">
        <f t="shared" si="32"/>
        <v>1.9544995950118792E-2</v>
      </c>
    </row>
    <row r="251" spans="1:12" x14ac:dyDescent="0.2">
      <c r="A251" s="26">
        <f t="shared" si="30"/>
        <v>32.166666666666664</v>
      </c>
      <c r="B251" s="6">
        <v>1930</v>
      </c>
      <c r="C251" s="38">
        <f t="shared" si="33"/>
        <v>6.4877086836614611E-2</v>
      </c>
      <c r="D251" s="38">
        <f t="shared" ref="D251:D314" si="36">D250*EXP(-$H$6*10/3600)+$B$55</f>
        <v>0.13871146307217608</v>
      </c>
      <c r="E251" s="38">
        <f t="shared" ref="E251:E314" si="37">E250*EXP(-$H$6*10/3600)+$B$55</f>
        <v>7.3834376235561563E-2</v>
      </c>
      <c r="F251" s="38">
        <f t="shared" si="34"/>
        <v>9.3041390530260656E-3</v>
      </c>
      <c r="G251" s="38">
        <f t="shared" ref="G251:G314" si="38">G250*EXP(-$H$7*10/3600)+$B$55</f>
        <v>5.5278126180117591E-2</v>
      </c>
      <c r="H251" s="38">
        <f t="shared" ref="H251:H314" si="39">H250*EXP(-$H$7*10/3600)+$B$55</f>
        <v>4.5973987127091664E-2</v>
      </c>
      <c r="I251" s="29">
        <f t="shared" ref="I251:I314" si="40">I250+$B$55</f>
        <v>0.21444444444444466</v>
      </c>
      <c r="J251" s="29">
        <f t="shared" si="35"/>
        <v>5.7483024691358027E-2</v>
      </c>
      <c r="K251" s="29">
        <f t="shared" si="31"/>
        <v>2.7960421908404875E-2</v>
      </c>
      <c r="L251" s="29">
        <f t="shared" si="32"/>
        <v>1.967270146991627E-2</v>
      </c>
    </row>
    <row r="252" spans="1:12" x14ac:dyDescent="0.2">
      <c r="A252" s="26">
        <f t="shared" ref="A252:A315" si="41">B252/60</f>
        <v>32.333333333333336</v>
      </c>
      <c r="B252" s="6">
        <v>1940</v>
      </c>
      <c r="C252" s="38">
        <f t="shared" si="33"/>
        <v>6.396411176496905E-2</v>
      </c>
      <c r="D252" s="38">
        <f t="shared" si="36"/>
        <v>0.13787057365257124</v>
      </c>
      <c r="E252" s="38">
        <f t="shared" si="37"/>
        <v>7.3906461887602248E-2</v>
      </c>
      <c r="F252" s="38">
        <f t="shared" si="34"/>
        <v>9.081366407848188E-3</v>
      </c>
      <c r="G252" s="38">
        <f t="shared" si="38"/>
        <v>5.5065691467220866E-2</v>
      </c>
      <c r="H252" s="38">
        <f t="shared" si="39"/>
        <v>4.5984325059372805E-2</v>
      </c>
      <c r="I252" s="29">
        <f t="shared" si="40"/>
        <v>0.21555555555555578</v>
      </c>
      <c r="J252" s="29">
        <f t="shared" si="35"/>
        <v>5.8080246913580248E-2</v>
      </c>
      <c r="K252" s="29">
        <f t="shared" ref="K252:K315" si="42">K251+E252*10/3600</f>
        <v>2.8165717635870436E-2</v>
      </c>
      <c r="L252" s="29">
        <f t="shared" ref="L252:L315" si="43">L251+H252*10/3600</f>
        <v>1.9800435706192304E-2</v>
      </c>
    </row>
    <row r="253" spans="1:12" x14ac:dyDescent="0.2">
      <c r="A253" s="26">
        <f t="shared" si="41"/>
        <v>32.5</v>
      </c>
      <c r="B253" s="6">
        <v>1950</v>
      </c>
      <c r="C253" s="38">
        <f t="shared" si="33"/>
        <v>6.3063984426199468E-2</v>
      </c>
      <c r="D253" s="38">
        <f t="shared" si="36"/>
        <v>0.13704151754909608</v>
      </c>
      <c r="E253" s="38">
        <f t="shared" si="37"/>
        <v>7.3977533122896649E-2</v>
      </c>
      <c r="F253" s="38">
        <f t="shared" si="34"/>
        <v>8.8639276953594911E-3</v>
      </c>
      <c r="G253" s="38">
        <f t="shared" si="38"/>
        <v>5.4858343161852001E-2</v>
      </c>
      <c r="H253" s="38">
        <f t="shared" si="39"/>
        <v>4.5994415466492633E-2</v>
      </c>
      <c r="I253" s="29">
        <f t="shared" si="40"/>
        <v>0.2166666666666669</v>
      </c>
      <c r="J253" s="29">
        <f t="shared" si="35"/>
        <v>5.8680555555555555E-2</v>
      </c>
      <c r="K253" s="29">
        <f t="shared" si="42"/>
        <v>2.8371210783434037E-2</v>
      </c>
      <c r="L253" s="29">
        <f t="shared" si="43"/>
        <v>1.9928197971377005E-2</v>
      </c>
    </row>
    <row r="254" spans="1:12" x14ac:dyDescent="0.2">
      <c r="A254" s="26">
        <f t="shared" si="41"/>
        <v>32.666666666666664</v>
      </c>
      <c r="B254" s="6">
        <v>1960</v>
      </c>
      <c r="C254" s="38">
        <f t="shared" si="33"/>
        <v>6.2176524022116292E-2</v>
      </c>
      <c r="D254" s="38">
        <f t="shared" si="36"/>
        <v>0.13622412823881977</v>
      </c>
      <c r="E254" s="38">
        <f t="shared" si="37"/>
        <v>7.4047604216703533E-2</v>
      </c>
      <c r="F254" s="38">
        <f t="shared" si="34"/>
        <v>8.6516952031206341E-3</v>
      </c>
      <c r="G254" s="38">
        <f t="shared" si="38"/>
        <v>5.465595947816354E-2</v>
      </c>
      <c r="H254" s="38">
        <f t="shared" si="39"/>
        <v>4.6004264275043033E-2</v>
      </c>
      <c r="I254" s="29">
        <f t="shared" si="40"/>
        <v>0.21777777777777801</v>
      </c>
      <c r="J254" s="29">
        <f t="shared" si="35"/>
        <v>5.9283950617283955E-2</v>
      </c>
      <c r="K254" s="29">
        <f t="shared" si="42"/>
        <v>2.8576898572924881E-2</v>
      </c>
      <c r="L254" s="29">
        <f t="shared" si="43"/>
        <v>2.0055987594363237E-2</v>
      </c>
    </row>
    <row r="255" spans="1:12" x14ac:dyDescent="0.2">
      <c r="A255" s="26">
        <f t="shared" si="41"/>
        <v>32.833333333333336</v>
      </c>
      <c r="B255" s="6">
        <v>1970</v>
      </c>
      <c r="C255" s="38">
        <f t="shared" si="33"/>
        <v>6.1301552298790911E-2</v>
      </c>
      <c r="D255" s="38">
        <f t="shared" si="36"/>
        <v>0.13541824154218565</v>
      </c>
      <c r="E255" s="38">
        <f t="shared" si="37"/>
        <v>7.4116689243394776E-2</v>
      </c>
      <c r="F255" s="38">
        <f t="shared" si="34"/>
        <v>8.4445442765612253E-3</v>
      </c>
      <c r="G255" s="38">
        <f t="shared" si="38"/>
        <v>5.4458421546274276E-2</v>
      </c>
      <c r="H255" s="38">
        <f t="shared" si="39"/>
        <v>4.601387726971317E-2</v>
      </c>
      <c r="I255" s="29">
        <f t="shared" si="40"/>
        <v>0.21888888888888913</v>
      </c>
      <c r="J255" s="29">
        <f t="shared" si="35"/>
        <v>5.9890432098765434E-2</v>
      </c>
      <c r="K255" s="29">
        <f t="shared" si="42"/>
        <v>2.8782778265267643E-2</v>
      </c>
      <c r="L255" s="29">
        <f t="shared" si="43"/>
        <v>2.0183803920112441E-2</v>
      </c>
    </row>
    <row r="256" spans="1:12" x14ac:dyDescent="0.2">
      <c r="A256" s="26">
        <f t="shared" si="41"/>
        <v>33</v>
      </c>
      <c r="B256" s="6">
        <v>1980</v>
      </c>
      <c r="C256" s="38">
        <f t="shared" si="33"/>
        <v>6.0438893510751976E-2</v>
      </c>
      <c r="D256" s="38">
        <f t="shared" si="36"/>
        <v>0.13462369559003426</v>
      </c>
      <c r="E256" s="38">
        <f t="shared" si="37"/>
        <v>7.4184802079282325E-2</v>
      </c>
      <c r="F256" s="38">
        <f t="shared" si="34"/>
        <v>8.242353245764094E-3</v>
      </c>
      <c r="G256" s="38">
        <f t="shared" si="38"/>
        <v>5.4265613342451106E-2</v>
      </c>
      <c r="H256" s="38">
        <f t="shared" si="39"/>
        <v>4.6023260096687127E-2</v>
      </c>
      <c r="I256" s="29">
        <f t="shared" si="40"/>
        <v>0.22000000000000025</v>
      </c>
      <c r="J256" s="29">
        <f t="shared" si="35"/>
        <v>6.0500000000000005E-2</v>
      </c>
      <c r="K256" s="29">
        <f t="shared" si="42"/>
        <v>2.8988847159932316E-2</v>
      </c>
      <c r="L256" s="29">
        <f t="shared" si="43"/>
        <v>2.0311646309269904E-2</v>
      </c>
    </row>
    <row r="257" spans="1:12" x14ac:dyDescent="0.2">
      <c r="A257" s="26">
        <f t="shared" si="41"/>
        <v>33.166666666666664</v>
      </c>
      <c r="B257" s="6">
        <v>1990</v>
      </c>
      <c r="C257" s="38">
        <f t="shared" si="33"/>
        <v>5.9588374385685282E-2</v>
      </c>
      <c r="D257" s="38">
        <f t="shared" si="36"/>
        <v>0.13384033079109059</v>
      </c>
      <c r="E257" s="38">
        <f t="shared" si="37"/>
        <v>7.4251956405405384E-2</v>
      </c>
      <c r="F257" s="38">
        <f t="shared" si="34"/>
        <v>8.0450033540025272E-3</v>
      </c>
      <c r="G257" s="38">
        <f t="shared" si="38"/>
        <v>5.4077421620962615E-2</v>
      </c>
      <c r="H257" s="38">
        <f t="shared" si="39"/>
        <v>4.6032418266960196E-2</v>
      </c>
      <c r="I257" s="29">
        <f t="shared" si="40"/>
        <v>0.22111111111111137</v>
      </c>
      <c r="J257" s="29">
        <f t="shared" si="35"/>
        <v>6.1112654320987655E-2</v>
      </c>
      <c r="K257" s="29">
        <f t="shared" si="42"/>
        <v>2.9195102594391776E-2</v>
      </c>
      <c r="L257" s="29">
        <f t="shared" si="43"/>
        <v>2.0439514137789237E-2</v>
      </c>
    </row>
    <row r="258" spans="1:12" x14ac:dyDescent="0.2">
      <c r="A258" s="26">
        <f t="shared" si="41"/>
        <v>33.333333333333336</v>
      </c>
      <c r="B258" s="6">
        <v>2000</v>
      </c>
      <c r="C258" s="38">
        <f t="shared" si="33"/>
        <v>5.8749824089630531E-2</v>
      </c>
      <c r="D258" s="38">
        <f t="shared" si="36"/>
        <v>0.13306798979990886</v>
      </c>
      <c r="E258" s="38">
        <f t="shared" si="37"/>
        <v>7.4318165710278369E-2</v>
      </c>
      <c r="F258" s="38">
        <f t="shared" si="34"/>
        <v>7.8523786879886332E-3</v>
      </c>
      <c r="G258" s="38">
        <f t="shared" si="38"/>
        <v>5.3893735847564281E-2</v>
      </c>
      <c r="H258" s="38">
        <f t="shared" si="39"/>
        <v>4.6041357159575753E-2</v>
      </c>
      <c r="I258" s="29">
        <f t="shared" si="40"/>
        <v>0.22222222222222249</v>
      </c>
      <c r="J258" s="29">
        <f t="shared" si="35"/>
        <v>6.1728395061728399E-2</v>
      </c>
      <c r="K258" s="29">
        <f t="shared" si="42"/>
        <v>2.9401541943586993E-2</v>
      </c>
      <c r="L258" s="29">
        <f t="shared" si="43"/>
        <v>2.0567406796565837E-2</v>
      </c>
    </row>
    <row r="259" spans="1:12" x14ac:dyDescent="0.2">
      <c r="A259" s="26">
        <f t="shared" si="41"/>
        <v>33.5</v>
      </c>
      <c r="B259" s="6">
        <v>2010</v>
      </c>
      <c r="C259" s="38">
        <f t="shared" si="33"/>
        <v>5.7923074192668116E-2</v>
      </c>
      <c r="D259" s="38">
        <f t="shared" si="36"/>
        <v>0.13230651748526825</v>
      </c>
      <c r="E259" s="38">
        <f t="shared" si="37"/>
        <v>7.4383443292600174E-2</v>
      </c>
      <c r="F259" s="38">
        <f t="shared" si="34"/>
        <v>7.6643661097917631E-3</v>
      </c>
      <c r="G259" s="38">
        <f t="shared" si="38"/>
        <v>5.3714448134576293E-2</v>
      </c>
      <c r="H259" s="38">
        <f t="shared" si="39"/>
        <v>4.6050082024784632E-2</v>
      </c>
      <c r="I259" s="29">
        <f t="shared" si="40"/>
        <v>0.22333333333333361</v>
      </c>
      <c r="J259" s="29">
        <f t="shared" si="35"/>
        <v>6.2347222222222227E-2</v>
      </c>
      <c r="K259" s="29">
        <f t="shared" si="42"/>
        <v>2.9608162619399771E-2</v>
      </c>
      <c r="L259" s="29">
        <f t="shared" si="43"/>
        <v>2.069532369107913E-2</v>
      </c>
    </row>
    <row r="260" spans="1:12" x14ac:dyDescent="0.2">
      <c r="A260" s="26">
        <f t="shared" si="41"/>
        <v>33.666666666666664</v>
      </c>
      <c r="B260" s="6">
        <v>2020</v>
      </c>
      <c r="C260" s="38">
        <f t="shared" si="33"/>
        <v>5.7107958635088295E-2</v>
      </c>
      <c r="D260" s="38">
        <f t="shared" si="36"/>
        <v>0.13155576089901364</v>
      </c>
      <c r="E260" s="38">
        <f t="shared" si="37"/>
        <v>7.4447802263925361E-2</v>
      </c>
      <c r="F260" s="38">
        <f t="shared" si="34"/>
        <v>7.4808551903870705E-3</v>
      </c>
      <c r="G260" s="38">
        <f t="shared" si="38"/>
        <v>5.3539453177515815E-2</v>
      </c>
      <c r="H260" s="38">
        <f t="shared" si="39"/>
        <v>4.6058597987128844E-2</v>
      </c>
      <c r="I260" s="29">
        <f t="shared" si="40"/>
        <v>0.22444444444444472</v>
      </c>
      <c r="J260" s="29">
        <f t="shared" si="35"/>
        <v>6.2969135802469142E-2</v>
      </c>
      <c r="K260" s="29">
        <f t="shared" si="42"/>
        <v>2.9814962070132896E-2</v>
      </c>
      <c r="L260" s="29">
        <f t="shared" si="43"/>
        <v>2.0823264241043377E-2</v>
      </c>
    </row>
    <row r="261" spans="1:12" x14ac:dyDescent="0.2">
      <c r="A261" s="26">
        <f t="shared" si="41"/>
        <v>33.833333333333336</v>
      </c>
      <c r="B261" s="6">
        <v>2030</v>
      </c>
      <c r="C261" s="38">
        <f t="shared" si="33"/>
        <v>5.6304313694036864E-2</v>
      </c>
      <c r="D261" s="38">
        <f t="shared" si="36"/>
        <v>0.13081556924533452</v>
      </c>
      <c r="E261" s="38">
        <f t="shared" si="37"/>
        <v>7.4511255551297673E-2</v>
      </c>
      <c r="F261" s="38">
        <f t="shared" si="34"/>
        <v>7.3017381447950764E-3</v>
      </c>
      <c r="G261" s="38">
        <f t="shared" si="38"/>
        <v>5.3368648193246472E-2</v>
      </c>
      <c r="H261" s="38">
        <f t="shared" si="39"/>
        <v>4.6066910048451495E-2</v>
      </c>
      <c r="I261" s="29">
        <f t="shared" si="40"/>
        <v>0.22555555555555584</v>
      </c>
      <c r="J261" s="29">
        <f t="shared" si="35"/>
        <v>6.3594135802469143E-2</v>
      </c>
      <c r="K261" s="29">
        <f t="shared" si="42"/>
        <v>3.0021937779997614E-2</v>
      </c>
      <c r="L261" s="29">
        <f t="shared" si="43"/>
        <v>2.0951227880066852E-2</v>
      </c>
    </row>
    <row r="262" spans="1:12" x14ac:dyDescent="0.2">
      <c r="A262" s="26">
        <f t="shared" si="41"/>
        <v>34</v>
      </c>
      <c r="B262" s="6">
        <v>2040</v>
      </c>
      <c r="C262" s="38">
        <f t="shared" si="33"/>
        <v>5.5511977950629926E-2</v>
      </c>
      <c r="D262" s="38">
        <f t="shared" si="36"/>
        <v>0.13008579385047653</v>
      </c>
      <c r="E262" s="38">
        <f t="shared" si="37"/>
        <v>7.4573815899846602E-2</v>
      </c>
      <c r="F262" s="38">
        <f t="shared" si="34"/>
        <v>7.1269097687742941E-3</v>
      </c>
      <c r="G262" s="38">
        <f t="shared" si="38"/>
        <v>5.3201932859608787E-2</v>
      </c>
      <c r="H262" s="38">
        <f t="shared" si="39"/>
        <v>4.6075023090834603E-2</v>
      </c>
      <c r="I262" s="29">
        <f t="shared" si="40"/>
        <v>0.22666666666666696</v>
      </c>
      <c r="J262" s="29">
        <f t="shared" si="35"/>
        <v>6.4222222222222222E-2</v>
      </c>
      <c r="K262" s="29">
        <f t="shared" si="42"/>
        <v>3.0229087268608297E-2</v>
      </c>
      <c r="L262" s="29">
        <f t="shared" si="43"/>
        <v>2.1079214055319172E-2</v>
      </c>
    </row>
    <row r="263" spans="1:12" x14ac:dyDescent="0.2">
      <c r="A263" s="26">
        <f t="shared" si="41"/>
        <v>34.166666666666664</v>
      </c>
      <c r="B263" s="6">
        <v>2050</v>
      </c>
      <c r="C263" s="38">
        <f t="shared" si="33"/>
        <v>5.4730792257531573E-2</v>
      </c>
      <c r="D263" s="38">
        <f t="shared" si="36"/>
        <v>0.1293662881328789</v>
      </c>
      <c r="E263" s="38">
        <f t="shared" si="37"/>
        <v>7.4635495875347305E-2</v>
      </c>
      <c r="F263" s="38">
        <f t="shared" si="34"/>
        <v>6.956267377029559E-3</v>
      </c>
      <c r="G263" s="38">
        <f t="shared" si="38"/>
        <v>5.3039209256496037E-2</v>
      </c>
      <c r="H263" s="38">
        <f t="shared" si="39"/>
        <v>4.6082941879466571E-2</v>
      </c>
      <c r="I263" s="29">
        <f t="shared" si="40"/>
        <v>0.22777777777777808</v>
      </c>
      <c r="J263" s="29">
        <f t="shared" si="35"/>
        <v>6.4853395061728394E-2</v>
      </c>
      <c r="K263" s="29">
        <f t="shared" si="42"/>
        <v>3.0436408090484261E-2</v>
      </c>
      <c r="L263" s="29">
        <f t="shared" si="43"/>
        <v>2.1207222227206578E-2</v>
      </c>
    </row>
    <row r="264" spans="1:12" x14ac:dyDescent="0.2">
      <c r="A264" s="26">
        <f t="shared" si="41"/>
        <v>34.333333333333336</v>
      </c>
      <c r="B264" s="6">
        <v>2060</v>
      </c>
      <c r="C264" s="38">
        <f t="shared" si="33"/>
        <v>5.396059970698789E-2</v>
      </c>
      <c r="D264" s="38">
        <f t="shared" si="36"/>
        <v>0.12865690757373247</v>
      </c>
      <c r="E264" s="38">
        <f t="shared" si="37"/>
        <v>7.4696307866744555E-2</v>
      </c>
      <c r="F264" s="38">
        <f t="shared" si="34"/>
        <v>6.7897107429000072E-3</v>
      </c>
      <c r="G264" s="38">
        <f t="shared" si="38"/>
        <v>5.2880381808340954E-2</v>
      </c>
      <c r="H264" s="38">
        <f t="shared" si="39"/>
        <v>4.6090671065441048E-2</v>
      </c>
      <c r="I264" s="29">
        <f t="shared" si="40"/>
        <v>0.2288888888888892</v>
      </c>
      <c r="J264" s="29">
        <f t="shared" si="35"/>
        <v>6.5487654320987659E-2</v>
      </c>
      <c r="K264" s="29">
        <f t="shared" si="42"/>
        <v>3.0643897834558551E-2</v>
      </c>
      <c r="L264" s="29">
        <f t="shared" si="43"/>
        <v>2.1335251869055025E-2</v>
      </c>
    </row>
    <row r="265" spans="1:12" x14ac:dyDescent="0.2">
      <c r="A265" s="26">
        <f t="shared" si="41"/>
        <v>34.5</v>
      </c>
      <c r="B265" s="6">
        <v>2070</v>
      </c>
      <c r="C265" s="38">
        <f t="shared" si="33"/>
        <v>5.3201245599310526E-2</v>
      </c>
      <c r="D265" s="38">
        <f t="shared" si="36"/>
        <v>0.12795750968795178</v>
      </c>
      <c r="E265" s="38">
        <f t="shared" si="37"/>
        <v>7.4756264088641208E-2</v>
      </c>
      <c r="F265" s="38">
        <f t="shared" si="34"/>
        <v>6.6271420394909061E-3</v>
      </c>
      <c r="G265" s="38">
        <f t="shared" si="38"/>
        <v>5.2725357227979518E-2</v>
      </c>
      <c r="H265" s="38">
        <f t="shared" si="39"/>
        <v>4.6098215188488716E-2</v>
      </c>
      <c r="I265" s="29">
        <f t="shared" si="40"/>
        <v>0.23000000000000032</v>
      </c>
      <c r="J265" s="29">
        <f t="shared" si="35"/>
        <v>6.6125000000000003E-2</v>
      </c>
      <c r="K265" s="29">
        <f t="shared" si="42"/>
        <v>3.0851554123693666E-2</v>
      </c>
      <c r="L265" s="29">
        <f t="shared" si="43"/>
        <v>2.1463302466800827E-2</v>
      </c>
    </row>
    <row r="266" spans="1:12" x14ac:dyDescent="0.2">
      <c r="A266" s="26">
        <f t="shared" si="41"/>
        <v>34.666666666666664</v>
      </c>
      <c r="B266" s="6">
        <v>2080</v>
      </c>
      <c r="C266" s="38">
        <f t="shared" si="33"/>
        <v>5.2452577411804181E-2</v>
      </c>
      <c r="D266" s="38">
        <f t="shared" si="36"/>
        <v>0.12726795399555577</v>
      </c>
      <c r="E266" s="38">
        <f t="shared" si="37"/>
        <v>7.481537658375155E-2</v>
      </c>
      <c r="F266" s="38">
        <f t="shared" si="34"/>
        <v>6.4684657822152072E-3</v>
      </c>
      <c r="G266" s="38">
        <f t="shared" si="38"/>
        <v>5.2574044461858808E-2</v>
      </c>
      <c r="H266" s="38">
        <f t="shared" si="39"/>
        <v>4.6105578679643704E-2</v>
      </c>
      <c r="I266" s="29">
        <f t="shared" si="40"/>
        <v>0.23111111111111143</v>
      </c>
      <c r="J266" s="29">
        <f t="shared" si="35"/>
        <v>6.676543209876544E-2</v>
      </c>
      <c r="K266" s="29">
        <f t="shared" si="42"/>
        <v>3.1059374614204088E-2</v>
      </c>
      <c r="L266" s="29">
        <f t="shared" si="43"/>
        <v>2.1591373518688728E-2</v>
      </c>
    </row>
    <row r="267" spans="1:12" x14ac:dyDescent="0.2">
      <c r="A267" s="26">
        <f t="shared" si="41"/>
        <v>34.833333333333336</v>
      </c>
      <c r="B267" s="6">
        <v>2090</v>
      </c>
      <c r="C267" s="38">
        <f t="shared" si="33"/>
        <v>5.1714444768130849E-2</v>
      </c>
      <c r="D267" s="38">
        <f t="shared" si="36"/>
        <v>0.12658810199345111</v>
      </c>
      <c r="E267" s="38">
        <f t="shared" si="37"/>
        <v>7.4873657225320217E-2</v>
      </c>
      <c r="F267" s="38">
        <f t="shared" si="34"/>
        <v>6.3135887727107107E-3</v>
      </c>
      <c r="G267" s="38">
        <f t="shared" si="38"/>
        <v>5.2426354636556781E-2</v>
      </c>
      <c r="H267" s="38">
        <f t="shared" si="39"/>
        <v>4.6112765863846168E-2</v>
      </c>
      <c r="I267" s="29">
        <f t="shared" si="40"/>
        <v>0.23222222222222255</v>
      </c>
      <c r="J267" s="29">
        <f t="shared" si="35"/>
        <v>6.7408950617283955E-2</v>
      </c>
      <c r="K267" s="29">
        <f t="shared" si="42"/>
        <v>3.1267356995385534E-2</v>
      </c>
      <c r="L267" s="29">
        <f t="shared" si="43"/>
        <v>2.1719464534977188E-2</v>
      </c>
    </row>
    <row r="268" spans="1:12" x14ac:dyDescent="0.2">
      <c r="A268" s="26">
        <f t="shared" si="41"/>
        <v>35</v>
      </c>
      <c r="B268" s="6">
        <v>2100</v>
      </c>
      <c r="C268" s="38">
        <f t="shared" si="33"/>
        <v>5.0986699408105712E-2</v>
      </c>
      <c r="D268" s="38">
        <f t="shared" si="36"/>
        <v>0.1259178171276128</v>
      </c>
      <c r="E268" s="38">
        <f t="shared" si="37"/>
        <v>7.4931117719507029E-2</v>
      </c>
      <c r="F268" s="38">
        <f t="shared" si="34"/>
        <v>6.1624200441001238E-3</v>
      </c>
      <c r="G268" s="38">
        <f t="shared" si="38"/>
        <v>5.228220100658254E-2</v>
      </c>
      <c r="H268" s="38">
        <f t="shared" si="39"/>
        <v>4.6119780962482516E-2</v>
      </c>
      <c r="I268" s="29">
        <f t="shared" si="40"/>
        <v>0.23333333333333367</v>
      </c>
      <c r="J268" s="29">
        <f t="shared" si="35"/>
        <v>6.8055555555555564E-2</v>
      </c>
      <c r="K268" s="29">
        <f t="shared" si="42"/>
        <v>3.1475498989050832E-2</v>
      </c>
      <c r="L268" s="29">
        <f t="shared" si="43"/>
        <v>2.1847575037650752E-2</v>
      </c>
    </row>
    <row r="269" spans="1:12" x14ac:dyDescent="0.2">
      <c r="A269" s="26">
        <f t="shared" si="41"/>
        <v>35.166666666666664</v>
      </c>
      <c r="B269" s="6">
        <v>2110</v>
      </c>
      <c r="C269" s="38">
        <f t="shared" si="33"/>
        <v>5.0269195157917758E-2</v>
      </c>
      <c r="D269" s="38">
        <f t="shared" si="36"/>
        <v>0.12525696476565606</v>
      </c>
      <c r="E269" s="38">
        <f t="shared" si="37"/>
        <v>7.4987769607738258E-2</v>
      </c>
      <c r="F269" s="38">
        <f t="shared" si="34"/>
        <v>6.0148708075617027E-3</v>
      </c>
      <c r="G269" s="38">
        <f t="shared" si="38"/>
        <v>5.2141498903426453E-2</v>
      </c>
      <c r="H269" s="38">
        <f t="shared" si="39"/>
        <v>4.6126628095864847E-2</v>
      </c>
      <c r="I269" s="29">
        <f t="shared" si="40"/>
        <v>0.23444444444444479</v>
      </c>
      <c r="J269" s="29">
        <f t="shared" si="35"/>
        <v>6.8705246913580251E-2</v>
      </c>
      <c r="K269" s="29">
        <f t="shared" si="42"/>
        <v>3.1683798349072326E-2</v>
      </c>
      <c r="L269" s="29">
        <f t="shared" si="43"/>
        <v>2.1975704560139264E-2</v>
      </c>
    </row>
    <row r="270" spans="1:12" x14ac:dyDescent="0.2">
      <c r="A270" s="26">
        <f t="shared" si="41"/>
        <v>35.333333333333336</v>
      </c>
      <c r="B270" s="6">
        <v>2120</v>
      </c>
      <c r="C270" s="38">
        <f t="shared" si="33"/>
        <v>4.9561787900769434E-2</v>
      </c>
      <c r="D270" s="38">
        <f t="shared" si="36"/>
        <v>0.12460541216979432</v>
      </c>
      <c r="E270" s="38">
        <f t="shared" si="37"/>
        <v>7.5043624269024833E-2</v>
      </c>
      <c r="F270" s="38">
        <f t="shared" si="34"/>
        <v>5.870854400179237E-3</v>
      </c>
      <c r="G270" s="38">
        <f t="shared" si="38"/>
        <v>5.2004165685830175E-2</v>
      </c>
      <c r="H270" s="38">
        <f t="shared" si="39"/>
        <v>4.6133311285651027E-2</v>
      </c>
      <c r="I270" s="29">
        <f t="shared" si="40"/>
        <v>0.23555555555555591</v>
      </c>
      <c r="J270" s="29">
        <f t="shared" si="35"/>
        <v>6.9358024691358031E-2</v>
      </c>
      <c r="K270" s="29">
        <f t="shared" si="42"/>
        <v>3.1892252860930725E-2</v>
      </c>
      <c r="L270" s="29">
        <f t="shared" si="43"/>
        <v>2.2103852647043849E-2</v>
      </c>
    </row>
    <row r="271" spans="1:12" x14ac:dyDescent="0.2">
      <c r="A271" s="26">
        <f t="shared" si="41"/>
        <v>35.5</v>
      </c>
      <c r="B271" s="6">
        <v>2130</v>
      </c>
      <c r="C271" s="38">
        <f t="shared" si="33"/>
        <v>4.8864335547929669E-2</v>
      </c>
      <c r="D271" s="38">
        <f t="shared" si="36"/>
        <v>0.12396302847017764</v>
      </c>
      <c r="E271" s="38">
        <f t="shared" si="37"/>
        <v>7.5098692922247912E-2</v>
      </c>
      <c r="F271" s="38">
        <f t="shared" si="34"/>
        <v>5.7302862340406734E-3</v>
      </c>
      <c r="G271" s="38">
        <f t="shared" si="38"/>
        <v>5.1870120691247371E-2</v>
      </c>
      <c r="H271" s="38">
        <f t="shared" si="39"/>
        <v>4.6139834457206784E-2</v>
      </c>
      <c r="I271" s="29">
        <f t="shared" si="40"/>
        <v>0.23666666666666702</v>
      </c>
      <c r="J271" s="29">
        <f t="shared" si="35"/>
        <v>7.0013888888888889E-2</v>
      </c>
      <c r="K271" s="29">
        <f t="shared" si="42"/>
        <v>3.2100860341270306E-2</v>
      </c>
      <c r="L271" s="29">
        <f t="shared" si="43"/>
        <v>2.2232018853869422E-2</v>
      </c>
    </row>
    <row r="272" spans="1:12" x14ac:dyDescent="0.2">
      <c r="A272" s="26">
        <f t="shared" si="41"/>
        <v>35.666666666666664</v>
      </c>
      <c r="B272" s="6">
        <v>2140</v>
      </c>
      <c r="C272" s="38">
        <f t="shared" si="33"/>
        <v>4.8176698010194162E-2</v>
      </c>
      <c r="D272" s="38">
        <f t="shared" si="36"/>
        <v>0.12332968463860648</v>
      </c>
      <c r="E272" s="38">
        <f t="shared" si="37"/>
        <v>7.5152986628412272E-2</v>
      </c>
      <c r="F272" s="38">
        <f t="shared" si="34"/>
        <v>5.5930837465554524E-3</v>
      </c>
      <c r="G272" s="38">
        <f t="shared" si="38"/>
        <v>5.1739285188466641E-2</v>
      </c>
      <c r="H272" s="38">
        <f t="shared" si="39"/>
        <v>4.6146201441911276E-2</v>
      </c>
      <c r="I272" s="29">
        <f t="shared" si="40"/>
        <v>0.23777777777777814</v>
      </c>
      <c r="J272" s="29">
        <f t="shared" si="35"/>
        <v>7.0672839506172841E-2</v>
      </c>
      <c r="K272" s="29">
        <f t="shared" si="42"/>
        <v>3.230961863746034E-2</v>
      </c>
      <c r="L272" s="29">
        <f t="shared" si="43"/>
        <v>2.2360202746763619E-2</v>
      </c>
    </row>
    <row r="273" spans="1:12" x14ac:dyDescent="0.2">
      <c r="A273" s="26">
        <f t="shared" si="41"/>
        <v>35.833333333333336</v>
      </c>
      <c r="B273" s="6">
        <v>2150</v>
      </c>
      <c r="C273" s="38">
        <f t="shared" si="33"/>
        <v>4.7498737169747181E-2</v>
      </c>
      <c r="D273" s="38">
        <f t="shared" si="36"/>
        <v>0.12270525346261528</v>
      </c>
      <c r="E273" s="38">
        <f t="shared" si="37"/>
        <v>7.5206516292868036E-2</v>
      </c>
      <c r="F273" s="38">
        <f t="shared" si="34"/>
        <v>5.4591663519614553E-3</v>
      </c>
      <c r="G273" s="38">
        <f t="shared" si="38"/>
        <v>5.1611582331368817E-2</v>
      </c>
      <c r="H273" s="38">
        <f t="shared" si="39"/>
        <v>4.6152415979407446E-2</v>
      </c>
      <c r="I273" s="29">
        <f t="shared" si="40"/>
        <v>0.23888888888888926</v>
      </c>
      <c r="J273" s="29">
        <f t="shared" si="35"/>
        <v>7.1334876543209885E-2</v>
      </c>
      <c r="K273" s="29">
        <f t="shared" si="42"/>
        <v>3.2518525627162752E-2</v>
      </c>
      <c r="L273" s="29">
        <f t="shared" si="43"/>
        <v>2.2488403902261974E-2</v>
      </c>
    </row>
    <row r="274" spans="1:12" x14ac:dyDescent="0.2">
      <c r="A274" s="26">
        <f t="shared" si="41"/>
        <v>36</v>
      </c>
      <c r="B274" s="6">
        <v>2160</v>
      </c>
      <c r="C274" s="38">
        <f t="shared" si="33"/>
        <v>4.6830316852419576E-2</v>
      </c>
      <c r="D274" s="38">
        <f t="shared" si="36"/>
        <v>0.12208960951992069</v>
      </c>
      <c r="E274" s="38">
        <f t="shared" si="37"/>
        <v>7.5259292667501088E-2</v>
      </c>
      <c r="F274" s="38">
        <f t="shared" si="34"/>
        <v>5.3284553939930259E-3</v>
      </c>
      <c r="G274" s="38">
        <f t="shared" si="38"/>
        <v>5.1486937113791459E-2</v>
      </c>
      <c r="H274" s="38">
        <f t="shared" si="39"/>
        <v>4.6158481719798514E-2</v>
      </c>
      <c r="I274" s="29">
        <f t="shared" si="40"/>
        <v>0.24000000000000038</v>
      </c>
      <c r="J274" s="29">
        <f t="shared" si="35"/>
        <v>7.2000000000000008E-2</v>
      </c>
      <c r="K274" s="29">
        <f t="shared" si="42"/>
        <v>3.2727579217905811E-2</v>
      </c>
      <c r="L274" s="29">
        <f t="shared" si="43"/>
        <v>2.2616621907039194E-2</v>
      </c>
    </row>
    <row r="275" spans="1:12" x14ac:dyDescent="0.2">
      <c r="A275" s="26">
        <f t="shared" si="41"/>
        <v>36.166666666666664</v>
      </c>
      <c r="B275" s="6">
        <v>2170</v>
      </c>
      <c r="C275" s="38">
        <f t="shared" si="33"/>
        <v>4.617130280033685E-2</v>
      </c>
      <c r="D275" s="38">
        <f t="shared" si="36"/>
        <v>0.12148262915322953</v>
      </c>
      <c r="E275" s="38">
        <f t="shared" si="37"/>
        <v>7.5311326352892657E-2</v>
      </c>
      <c r="F275" s="38">
        <f t="shared" si="34"/>
        <v>5.2008740996822922E-3</v>
      </c>
      <c r="G275" s="38">
        <f t="shared" si="38"/>
        <v>5.1365276325474052E-2</v>
      </c>
      <c r="H275" s="38">
        <f t="shared" si="39"/>
        <v>4.6164402225791837E-2</v>
      </c>
      <c r="I275" s="29">
        <f t="shared" si="40"/>
        <v>0.2411111111111115</v>
      </c>
      <c r="J275" s="29">
        <f t="shared" si="35"/>
        <v>7.2668209876543211E-2</v>
      </c>
      <c r="K275" s="29">
        <f t="shared" si="42"/>
        <v>3.2936777346663844E-2</v>
      </c>
      <c r="L275" s="29">
        <f t="shared" si="43"/>
        <v>2.2744856357666394E-2</v>
      </c>
    </row>
    <row r="276" spans="1:12" x14ac:dyDescent="0.2">
      <c r="A276" s="26">
        <f t="shared" si="41"/>
        <v>36.333333333333336</v>
      </c>
      <c r="B276" s="6">
        <v>2180</v>
      </c>
      <c r="C276" s="38">
        <f t="shared" si="33"/>
        <v>4.5521562644952496E-2</v>
      </c>
      <c r="D276" s="38">
        <f t="shared" si="36"/>
        <v>0.12088419044540112</v>
      </c>
      <c r="E276" s="38">
        <f t="shared" si="37"/>
        <v>7.5362627800448584E-2</v>
      </c>
      <c r="F276" s="38">
        <f t="shared" si="34"/>
        <v>5.0763475342666059E-3</v>
      </c>
      <c r="G276" s="38">
        <f t="shared" si="38"/>
        <v>5.1246528509058011E-2</v>
      </c>
      <c r="H276" s="38">
        <f t="shared" si="39"/>
        <v>4.6170180974791482E-2</v>
      </c>
      <c r="I276" s="29">
        <f t="shared" si="40"/>
        <v>0.24222222222222262</v>
      </c>
      <c r="J276" s="29">
        <f t="shared" si="35"/>
        <v>7.3339506172839505E-2</v>
      </c>
      <c r="K276" s="29">
        <f t="shared" si="42"/>
        <v>3.314611797944287E-2</v>
      </c>
      <c r="L276" s="29">
        <f t="shared" si="43"/>
        <v>2.2873106860374148E-2</v>
      </c>
    </row>
    <row r="277" spans="1:12" x14ac:dyDescent="0.2">
      <c r="A277" s="26">
        <f t="shared" si="41"/>
        <v>36.5</v>
      </c>
      <c r="B277" s="6">
        <v>2190</v>
      </c>
      <c r="C277" s="38">
        <f t="shared" si="33"/>
        <v>4.4880965880460651E-2</v>
      </c>
      <c r="D277" s="38">
        <f t="shared" si="36"/>
        <v>0.12029417319495922</v>
      </c>
      <c r="E277" s="38">
        <f t="shared" si="37"/>
        <v>7.5413207314498534E-2</v>
      </c>
      <c r="F277" s="38">
        <f t="shared" si="34"/>
        <v>4.9548025571756922E-3</v>
      </c>
      <c r="G277" s="38">
        <f t="shared" si="38"/>
        <v>5.1130623918116284E-2</v>
      </c>
      <c r="H277" s="38">
        <f t="shared" si="39"/>
        <v>4.6175821360940665E-2</v>
      </c>
      <c r="I277" s="29">
        <f t="shared" si="40"/>
        <v>0.24333333333333373</v>
      </c>
      <c r="J277" s="29">
        <f t="shared" si="35"/>
        <v>7.4013888888888893E-2</v>
      </c>
      <c r="K277" s="29">
        <f t="shared" si="42"/>
        <v>3.3355599110872033E-2</v>
      </c>
      <c r="L277" s="29">
        <f t="shared" si="43"/>
        <v>2.3001373030821205E-2</v>
      </c>
    </row>
    <row r="278" spans="1:12" x14ac:dyDescent="0.2">
      <c r="A278" s="26">
        <f t="shared" si="41"/>
        <v>36.666666666666664</v>
      </c>
      <c r="B278" s="6">
        <v>2200</v>
      </c>
      <c r="C278" s="38">
        <f t="shared" si="33"/>
        <v>4.4249383837582777E-2</v>
      </c>
      <c r="D278" s="38">
        <f t="shared" si="36"/>
        <v>0.11971245889194852</v>
      </c>
      <c r="E278" s="38">
        <f t="shared" si="37"/>
        <v>7.5463075054365711E-2</v>
      </c>
      <c r="F278" s="38">
        <f t="shared" si="34"/>
        <v>4.8361677790725918E-3</v>
      </c>
      <c r="G278" s="38">
        <f t="shared" si="38"/>
        <v>5.1017494476187829E-2</v>
      </c>
      <c r="H278" s="38">
        <f t="shared" si="39"/>
        <v>4.6181326697115305E-2</v>
      </c>
      <c r="I278" s="29">
        <f t="shared" si="40"/>
        <v>0.24444444444444485</v>
      </c>
      <c r="J278" s="29">
        <f t="shared" si="35"/>
        <v>7.4691358024691359E-2</v>
      </c>
      <c r="K278" s="29">
        <f t="shared" si="42"/>
        <v>3.3565218763800829E-2</v>
      </c>
      <c r="L278" s="29">
        <f t="shared" si="43"/>
        <v>2.3129654493868747E-2</v>
      </c>
    </row>
    <row r="279" spans="1:12" x14ac:dyDescent="0.2">
      <c r="A279" s="26">
        <f t="shared" si="41"/>
        <v>36.833333333333336</v>
      </c>
      <c r="B279" s="6">
        <v>2210</v>
      </c>
      <c r="C279" s="38">
        <f t="shared" si="33"/>
        <v>4.3626689657723441E-2</v>
      </c>
      <c r="D279" s="38">
        <f t="shared" si="36"/>
        <v>0.11913893069413095</v>
      </c>
      <c r="E279" s="38">
        <f t="shared" si="37"/>
        <v>7.5512241036407468E-2</v>
      </c>
      <c r="F279" s="38">
        <f t="shared" si="34"/>
        <v>4.7203735199232103E-3</v>
      </c>
      <c r="G279" s="38">
        <f t="shared" si="38"/>
        <v>5.0907073736792971E-2</v>
      </c>
      <c r="H279" s="38">
        <f t="shared" si="39"/>
        <v>4.6186700216869832E-2</v>
      </c>
      <c r="I279" s="29">
        <f t="shared" si="40"/>
        <v>0.24555555555555597</v>
      </c>
      <c r="J279" s="29">
        <f t="shared" si="35"/>
        <v>7.5371913580246919E-2</v>
      </c>
      <c r="K279" s="29">
        <f t="shared" si="42"/>
        <v>3.377497498890196E-2</v>
      </c>
      <c r="L279" s="29">
        <f t="shared" si="43"/>
        <v>2.3257950883360051E-2</v>
      </c>
    </row>
    <row r="280" spans="1:12" x14ac:dyDescent="0.2">
      <c r="A280" s="26">
        <f t="shared" si="41"/>
        <v>37</v>
      </c>
      <c r="B280" s="6">
        <v>2220</v>
      </c>
      <c r="C280" s="38">
        <f t="shared" si="33"/>
        <v>4.3012758267489716E-2</v>
      </c>
      <c r="D280" s="38">
        <f t="shared" si="36"/>
        <v>0.1185734734035169</v>
      </c>
      <c r="E280" s="38">
        <f t="shared" si="37"/>
        <v>7.5560715136027162E-2</v>
      </c>
      <c r="F280" s="38">
        <f t="shared" si="34"/>
        <v>4.60735176806979E-3</v>
      </c>
      <c r="G280" s="38">
        <f t="shared" si="38"/>
        <v>5.0799296844406129E-2</v>
      </c>
      <c r="H280" s="38">
        <f t="shared" si="39"/>
        <v>4.6191945076336414E-2</v>
      </c>
      <c r="I280" s="29">
        <f t="shared" si="40"/>
        <v>0.24666666666666709</v>
      </c>
      <c r="J280" s="29">
        <f t="shared" si="35"/>
        <v>7.6055555555555557E-2</v>
      </c>
      <c r="K280" s="29">
        <f t="shared" si="42"/>
        <v>3.398486586427981E-2</v>
      </c>
      <c r="L280" s="29">
        <f t="shared" si="43"/>
        <v>2.3386261841905429E-2</v>
      </c>
    </row>
    <row r="281" spans="1:12" x14ac:dyDescent="0.2">
      <c r="A281" s="26">
        <f t="shared" si="41"/>
        <v>37.166666666666664</v>
      </c>
      <c r="B281" s="6">
        <v>2230</v>
      </c>
      <c r="C281" s="38">
        <f t="shared" si="33"/>
        <v>4.2407466353569005E-2</v>
      </c>
      <c r="D281" s="38">
        <f t="shared" si="36"/>
        <v>0.11801597344322674</v>
      </c>
      <c r="E281" s="38">
        <f t="shared" si="37"/>
        <v>7.5608507089657703E-2</v>
      </c>
      <c r="F281" s="38">
        <f t="shared" si="34"/>
        <v>4.4970361402843244E-3</v>
      </c>
      <c r="G281" s="38">
        <f t="shared" si="38"/>
        <v>5.0694100496362964E-2</v>
      </c>
      <c r="H281" s="38">
        <f t="shared" si="39"/>
        <v>4.6197064356078711E-2</v>
      </c>
      <c r="I281" s="29">
        <f t="shared" si="40"/>
        <v>0.24777777777777821</v>
      </c>
      <c r="J281" s="29">
        <f t="shared" si="35"/>
        <v>7.6742283950617288E-2</v>
      </c>
      <c r="K281" s="29">
        <f t="shared" si="42"/>
        <v>3.4194889495084417E-2</v>
      </c>
      <c r="L281" s="29">
        <f t="shared" si="43"/>
        <v>2.3514587020672315E-2</v>
      </c>
    </row>
    <row r="282" spans="1:12" x14ac:dyDescent="0.2">
      <c r="A282" s="26">
        <f t="shared" si="41"/>
        <v>37.333333333333336</v>
      </c>
      <c r="B282" s="6">
        <v>2240</v>
      </c>
      <c r="C282" s="38">
        <f t="shared" si="33"/>
        <v>4.1810692337960705E-2</v>
      </c>
      <c r="D282" s="38">
        <f t="shared" si="36"/>
        <v>0.11746631883467795</v>
      </c>
      <c r="E282" s="38">
        <f t="shared" si="37"/>
        <v>7.5655626496717227E-2</v>
      </c>
      <c r="F282" s="38">
        <f t="shared" si="34"/>
        <v>4.3893618427784395E-3</v>
      </c>
      <c r="G282" s="38">
        <f t="shared" si="38"/>
        <v>5.0591422905679619E-2</v>
      </c>
      <c r="H282" s="38">
        <f t="shared" si="39"/>
        <v>4.6202061062901249E-2</v>
      </c>
      <c r="I282" s="29">
        <f t="shared" si="40"/>
        <v>0.24888888888888933</v>
      </c>
      <c r="J282" s="29">
        <f t="shared" si="35"/>
        <v>7.7432098765432097E-2</v>
      </c>
      <c r="K282" s="29">
        <f t="shared" si="42"/>
        <v>3.4405044013130853E-2</v>
      </c>
      <c r="L282" s="29">
        <f t="shared" si="43"/>
        <v>2.3642926079180372E-2</v>
      </c>
    </row>
    <row r="283" spans="1:12" x14ac:dyDescent="0.2">
      <c r="A283" s="26">
        <f t="shared" si="41"/>
        <v>37.5</v>
      </c>
      <c r="B283" s="6">
        <v>2250</v>
      </c>
      <c r="C283" s="38">
        <f t="shared" si="33"/>
        <v>4.1222316353556082E-2</v>
      </c>
      <c r="D283" s="38">
        <f t="shared" si="36"/>
        <v>0.11692439917509326</v>
      </c>
      <c r="E283" s="38">
        <f t="shared" si="37"/>
        <v>7.5702082821537175E-2</v>
      </c>
      <c r="F283" s="38">
        <f t="shared" si="34"/>
        <v>4.2842656331468212E-3</v>
      </c>
      <c r="G283" s="38">
        <f t="shared" si="38"/>
        <v>5.0491203764762196E-2</v>
      </c>
      <c r="H283" s="38">
        <f t="shared" si="39"/>
        <v>4.6206938131615451E-2</v>
      </c>
      <c r="I283" s="29">
        <f t="shared" si="40"/>
        <v>0.25000000000000044</v>
      </c>
      <c r="J283" s="29">
        <f t="shared" si="35"/>
        <v>7.8125E-2</v>
      </c>
      <c r="K283" s="29">
        <f t="shared" si="42"/>
        <v>3.461532757652401E-2</v>
      </c>
      <c r="L283" s="29">
        <f t="shared" si="43"/>
        <v>2.3771278685101527E-2</v>
      </c>
    </row>
    <row r="284" spans="1:12" x14ac:dyDescent="0.2">
      <c r="A284" s="26">
        <f t="shared" si="41"/>
        <v>37.666666666666664</v>
      </c>
      <c r="B284" s="6">
        <v>2260</v>
      </c>
      <c r="C284" s="38">
        <f t="shared" si="33"/>
        <v>4.0642220220061941E-2</v>
      </c>
      <c r="D284" s="38">
        <f t="shared" si="36"/>
        <v>0.1163901056153253</v>
      </c>
      <c r="E284" s="38">
        <f t="shared" si="37"/>
        <v>7.5747885395263351E-2</v>
      </c>
      <c r="F284" s="38">
        <f t="shared" si="34"/>
        <v>4.18168578322182E-3</v>
      </c>
      <c r="G284" s="38">
        <f t="shared" si="38"/>
        <v>5.039338420998514E-2</v>
      </c>
      <c r="H284" s="38">
        <f t="shared" si="39"/>
        <v>4.6211698426763391E-2</v>
      </c>
      <c r="I284" s="29">
        <f t="shared" si="40"/>
        <v>0.25111111111111156</v>
      </c>
      <c r="J284" s="29">
        <f t="shared" si="35"/>
        <v>7.8820987654320995E-2</v>
      </c>
      <c r="K284" s="29">
        <f t="shared" si="42"/>
        <v>3.4825738369288629E-2</v>
      </c>
      <c r="L284" s="29">
        <f t="shared" si="43"/>
        <v>2.3899644514064761E-2</v>
      </c>
    </row>
    <row r="285" spans="1:12" x14ac:dyDescent="0.2">
      <c r="A285" s="26">
        <f t="shared" si="41"/>
        <v>37.833333333333336</v>
      </c>
      <c r="B285" s="6">
        <v>2270</v>
      </c>
      <c r="C285" s="38">
        <f t="shared" si="33"/>
        <v>4.0070287420263306E-2</v>
      </c>
      <c r="D285" s="38">
        <f t="shared" si="36"/>
        <v>0.11586333083799338</v>
      </c>
      <c r="E285" s="38">
        <f t="shared" si="37"/>
        <v>7.5793043417730091E-2</v>
      </c>
      <c r="F285" s="38">
        <f t="shared" si="34"/>
        <v>4.0815620428174817E-3</v>
      </c>
      <c r="G285" s="38">
        <f t="shared" si="38"/>
        <v>5.0297906787117722E-2</v>
      </c>
      <c r="H285" s="38">
        <f t="shared" si="39"/>
        <v>4.6216344744300301E-2</v>
      </c>
      <c r="I285" s="29">
        <f t="shared" si="40"/>
        <v>0.25222222222222268</v>
      </c>
      <c r="J285" s="29">
        <f t="shared" si="35"/>
        <v>7.9520061728395069E-2</v>
      </c>
      <c r="K285" s="29">
        <f t="shared" si="42"/>
        <v>3.5036274601004544E-2</v>
      </c>
      <c r="L285" s="29">
        <f t="shared" si="43"/>
        <v>2.4028023249465597E-2</v>
      </c>
    </row>
    <row r="286" spans="1:12" x14ac:dyDescent="0.2">
      <c r="A286" s="26">
        <f t="shared" si="41"/>
        <v>38</v>
      </c>
      <c r="B286" s="6">
        <v>2280</v>
      </c>
      <c r="C286" s="38">
        <f t="shared" si="33"/>
        <v>3.9506403076619734E-2</v>
      </c>
      <c r="D286" s="38">
        <f t="shared" si="36"/>
        <v>0.11534396903592788</v>
      </c>
      <c r="E286" s="38">
        <f t="shared" si="37"/>
        <v>7.5837565959308156E-2</v>
      </c>
      <c r="F286" s="38">
        <f t="shared" si="34"/>
        <v>3.9838356043416607E-3</v>
      </c>
      <c r="G286" s="38">
        <f t="shared" si="38"/>
        <v>5.0204715417578365E-2</v>
      </c>
      <c r="H286" s="38">
        <f t="shared" si="39"/>
        <v>4.6220879813236762E-2</v>
      </c>
      <c r="I286" s="29">
        <f t="shared" si="40"/>
        <v>0.2533333333333338</v>
      </c>
      <c r="J286" s="29">
        <f t="shared" si="35"/>
        <v>8.0222222222222223E-2</v>
      </c>
      <c r="K286" s="29">
        <f t="shared" si="42"/>
        <v>3.5246934506447065E-2</v>
      </c>
      <c r="L286" s="29">
        <f t="shared" si="43"/>
        <v>2.4156414582280142E-2</v>
      </c>
    </row>
    <row r="287" spans="1:12" x14ac:dyDescent="0.2">
      <c r="A287" s="26">
        <f t="shared" si="41"/>
        <v>38.166666666666664</v>
      </c>
      <c r="B287" s="6">
        <v>2290</v>
      </c>
      <c r="C287" s="38">
        <f t="shared" si="33"/>
        <v>3.895045392819127E-2</v>
      </c>
      <c r="D287" s="38">
        <f t="shared" si="36"/>
        <v>0.11483191589091789</v>
      </c>
      <c r="E287" s="38">
        <f t="shared" si="37"/>
        <v>7.5881461962726618E-2</v>
      </c>
      <c r="F287" s="38">
        <f t="shared" si="34"/>
        <v>3.8884490682554096E-3</v>
      </c>
      <c r="G287" s="38">
        <f t="shared" si="38"/>
        <v>5.0113755365496941E-2</v>
      </c>
      <c r="H287" s="38">
        <f t="shared" si="39"/>
        <v>4.6225306297241586E-2</v>
      </c>
      <c r="I287" s="29">
        <f t="shared" si="40"/>
        <v>0.25444444444444492</v>
      </c>
      <c r="J287" s="29">
        <f t="shared" si="35"/>
        <v>8.0927469135802468E-2</v>
      </c>
      <c r="K287" s="29">
        <f t="shared" si="42"/>
        <v>3.5457716345232419E-2</v>
      </c>
      <c r="L287" s="29">
        <f t="shared" si="43"/>
        <v>2.4284818210883592E-2</v>
      </c>
    </row>
    <row r="288" spans="1:12" x14ac:dyDescent="0.2">
      <c r="A288" s="26">
        <f t="shared" si="41"/>
        <v>38.333333333333336</v>
      </c>
      <c r="B288" s="6">
        <v>2300</v>
      </c>
      <c r="C288" s="38">
        <f t="shared" si="33"/>
        <v>3.8402328307889116E-2</v>
      </c>
      <c r="D288" s="38">
        <f t="shared" si="36"/>
        <v>0.11432706855275816</v>
      </c>
      <c r="E288" s="38">
        <f t="shared" si="37"/>
        <v>7.5924740244869046E-2</v>
      </c>
      <c r="F288" s="38">
        <f t="shared" si="34"/>
        <v>3.7953464093594268E-3</v>
      </c>
      <c r="G288" s="38">
        <f t="shared" si="38"/>
        <v>5.002497320556569E-2</v>
      </c>
      <c r="H288" s="38">
        <f t="shared" si="39"/>
        <v>4.6229626796206312E-2</v>
      </c>
      <c r="I288" s="29">
        <f t="shared" si="40"/>
        <v>0.25555555555555604</v>
      </c>
      <c r="J288" s="29">
        <f t="shared" si="35"/>
        <v>8.1635802469135807E-2</v>
      </c>
      <c r="K288" s="29">
        <f t="shared" si="42"/>
        <v>3.5668618401468163E-2</v>
      </c>
      <c r="L288" s="29">
        <f t="shared" si="43"/>
        <v>2.4413233840873055E-2</v>
      </c>
    </row>
    <row r="289" spans="1:12" x14ac:dyDescent="0.2">
      <c r="A289" s="26">
        <f t="shared" si="41"/>
        <v>38.5</v>
      </c>
      <c r="B289" s="6">
        <v>2310</v>
      </c>
      <c r="C289" s="38">
        <f t="shared" si="33"/>
        <v>3.7861916120046177E-2</v>
      </c>
      <c r="D289" s="38">
        <f t="shared" si="36"/>
        <v>0.11382932561859066</v>
      </c>
      <c r="E289" s="38">
        <f t="shared" si="37"/>
        <v>7.5967409498544483E-2</v>
      </c>
      <c r="F289" s="38">
        <f t="shared" si="34"/>
        <v>3.7044729438876949E-3</v>
      </c>
      <c r="G289" s="38">
        <f t="shared" si="38"/>
        <v>4.9938316791659915E-2</v>
      </c>
      <c r="H289" s="38">
        <f t="shared" si="39"/>
        <v>4.6233843847772266E-2</v>
      </c>
      <c r="I289" s="29">
        <f t="shared" si="40"/>
        <v>0.25666666666666715</v>
      </c>
      <c r="J289" s="29">
        <f t="shared" si="35"/>
        <v>8.2347222222222224E-2</v>
      </c>
      <c r="K289" s="29">
        <f t="shared" si="42"/>
        <v>3.5879638983408561E-2</v>
      </c>
      <c r="L289" s="29">
        <f t="shared" si="43"/>
        <v>2.4541661184894644E-2</v>
      </c>
    </row>
    <row r="290" spans="1:12" x14ac:dyDescent="0.2">
      <c r="A290" s="26">
        <f t="shared" si="41"/>
        <v>38.666666666666664</v>
      </c>
      <c r="B290" s="6">
        <v>2320</v>
      </c>
      <c r="C290" s="38">
        <f t="shared" si="33"/>
        <v>3.7329108818303591E-2</v>
      </c>
      <c r="D290" s="38">
        <f t="shared" si="36"/>
        <v>0.11333858711253701</v>
      </c>
      <c r="E290" s="38">
        <f t="shared" si="37"/>
        <v>7.6009478294233421E-2</v>
      </c>
      <c r="F290" s="38">
        <f t="shared" si="34"/>
        <v>3.6157752973890321E-3</v>
      </c>
      <c r="G290" s="38">
        <f t="shared" si="38"/>
        <v>4.9853735226210019E-2</v>
      </c>
      <c r="H290" s="38">
        <f t="shared" si="39"/>
        <v>4.6237959928821029E-2</v>
      </c>
      <c r="I290" s="29">
        <f t="shared" si="40"/>
        <v>0.25777777777777827</v>
      </c>
      <c r="J290" s="29">
        <f t="shared" si="35"/>
        <v>8.3061728395061735E-2</v>
      </c>
      <c r="K290" s="29">
        <f t="shared" si="42"/>
        <v>3.6090776423114763E-2</v>
      </c>
      <c r="L290" s="29">
        <f t="shared" si="43"/>
        <v>2.4670099962474702E-2</v>
      </c>
    </row>
    <row r="291" spans="1:12" x14ac:dyDescent="0.2">
      <c r="A291" s="26">
        <f t="shared" si="41"/>
        <v>38.833333333333336</v>
      </c>
      <c r="B291" s="6">
        <v>2330</v>
      </c>
      <c r="C291" s="38">
        <f t="shared" si="33"/>
        <v>3.6803799383808157E-2</v>
      </c>
      <c r="D291" s="38">
        <f t="shared" si="36"/>
        <v>0.11285475446561745</v>
      </c>
      <c r="E291" s="38">
        <f t="shared" si="37"/>
        <v>7.6050955081809313E-2</v>
      </c>
      <c r="F291" s="38">
        <f t="shared" si="34"/>
        <v>3.5292013733776348E-3</v>
      </c>
      <c r="G291" s="38">
        <f t="shared" si="38"/>
        <v>4.9771178830306829E-2</v>
      </c>
      <c r="H291" s="38">
        <f t="shared" si="39"/>
        <v>4.6241977456929241E-2</v>
      </c>
      <c r="I291" s="29">
        <f t="shared" si="40"/>
        <v>0.25888888888888939</v>
      </c>
      <c r="J291" s="29">
        <f t="shared" si="35"/>
        <v>8.3779320987654324E-2</v>
      </c>
      <c r="K291" s="29">
        <f t="shared" si="42"/>
        <v>3.6302029076119791E-2</v>
      </c>
      <c r="L291" s="29">
        <f t="shared" si="43"/>
        <v>2.4798549899855062E-2</v>
      </c>
    </row>
    <row r="292" spans="1:12" x14ac:dyDescent="0.2">
      <c r="A292" s="26">
        <f t="shared" si="41"/>
        <v>39</v>
      </c>
      <c r="B292" s="6">
        <v>2340</v>
      </c>
      <c r="C292" s="38">
        <f t="shared" si="33"/>
        <v>3.6285882303716675E-2</v>
      </c>
      <c r="D292" s="38">
        <f t="shared" si="36"/>
        <v>0.11237773049595243</v>
      </c>
      <c r="E292" s="38">
        <f t="shared" si="37"/>
        <v>7.6091848192235759E-2</v>
      </c>
      <c r="F292" s="38">
        <f t="shared" si="34"/>
        <v>3.4447003227342657E-3</v>
      </c>
      <c r="G292" s="38">
        <f t="shared" si="38"/>
        <v>4.9690599114522768E-2</v>
      </c>
      <c r="H292" s="38">
        <f t="shared" si="39"/>
        <v>4.6245898791788552E-2</v>
      </c>
      <c r="I292" s="29">
        <f t="shared" si="40"/>
        <v>0.26000000000000051</v>
      </c>
      <c r="J292" s="29">
        <f t="shared" si="35"/>
        <v>8.4500000000000006E-2</v>
      </c>
      <c r="K292" s="29">
        <f t="shared" si="42"/>
        <v>3.6513395321098222E-2</v>
      </c>
      <c r="L292" s="29">
        <f t="shared" si="43"/>
        <v>2.4927010729832253E-2</v>
      </c>
    </row>
    <row r="293" spans="1:12" x14ac:dyDescent="0.2">
      <c r="A293" s="26">
        <f t="shared" si="41"/>
        <v>39.166666666666664</v>
      </c>
      <c r="B293" s="6">
        <v>2350</v>
      </c>
      <c r="C293" s="38">
        <f t="shared" si="33"/>
        <v>3.5775253550002967E-2</v>
      </c>
      <c r="D293" s="38">
        <f t="shared" si="36"/>
        <v>0.11190741938924284</v>
      </c>
      <c r="E293" s="38">
        <f t="shared" si="37"/>
        <v>7.6132165839239888E-2</v>
      </c>
      <c r="F293" s="38">
        <f t="shared" si="34"/>
        <v>3.3622225138400601E-3</v>
      </c>
      <c r="G293" s="38">
        <f t="shared" si="38"/>
        <v>4.9611948750431602E-2</v>
      </c>
      <c r="H293" s="38">
        <f t="shared" si="39"/>
        <v>4.6249726236591591E-2</v>
      </c>
      <c r="I293" s="29">
        <f t="shared" si="40"/>
        <v>0.26111111111111163</v>
      </c>
      <c r="J293" s="29">
        <f t="shared" si="35"/>
        <v>8.5223765432098766E-2</v>
      </c>
      <c r="K293" s="29">
        <f t="shared" si="42"/>
        <v>3.6724873559540558E-2</v>
      </c>
      <c r="L293" s="29">
        <f t="shared" si="43"/>
        <v>2.5055482191600562E-2</v>
      </c>
    </row>
    <row r="294" spans="1:12" x14ac:dyDescent="0.2">
      <c r="A294" s="26">
        <f t="shared" si="41"/>
        <v>39.333333333333336</v>
      </c>
      <c r="B294" s="6">
        <v>2360</v>
      </c>
      <c r="C294" s="38">
        <f t="shared" si="33"/>
        <v>3.5271810558562766E-2</v>
      </c>
      <c r="D294" s="38">
        <f t="shared" si="36"/>
        <v>0.11144372667952486</v>
      </c>
      <c r="E294" s="38">
        <f t="shared" si="37"/>
        <v>7.6171916120962108E-2</v>
      </c>
      <c r="F294" s="38">
        <f t="shared" si="34"/>
        <v>3.2817195034254504E-3</v>
      </c>
      <c r="G294" s="38">
        <f t="shared" si="38"/>
        <v>4.9535181542810149E-2</v>
      </c>
      <c r="H294" s="38">
        <f t="shared" si="39"/>
        <v>4.6253462039384748E-2</v>
      </c>
      <c r="I294" s="29">
        <f t="shared" si="40"/>
        <v>0.26222222222222275</v>
      </c>
      <c r="J294" s="29">
        <f t="shared" si="35"/>
        <v>8.595061728395062E-2</v>
      </c>
      <c r="K294" s="29">
        <f t="shared" si="42"/>
        <v>3.693646221543212E-2</v>
      </c>
      <c r="L294" s="29">
        <f t="shared" si="43"/>
        <v>2.5183964030598853E-2</v>
      </c>
    </row>
    <row r="295" spans="1:12" x14ac:dyDescent="0.2">
      <c r="A295" s="26">
        <f t="shared" si="41"/>
        <v>39.5</v>
      </c>
      <c r="B295" s="6">
        <v>2370</v>
      </c>
      <c r="C295" s="38">
        <f t="shared" si="33"/>
        <v>3.4775452208612959E-2</v>
      </c>
      <c r="D295" s="38">
        <f t="shared" si="36"/>
        <v>0.11098655923019569</v>
      </c>
      <c r="E295" s="38">
        <f t="shared" si="37"/>
        <v>7.6211107021582736E-2</v>
      </c>
      <c r="F295" s="38">
        <f t="shared" si="34"/>
        <v>3.203144008117035E-3</v>
      </c>
      <c r="G295" s="38">
        <f t="shared" si="38"/>
        <v>4.9460252402505539E-2</v>
      </c>
      <c r="H295" s="38">
        <f t="shared" si="39"/>
        <v>4.6257108394388555E-2</v>
      </c>
      <c r="I295" s="29">
        <f t="shared" si="40"/>
        <v>0.26333333333333386</v>
      </c>
      <c r="J295" s="29">
        <f t="shared" si="35"/>
        <v>8.6680555555555566E-2</v>
      </c>
      <c r="K295" s="29">
        <f t="shared" si="42"/>
        <v>3.7148159734936514E-2</v>
      </c>
      <c r="L295" s="29">
        <f t="shared" si="43"/>
        <v>2.5312455998361044E-2</v>
      </c>
    </row>
    <row r="296" spans="1:12" x14ac:dyDescent="0.2">
      <c r="A296" s="26">
        <f t="shared" si="41"/>
        <v>39.666666666666664</v>
      </c>
      <c r="B296" s="6">
        <v>2380</v>
      </c>
      <c r="C296" s="38">
        <f t="shared" si="33"/>
        <v>3.4286078802380646E-2</v>
      </c>
      <c r="D296" s="38">
        <f t="shared" si="36"/>
        <v>0.11053582521530628</v>
      </c>
      <c r="E296" s="38">
        <f t="shared" si="37"/>
        <v>7.6249746412925631E-2</v>
      </c>
      <c r="F296" s="38">
        <f t="shared" si="34"/>
        <v>3.1264498766657468E-3</v>
      </c>
      <c r="G296" s="38">
        <f t="shared" si="38"/>
        <v>4.9387117319952156E-2</v>
      </c>
      <c r="H296" s="38">
        <f t="shared" si="39"/>
        <v>4.6260667443286461E-2</v>
      </c>
      <c r="I296" s="29">
        <f t="shared" si="40"/>
        <v>0.26444444444444498</v>
      </c>
      <c r="J296" s="29">
        <f t="shared" si="35"/>
        <v>8.7413580246913591E-2</v>
      </c>
      <c r="K296" s="29">
        <f t="shared" si="42"/>
        <v>3.7359964586083531E-2</v>
      </c>
      <c r="L296" s="29">
        <f t="shared" si="43"/>
        <v>2.5440957852370175E-2</v>
      </c>
    </row>
    <row r="297" spans="1:12" x14ac:dyDescent="0.2">
      <c r="A297" s="26">
        <f t="shared" si="41"/>
        <v>39.833333333333336</v>
      </c>
      <c r="B297" s="6">
        <v>2390</v>
      </c>
      <c r="C297" s="38">
        <f t="shared" si="33"/>
        <v>3.3803592045077872E-2</v>
      </c>
      <c r="D297" s="38">
        <f t="shared" si="36"/>
        <v>0.11009143410111727</v>
      </c>
      <c r="E297" s="38">
        <f t="shared" si="37"/>
        <v>7.628784205603939E-2</v>
      </c>
      <c r="F297" s="38">
        <f t="shared" si="34"/>
        <v>3.0515920628399365E-3</v>
      </c>
      <c r="G297" s="38">
        <f t="shared" si="38"/>
        <v>4.9315733339322647E-2</v>
      </c>
      <c r="H297" s="38">
        <f t="shared" si="39"/>
        <v>4.6264141276482755E-2</v>
      </c>
      <c r="I297" s="29">
        <f t="shared" si="40"/>
        <v>0.2655555555555561</v>
      </c>
      <c r="J297" s="29">
        <f t="shared" si="35"/>
        <v>8.8149691358024695E-2</v>
      </c>
      <c r="K297" s="29">
        <f t="shared" si="42"/>
        <v>3.7571875258461417E-2</v>
      </c>
      <c r="L297" s="29">
        <f t="shared" si="43"/>
        <v>2.5569469355915961E-2</v>
      </c>
    </row>
    <row r="298" spans="1:12" x14ac:dyDescent="0.2">
      <c r="A298" s="26">
        <f t="shared" si="41"/>
        <v>40</v>
      </c>
      <c r="B298" s="6">
        <v>2400</v>
      </c>
      <c r="C298" s="38">
        <f t="shared" si="33"/>
        <v>3.3327895025158448E-2</v>
      </c>
      <c r="D298" s="38">
        <f t="shared" si="36"/>
        <v>0.10965329662791459</v>
      </c>
      <c r="E298" s="38">
        <f t="shared" si="37"/>
        <v>7.6325401602756138E-2</v>
      </c>
      <c r="F298" s="38">
        <f t="shared" si="34"/>
        <v>2.9785265989675383E-3</v>
      </c>
      <c r="G298" s="38">
        <f t="shared" si="38"/>
        <v>4.9246058533297853E-2</v>
      </c>
      <c r="H298" s="38">
        <f t="shared" si="39"/>
        <v>4.6267531934330357E-2</v>
      </c>
      <c r="I298" s="29">
        <f t="shared" si="40"/>
        <v>0.26666666666666722</v>
      </c>
      <c r="J298" s="29">
        <f t="shared" si="35"/>
        <v>8.8888888888888892E-2</v>
      </c>
      <c r="K298" s="29">
        <f t="shared" si="42"/>
        <v>3.7783890262913518E-2</v>
      </c>
      <c r="L298" s="29">
        <f t="shared" si="43"/>
        <v>2.5697990277955766E-2</v>
      </c>
    </row>
    <row r="299" spans="1:12" x14ac:dyDescent="0.2">
      <c r="A299" s="26">
        <f t="shared" si="41"/>
        <v>40.166666666666664</v>
      </c>
      <c r="B299" s="6">
        <v>2410</v>
      </c>
      <c r="C299" s="38">
        <f t="shared" si="33"/>
        <v>3.2858892194852322E-2</v>
      </c>
      <c r="D299" s="38">
        <f t="shared" si="36"/>
        <v>0.10922132479208085</v>
      </c>
      <c r="E299" s="38">
        <f t="shared" si="37"/>
        <v>7.6362432597228538E-2</v>
      </c>
      <c r="F299" s="38">
        <f t="shared" si="34"/>
        <v>2.9072105701116679E-3</v>
      </c>
      <c r="G299" s="38">
        <f t="shared" si="38"/>
        <v>4.9178051978440836E-2</v>
      </c>
      <c r="H299" s="38">
        <f t="shared" si="39"/>
        <v>4.6270841408329211E-2</v>
      </c>
      <c r="I299" s="29">
        <f t="shared" si="40"/>
        <v>0.26777777777777834</v>
      </c>
      <c r="J299" s="29">
        <f t="shared" si="35"/>
        <v>8.9631172839506182E-2</v>
      </c>
      <c r="K299" s="29">
        <f t="shared" si="42"/>
        <v>3.7996008131239149E-2</v>
      </c>
      <c r="L299" s="29">
        <f t="shared" si="43"/>
        <v>2.5826520392978902E-2</v>
      </c>
    </row>
    <row r="300" spans="1:12" x14ac:dyDescent="0.2">
      <c r="A300" s="26">
        <f t="shared" si="41"/>
        <v>40.333333333333336</v>
      </c>
      <c r="B300" s="6">
        <v>2420</v>
      </c>
      <c r="C300" s="38">
        <f t="shared" si="33"/>
        <v>3.2396489350974056E-2</v>
      </c>
      <c r="D300" s="38">
        <f t="shared" si="36"/>
        <v>0.10879543182841908</v>
      </c>
      <c r="E300" s="38">
        <f t="shared" si="37"/>
        <v>7.6398942477445039E-2</v>
      </c>
      <c r="F300" s="38">
        <f t="shared" si="34"/>
        <v>2.83760208886458E-3</v>
      </c>
      <c r="G300" s="38">
        <f t="shared" si="38"/>
        <v>4.9111673731160543E-2</v>
      </c>
      <c r="H300" s="38">
        <f t="shared" si="39"/>
        <v>4.6274071642296001E-2</v>
      </c>
      <c r="I300" s="29">
        <f t="shared" si="40"/>
        <v>0.26888888888888945</v>
      </c>
      <c r="J300" s="29">
        <f t="shared" si="35"/>
        <v>9.037654320987655E-2</v>
      </c>
      <c r="K300" s="29">
        <f t="shared" si="42"/>
        <v>3.8208227415898716E-2</v>
      </c>
      <c r="L300" s="29">
        <f t="shared" si="43"/>
        <v>2.5955059480874169E-2</v>
      </c>
    </row>
    <row r="301" spans="1:12" x14ac:dyDescent="0.2">
      <c r="A301" s="26">
        <f t="shared" si="41"/>
        <v>40.5</v>
      </c>
      <c r="B301" s="6">
        <v>2430</v>
      </c>
      <c r="C301" s="38">
        <f t="shared" si="33"/>
        <v>3.1940593616001309E-2</v>
      </c>
      <c r="D301" s="38">
        <f t="shared" si="36"/>
        <v>0.10837553219272519</v>
      </c>
      <c r="E301" s="38">
        <f t="shared" si="37"/>
        <v>7.6434938576723899E-2</v>
      </c>
      <c r="F301" s="38">
        <f t="shared" si="34"/>
        <v>2.7696602707451474E-3</v>
      </c>
      <c r="G301" s="38">
        <f t="shared" si="38"/>
        <v>4.9046884804250963E-2</v>
      </c>
      <c r="H301" s="38">
        <f t="shared" si="39"/>
        <v>4.6277224533505849E-2</v>
      </c>
      <c r="I301" s="29">
        <f t="shared" si="40"/>
        <v>0.27000000000000057</v>
      </c>
      <c r="J301" s="29">
        <f t="shared" si="35"/>
        <v>9.1125000000000012E-2</v>
      </c>
      <c r="K301" s="29">
        <f t="shared" si="42"/>
        <v>3.8420546689722945E-2</v>
      </c>
      <c r="L301" s="29">
        <f t="shared" si="43"/>
        <v>2.6083607326800574E-2</v>
      </c>
    </row>
    <row r="302" spans="1:12" x14ac:dyDescent="0.2">
      <c r="A302" s="26">
        <f t="shared" si="41"/>
        <v>40.666666666666664</v>
      </c>
      <c r="B302" s="6">
        <v>2440</v>
      </c>
      <c r="C302" s="38">
        <f t="shared" si="33"/>
        <v>3.1491113419419597E-2</v>
      </c>
      <c r="D302" s="38">
        <f t="shared" si="36"/>
        <v>0.10796154154460572</v>
      </c>
      <c r="E302" s="38">
        <f t="shared" si="37"/>
        <v>7.6470428125186118E-2</v>
      </c>
      <c r="F302" s="38">
        <f t="shared" si="34"/>
        <v>2.7033452101853767E-3</v>
      </c>
      <c r="G302" s="38">
        <f t="shared" si="38"/>
        <v>4.8983647143992018E-2</v>
      </c>
      <c r="H302" s="38">
        <f t="shared" si="39"/>
        <v>4.6280301933806674E-2</v>
      </c>
      <c r="I302" s="29">
        <f t="shared" si="40"/>
        <v>0.27111111111111169</v>
      </c>
      <c r="J302" s="29">
        <f t="shared" si="35"/>
        <v>9.1876543209876552E-2</v>
      </c>
      <c r="K302" s="29">
        <f t="shared" si="42"/>
        <v>3.8632964545626237E-2</v>
      </c>
      <c r="L302" s="29">
        <f t="shared" si="43"/>
        <v>2.6212163721061148E-2</v>
      </c>
    </row>
    <row r="303" spans="1:12" x14ac:dyDescent="0.2">
      <c r="A303" s="26">
        <f t="shared" si="41"/>
        <v>40.833333333333336</v>
      </c>
      <c r="B303" s="6">
        <v>2450</v>
      </c>
      <c r="C303" s="38">
        <f t="shared" si="33"/>
        <v>3.1047958479329625E-2</v>
      </c>
      <c r="D303" s="38">
        <f t="shared" si="36"/>
        <v>0.10755337673053732</v>
      </c>
      <c r="E303" s="38">
        <f t="shared" si="37"/>
        <v>7.6505418251207699E-2</v>
      </c>
      <c r="F303" s="38">
        <f t="shared" si="34"/>
        <v>2.6386179570919216E-3</v>
      </c>
      <c r="G303" s="38">
        <f t="shared" si="38"/>
        <v>4.8921923607798769E-2</v>
      </c>
      <c r="H303" s="38">
        <f t="shared" si="39"/>
        <v>4.6283305650706881E-2</v>
      </c>
      <c r="I303" s="29">
        <f t="shared" si="40"/>
        <v>0.27222222222222281</v>
      </c>
      <c r="J303" s="29">
        <f t="shared" si="35"/>
        <v>9.2631172839506185E-2</v>
      </c>
      <c r="K303" s="29">
        <f t="shared" si="42"/>
        <v>3.8845479596324034E-2</v>
      </c>
      <c r="L303" s="29">
        <f t="shared" si="43"/>
        <v>2.6340728458979779E-2</v>
      </c>
    </row>
    <row r="304" spans="1:12" x14ac:dyDescent="0.2">
      <c r="A304" s="26">
        <f t="shared" si="41"/>
        <v>41</v>
      </c>
      <c r="B304" s="6">
        <v>2460</v>
      </c>
      <c r="C304" s="38">
        <f t="shared" si="33"/>
        <v>3.0611039784313319E-2</v>
      </c>
      <c r="D304" s="38">
        <f t="shared" si="36"/>
        <v>0.1071509557671647</v>
      </c>
      <c r="E304" s="38">
        <f t="shared" si="37"/>
        <v>7.6539915982851398E-2</v>
      </c>
      <c r="F304" s="38">
        <f t="shared" si="34"/>
        <v>2.5754404939687717E-3</v>
      </c>
      <c r="G304" s="38">
        <f t="shared" si="38"/>
        <v>4.8861677942405722E-2</v>
      </c>
      <c r="H304" s="38">
        <f t="shared" si="39"/>
        <v>4.6286237448436983E-2</v>
      </c>
      <c r="I304" s="29">
        <f t="shared" si="40"/>
        <v>0.27333333333333393</v>
      </c>
      <c r="J304" s="29">
        <f t="shared" si="35"/>
        <v>9.3388888888888896E-2</v>
      </c>
      <c r="K304" s="29">
        <f t="shared" si="42"/>
        <v>3.9058090474054175E-2</v>
      </c>
      <c r="L304" s="29">
        <f t="shared" si="43"/>
        <v>2.6469301340780991E-2</v>
      </c>
    </row>
    <row r="305" spans="1:12" x14ac:dyDescent="0.2">
      <c r="A305" s="26">
        <f t="shared" si="41"/>
        <v>41.166666666666664</v>
      </c>
      <c r="B305" s="6">
        <v>2470</v>
      </c>
      <c r="C305" s="38">
        <f t="shared" si="33"/>
        <v>3.0180269575555179E-2</v>
      </c>
      <c r="D305" s="38">
        <f t="shared" si="36"/>
        <v>0.10675419782483359</v>
      </c>
      <c r="E305" s="38">
        <f t="shared" si="37"/>
        <v>7.6573928249278417E-2</v>
      </c>
      <c r="F305" s="38">
        <f t="shared" si="34"/>
        <v>2.5137757135877195E-3</v>
      </c>
      <c r="G305" s="38">
        <f t="shared" si="38"/>
        <v>4.8802874762573521E-2</v>
      </c>
      <c r="H305" s="38">
        <f t="shared" si="39"/>
        <v>4.6289099048985836E-2</v>
      </c>
      <c r="I305" s="29">
        <f t="shared" si="40"/>
        <v>0.27444444444444505</v>
      </c>
      <c r="J305" s="29">
        <f t="shared" si="35"/>
        <v>9.4149691358024701E-2</v>
      </c>
      <c r="K305" s="29">
        <f t="shared" si="42"/>
        <v>3.9270795830302171E-2</v>
      </c>
      <c r="L305" s="29">
        <f t="shared" si="43"/>
        <v>2.6597882171472617E-2</v>
      </c>
    </row>
    <row r="306" spans="1:12" x14ac:dyDescent="0.2">
      <c r="A306" s="26">
        <f t="shared" si="41"/>
        <v>41.333333333333336</v>
      </c>
      <c r="B306" s="6">
        <v>2480</v>
      </c>
      <c r="C306" s="38">
        <f t="shared" si="33"/>
        <v>2.9755561329215221E-2</v>
      </c>
      <c r="D306" s="38">
        <f t="shared" si="36"/>
        <v>0.10636302321135535</v>
      </c>
      <c r="E306" s="38">
        <f t="shared" si="37"/>
        <v>7.660746188214014E-2</v>
      </c>
      <c r="F306" s="38">
        <f t="shared" si="34"/>
        <v>2.4535873971934488E-3</v>
      </c>
      <c r="G306" s="38">
        <f t="shared" si="38"/>
        <v>4.8745479530305461E-2</v>
      </c>
      <c r="H306" s="38">
        <f t="shared" si="39"/>
        <v>4.6291892133112043E-2</v>
      </c>
      <c r="I306" s="29">
        <f t="shared" si="40"/>
        <v>0.27555555555555616</v>
      </c>
      <c r="J306" s="29">
        <f t="shared" si="35"/>
        <v>9.4913580246913584E-2</v>
      </c>
      <c r="K306" s="29">
        <f t="shared" si="42"/>
        <v>3.9483594335530336E-2</v>
      </c>
      <c r="L306" s="29">
        <f t="shared" si="43"/>
        <v>2.6726470760731261E-2</v>
      </c>
    </row>
    <row r="307" spans="1:12" x14ac:dyDescent="0.2">
      <c r="A307" s="26">
        <f t="shared" si="41"/>
        <v>41.5</v>
      </c>
      <c r="B307" s="6">
        <v>2490</v>
      </c>
      <c r="C307" s="38">
        <f t="shared" si="33"/>
        <v>2.933682973904984E-2</v>
      </c>
      <c r="D307" s="38">
        <f t="shared" si="36"/>
        <v>0.1059773533560002</v>
      </c>
      <c r="E307" s="38">
        <f t="shared" si="37"/>
        <v>7.6640523616950382E-2</v>
      </c>
      <c r="F307" s="38">
        <f t="shared" si="34"/>
        <v>2.3948401932304885E-3</v>
      </c>
      <c r="G307" s="38">
        <f t="shared" si="38"/>
        <v>4.8689458534561601E-2</v>
      </c>
      <c r="H307" s="38">
        <f t="shared" si="39"/>
        <v>4.6294618341331147E-2</v>
      </c>
      <c r="I307" s="29">
        <f t="shared" si="40"/>
        <v>0.27666666666666728</v>
      </c>
      <c r="J307" s="29">
        <f t="shared" si="35"/>
        <v>9.568055555555556E-2</v>
      </c>
      <c r="K307" s="29">
        <f t="shared" si="42"/>
        <v>3.9696484678910751E-2</v>
      </c>
      <c r="L307" s="29">
        <f t="shared" si="43"/>
        <v>2.6855066922790514E-2</v>
      </c>
    </row>
    <row r="308" spans="1:12" x14ac:dyDescent="0.2">
      <c r="A308" s="26">
        <f t="shared" si="41"/>
        <v>41.666666666666664</v>
      </c>
      <c r="B308" s="6">
        <v>2500</v>
      </c>
      <c r="C308" s="38">
        <f t="shared" si="33"/>
        <v>2.8923990699277393E-2</v>
      </c>
      <c r="D308" s="38">
        <f t="shared" si="36"/>
        <v>0.10559711079371557</v>
      </c>
      <c r="E308" s="38">
        <f t="shared" si="37"/>
        <v>7.6673120094438219E-2</v>
      </c>
      <c r="F308" s="38">
        <f t="shared" si="34"/>
        <v>2.3374995965795026E-3</v>
      </c>
      <c r="G308" s="38">
        <f t="shared" si="38"/>
        <v>4.8634778871458652E-2</v>
      </c>
      <c r="H308" s="38">
        <f t="shared" si="39"/>
        <v>4.6297279274879179E-2</v>
      </c>
      <c r="I308" s="29">
        <f t="shared" si="40"/>
        <v>0.2777777777777784</v>
      </c>
      <c r="J308" s="29">
        <f t="shared" si="35"/>
        <v>9.6450617283950629E-2</v>
      </c>
      <c r="K308" s="29">
        <f t="shared" si="42"/>
        <v>3.9909465568061971E-2</v>
      </c>
      <c r="L308" s="29">
        <f t="shared" si="43"/>
        <v>2.6983670476331847E-2</v>
      </c>
    </row>
    <row r="309" spans="1:12" x14ac:dyDescent="0.2">
      <c r="A309" s="26">
        <f t="shared" si="41"/>
        <v>41.833333333333336</v>
      </c>
      <c r="B309" s="6">
        <v>2510</v>
      </c>
      <c r="C309" s="38">
        <f t="shared" si="33"/>
        <v>2.8516961287684824E-2</v>
      </c>
      <c r="D309" s="38">
        <f t="shared" si="36"/>
        <v>0.10522221914956664</v>
      </c>
      <c r="E309" s="38">
        <f t="shared" si="37"/>
        <v>7.6705257861881856E-2</v>
      </c>
      <c r="F309" s="38">
        <f t="shared" si="34"/>
        <v>2.2815319282907471E-3</v>
      </c>
      <c r="G309" s="38">
        <f t="shared" si="38"/>
        <v>4.8581408424943871E-2</v>
      </c>
      <c r="H309" s="38">
        <f t="shared" si="39"/>
        <v>4.6299876496653153E-2</v>
      </c>
      <c r="I309" s="29">
        <f t="shared" si="40"/>
        <v>0.27888888888888952</v>
      </c>
      <c r="J309" s="29">
        <f t="shared" si="35"/>
        <v>9.7223765432098777E-2</v>
      </c>
      <c r="K309" s="29">
        <f t="shared" si="42"/>
        <v>4.0122535728789419E-2</v>
      </c>
      <c r="L309" s="29">
        <f t="shared" si="43"/>
        <v>2.7112281244378107E-2</v>
      </c>
    </row>
    <row r="310" spans="1:12" x14ac:dyDescent="0.2">
      <c r="A310" s="26">
        <f t="shared" si="41"/>
        <v>42</v>
      </c>
      <c r="B310" s="6">
        <v>2520</v>
      </c>
      <c r="C310" s="38">
        <f t="shared" si="33"/>
        <v>2.8115659748972021E-2</v>
      </c>
      <c r="D310" s="38">
        <f t="shared" si="36"/>
        <v>0.10485260312339571</v>
      </c>
      <c r="E310" s="38">
        <f t="shared" si="37"/>
        <v>7.673694337442373E-2</v>
      </c>
      <c r="F310" s="38">
        <f t="shared" si="34"/>
        <v>2.2269043158027559E-3</v>
      </c>
      <c r="G310" s="38">
        <f t="shared" si="38"/>
        <v>4.8529315847931756E-2</v>
      </c>
      <c r="H310" s="38">
        <f t="shared" si="39"/>
        <v>4.630241153212903E-2</v>
      </c>
      <c r="I310" s="29">
        <f t="shared" si="40"/>
        <v>0.28000000000000064</v>
      </c>
      <c r="J310" s="29">
        <f t="shared" si="35"/>
        <v>9.8000000000000004E-2</v>
      </c>
      <c r="K310" s="29">
        <f t="shared" si="42"/>
        <v>4.0335693904829481E-2</v>
      </c>
      <c r="L310" s="29">
        <f t="shared" si="43"/>
        <v>2.7240899054189575E-2</v>
      </c>
    </row>
    <row r="311" spans="1:12" x14ac:dyDescent="0.2">
      <c r="A311" s="26">
        <f t="shared" si="41"/>
        <v>42.166666666666664</v>
      </c>
      <c r="B311" s="6">
        <v>2530</v>
      </c>
      <c r="C311" s="38">
        <f t="shared" si="33"/>
        <v>2.7720005478330631E-2</v>
      </c>
      <c r="D311" s="38">
        <f t="shared" si="36"/>
        <v>0.10448818847469762</v>
      </c>
      <c r="E311" s="38">
        <f t="shared" si="37"/>
        <v>7.6768182996367035E-2</v>
      </c>
      <c r="F311" s="38">
        <f t="shared" si="34"/>
        <v>2.1735846736346794E-3</v>
      </c>
      <c r="G311" s="38">
        <f t="shared" si="38"/>
        <v>4.847847054389235E-2</v>
      </c>
      <c r="H311" s="38">
        <f t="shared" si="39"/>
        <v>4.6304885870257703E-2</v>
      </c>
      <c r="I311" s="29">
        <f t="shared" si="40"/>
        <v>0.28111111111111176</v>
      </c>
      <c r="J311" s="29">
        <f t="shared" si="35"/>
        <v>9.8779320987654323E-2</v>
      </c>
      <c r="K311" s="29">
        <f t="shared" si="42"/>
        <v>4.0548938857597167E-2</v>
      </c>
      <c r="L311" s="29">
        <f t="shared" si="43"/>
        <v>2.7369523737162515E-2</v>
      </c>
    </row>
    <row r="312" spans="1:12" x14ac:dyDescent="0.2">
      <c r="A312" s="26">
        <f t="shared" si="41"/>
        <v>42.333333333333336</v>
      </c>
      <c r="B312" s="6">
        <v>2540</v>
      </c>
      <c r="C312" s="38">
        <f t="shared" si="33"/>
        <v>2.7329919005253816E-2</v>
      </c>
      <c r="D312" s="38">
        <f t="shared" si="36"/>
        <v>0.10412890200770784</v>
      </c>
      <c r="E312" s="38">
        <f t="shared" si="37"/>
        <v>7.6798983002454066E-2</v>
      </c>
      <c r="F312" s="38">
        <f t="shared" si="34"/>
        <v>2.1215416845408929E-3</v>
      </c>
      <c r="G312" s="38">
        <f t="shared" si="38"/>
        <v>4.8428842648880387E-2</v>
      </c>
      <c r="H312" s="38">
        <f t="shared" si="39"/>
        <v>4.6307300964339521E-2</v>
      </c>
      <c r="I312" s="29">
        <f t="shared" si="40"/>
        <v>0.28222222222222287</v>
      </c>
      <c r="J312" s="29">
        <f t="shared" si="35"/>
        <v>9.9561728395061735E-2</v>
      </c>
      <c r="K312" s="29">
        <f t="shared" si="42"/>
        <v>4.0762269365937319E-2</v>
      </c>
      <c r="L312" s="29">
        <f t="shared" si="43"/>
        <v>2.7498155128730124E-2</v>
      </c>
    </row>
    <row r="313" spans="1:12" x14ac:dyDescent="0.2">
      <c r="A313" s="26">
        <f t="shared" si="41"/>
        <v>42.5</v>
      </c>
      <c r="B313" s="6">
        <v>2550</v>
      </c>
      <c r="C313" s="38">
        <f t="shared" si="33"/>
        <v>2.6945321977573974E-2</v>
      </c>
      <c r="D313" s="38">
        <f t="shared" si="36"/>
        <v>0.10377467155670052</v>
      </c>
      <c r="E313" s="38">
        <f t="shared" si="37"/>
        <v>7.6829349579126571E-2</v>
      </c>
      <c r="F313" s="38">
        <f t="shared" si="34"/>
        <v>2.0707447811168676E-3</v>
      </c>
      <c r="G313" s="38">
        <f t="shared" si="38"/>
        <v>4.8380403013994738E-2</v>
      </c>
      <c r="H313" s="38">
        <f t="shared" si="39"/>
        <v>4.6309658232877901E-2</v>
      </c>
      <c r="I313" s="29">
        <f t="shared" si="40"/>
        <v>0.28333333333333399</v>
      </c>
      <c r="J313" s="29">
        <f t="shared" si="35"/>
        <v>0.10034722222222223</v>
      </c>
      <c r="K313" s="29">
        <f t="shared" si="42"/>
        <v>4.0975684225879334E-2</v>
      </c>
      <c r="L313" s="29">
        <f t="shared" si="43"/>
        <v>2.7626793068265897E-2</v>
      </c>
    </row>
    <row r="314" spans="1:12" x14ac:dyDescent="0.2">
      <c r="A314" s="26">
        <f t="shared" si="41"/>
        <v>42.666666666666664</v>
      </c>
      <c r="B314" s="6">
        <v>2560</v>
      </c>
      <c r="C314" s="38">
        <f t="shared" ref="C314:C377" si="44">$D$36*EXP(-$H$6*B314/3600)</f>
        <v>2.6566137145725088E-2</v>
      </c>
      <c r="D314" s="38">
        <f t="shared" si="36"/>
        <v>0.10342542597149337</v>
      </c>
      <c r="E314" s="38">
        <f t="shared" si="37"/>
        <v>7.6859288825768313E-2</v>
      </c>
      <c r="F314" s="38">
        <f t="shared" ref="F314:F377" si="45">$D$36*EXP(-$H$7*B314/3600)</f>
        <v>2.0211641278453929E-3</v>
      </c>
      <c r="G314" s="38">
        <f t="shared" si="38"/>
        <v>4.8333123188257839E-2</v>
      </c>
      <c r="H314" s="38">
        <f t="shared" si="39"/>
        <v>4.6311959060412473E-2</v>
      </c>
      <c r="I314" s="29">
        <f t="shared" si="40"/>
        <v>0.28444444444444511</v>
      </c>
      <c r="J314" s="29">
        <f t="shared" ref="J314:J377" si="46">($B$55/10)/3600*0.5*B314^2</f>
        <v>0.10113580246913581</v>
      </c>
      <c r="K314" s="29">
        <f t="shared" si="42"/>
        <v>4.1189182250395355E-2</v>
      </c>
      <c r="L314" s="29">
        <f t="shared" si="43"/>
        <v>2.7755437398989266E-2</v>
      </c>
    </row>
    <row r="315" spans="1:12" x14ac:dyDescent="0.2">
      <c r="A315" s="26">
        <f t="shared" si="41"/>
        <v>42.833333333333336</v>
      </c>
      <c r="B315" s="6">
        <v>2570</v>
      </c>
      <c r="C315" s="38">
        <f t="shared" si="44"/>
        <v>2.6192288347226391E-2</v>
      </c>
      <c r="D315" s="38">
        <f t="shared" ref="D315:D378" si="47">D314*EXP(-$H$6*10/3600)+$B$55</f>
        <v>0.10308109510315661</v>
      </c>
      <c r="E315" s="38">
        <f t="shared" ref="E315:E378" si="48">E314*EXP(-$H$6*10/3600)+$B$55</f>
        <v>7.6888806755930225E-2</v>
      </c>
      <c r="F315" s="38">
        <f t="shared" si="45"/>
        <v>1.97277060357274E-3</v>
      </c>
      <c r="G315" s="38">
        <f t="shared" ref="G315:G378" si="49">G314*EXP(-$H$7*10/3600)+$B$55</f>
        <v>4.8286975401905019E-2</v>
      </c>
      <c r="H315" s="38">
        <f t="shared" ref="H315:H378" si="50">H314*EXP(-$H$7*10/3600)+$B$55</f>
        <v>4.6314204798332301E-2</v>
      </c>
      <c r="I315" s="29">
        <f t="shared" ref="I315:I378" si="51">I314+$B$55</f>
        <v>0.28555555555555623</v>
      </c>
      <c r="J315" s="29">
        <f t="shared" si="46"/>
        <v>0.10192746913580247</v>
      </c>
      <c r="K315" s="29">
        <f t="shared" si="42"/>
        <v>4.1402762269161827E-2</v>
      </c>
      <c r="L315" s="29">
        <f t="shared" si="43"/>
        <v>2.7884087967873523E-2</v>
      </c>
    </row>
    <row r="316" spans="1:12" x14ac:dyDescent="0.2">
      <c r="A316" s="26">
        <f t="shared" ref="A316:A379" si="52">B316/60</f>
        <v>43</v>
      </c>
      <c r="B316" s="6">
        <v>2580</v>
      </c>
      <c r="C316" s="38">
        <f t="shared" si="44"/>
        <v>2.5823700491384605E-2</v>
      </c>
      <c r="D316" s="38">
        <f t="shared" si="47"/>
        <v>0.10274160978992285</v>
      </c>
      <c r="E316" s="38">
        <f t="shared" si="48"/>
        <v>7.6917909298538256E-2</v>
      </c>
      <c r="F316" s="38">
        <f t="shared" si="45"/>
        <v>1.9255357844043715E-3</v>
      </c>
      <c r="G316" s="38">
        <f t="shared" si="49"/>
        <v>4.8241932550073953E-2</v>
      </c>
      <c r="H316" s="38">
        <f t="shared" si="50"/>
        <v>4.6316396765669607E-2</v>
      </c>
      <c r="I316" s="29">
        <f t="shared" si="51"/>
        <v>0.28666666666666735</v>
      </c>
      <c r="J316" s="29">
        <f t="shared" si="46"/>
        <v>0.10272222222222223</v>
      </c>
      <c r="K316" s="29">
        <f t="shared" ref="K316:K379" si="53">K315+E316*10/3600</f>
        <v>4.1616423128324434E-2</v>
      </c>
      <c r="L316" s="29">
        <f t="shared" ref="L316:L379" si="54">L315+H316*10/3600</f>
        <v>2.801274462555594E-2</v>
      </c>
    </row>
    <row r="317" spans="1:12" x14ac:dyDescent="0.2">
      <c r="A317" s="26">
        <f t="shared" si="52"/>
        <v>43.166666666666664</v>
      </c>
      <c r="B317" s="6">
        <v>2590</v>
      </c>
      <c r="C317" s="38">
        <f t="shared" si="44"/>
        <v>2.5460299544211251E-2</v>
      </c>
      <c r="D317" s="38">
        <f t="shared" si="47"/>
        <v>0.10240690184329546</v>
      </c>
      <c r="E317" s="38">
        <f t="shared" si="48"/>
        <v>7.6946602299084232E-2</v>
      </c>
      <c r="F317" s="38">
        <f t="shared" si="45"/>
        <v>1.8794319270101839E-3</v>
      </c>
      <c r="G317" s="38">
        <f t="shared" si="49"/>
        <v>4.819796817688466E-2</v>
      </c>
      <c r="H317" s="38">
        <f t="shared" si="50"/>
        <v>4.6318536249874503E-2</v>
      </c>
      <c r="I317" s="29">
        <f t="shared" si="51"/>
        <v>0.28777777777777847</v>
      </c>
      <c r="J317" s="29">
        <f t="shared" si="46"/>
        <v>0.10352006172839506</v>
      </c>
      <c r="K317" s="29">
        <f t="shared" si="53"/>
        <v>4.1830163690266334E-2</v>
      </c>
      <c r="L317" s="29">
        <f t="shared" si="54"/>
        <v>2.8141407226250036E-2</v>
      </c>
    </row>
    <row r="318" spans="1:12" x14ac:dyDescent="0.2">
      <c r="A318" s="26">
        <f t="shared" si="52"/>
        <v>43.333333333333336</v>
      </c>
      <c r="B318" s="6">
        <v>2600</v>
      </c>
      <c r="C318" s="38">
        <f t="shared" si="44"/>
        <v>2.5102012513552298E-2</v>
      </c>
      <c r="D318" s="38">
        <f t="shared" si="47"/>
        <v>0.10207690403435231</v>
      </c>
      <c r="E318" s="38">
        <f t="shared" si="48"/>
        <v>7.6974891520800018E-2</v>
      </c>
      <c r="F318" s="38">
        <f t="shared" si="45"/>
        <v>1.8344319523294933E-3</v>
      </c>
      <c r="G318" s="38">
        <f t="shared" si="49"/>
        <v>4.8155056459900647E-2</v>
      </c>
      <c r="H318" s="38">
        <f t="shared" si="50"/>
        <v>4.6320624507571184E-2</v>
      </c>
      <c r="I318" s="29">
        <f t="shared" si="51"/>
        <v>0.28888888888888958</v>
      </c>
      <c r="J318" s="29">
        <f t="shared" si="46"/>
        <v>0.10432098765432099</v>
      </c>
      <c r="K318" s="29">
        <f t="shared" si="53"/>
        <v>4.2043982833379664E-2</v>
      </c>
      <c r="L318" s="29">
        <f t="shared" si="54"/>
        <v>2.8270075627659957E-2</v>
      </c>
    </row>
    <row r="319" spans="1:12" x14ac:dyDescent="0.2">
      <c r="A319" s="26">
        <f t="shared" si="52"/>
        <v>43.5</v>
      </c>
      <c r="B319" s="6">
        <v>2610</v>
      </c>
      <c r="C319" s="38">
        <f t="shared" si="44"/>
        <v>2.4748767434427176E-2</v>
      </c>
      <c r="D319" s="38">
        <f t="shared" si="47"/>
        <v>0.10175155008024224</v>
      </c>
      <c r="E319" s="38">
        <f t="shared" si="48"/>
        <v>7.7002782645815074E-2</v>
      </c>
      <c r="F319" s="38">
        <f t="shared" si="45"/>
        <v>1.790509429666169E-3</v>
      </c>
      <c r="G319" s="38">
        <f t="shared" si="49"/>
        <v>4.8113172194962132E-2</v>
      </c>
      <c r="H319" s="38">
        <f t="shared" si="50"/>
        <v>4.6322662765295994E-2</v>
      </c>
      <c r="I319" s="29">
        <f t="shared" si="51"/>
        <v>0.2900000000000007</v>
      </c>
      <c r="J319" s="29">
        <f t="shared" si="46"/>
        <v>0.10512500000000001</v>
      </c>
      <c r="K319" s="29">
        <f t="shared" si="53"/>
        <v>4.2257879451840265E-2</v>
      </c>
      <c r="L319" s="29">
        <f t="shared" si="54"/>
        <v>2.8398749690896889E-2</v>
      </c>
    </row>
    <row r="320" spans="1:12" x14ac:dyDescent="0.2">
      <c r="A320" s="26">
        <f t="shared" si="52"/>
        <v>43.666666666666664</v>
      </c>
      <c r="B320" s="6">
        <v>2620</v>
      </c>
      <c r="C320" s="38">
        <f t="shared" si="44"/>
        <v>2.4400493354573876E-2</v>
      </c>
      <c r="D320" s="38">
        <f t="shared" si="47"/>
        <v>0.10143077463087163</v>
      </c>
      <c r="E320" s="38">
        <f t="shared" si="48"/>
        <v>7.7030281276297768E-2</v>
      </c>
      <c r="F320" s="38">
        <f t="shared" si="45"/>
        <v>1.7476385611645937E-3</v>
      </c>
      <c r="G320" s="38">
        <f t="shared" si="49"/>
        <v>4.8072290781382407E-2</v>
      </c>
      <c r="H320" s="38">
        <f t="shared" si="50"/>
        <v>4.6324652220217845E-2</v>
      </c>
      <c r="I320" s="29">
        <f t="shared" si="51"/>
        <v>0.29111111111111182</v>
      </c>
      <c r="J320" s="29">
        <f t="shared" si="46"/>
        <v>0.10593209876543211</v>
      </c>
      <c r="K320" s="29">
        <f t="shared" si="53"/>
        <v>4.2471852455385539E-2</v>
      </c>
      <c r="L320" s="29">
        <f t="shared" si="54"/>
        <v>2.8527429280397493E-2</v>
      </c>
    </row>
    <row r="321" spans="1:12" x14ac:dyDescent="0.2">
      <c r="A321" s="26">
        <f t="shared" si="52"/>
        <v>43.833333333333336</v>
      </c>
      <c r="B321" s="6">
        <v>2630</v>
      </c>
      <c r="C321" s="38">
        <f t="shared" si="44"/>
        <v>2.4057120320197641E-2</v>
      </c>
      <c r="D321" s="38">
        <f t="shared" si="47"/>
        <v>0.10111451325577826</v>
      </c>
      <c r="E321" s="38">
        <f t="shared" si="48"/>
        <v>7.7057392935580629E-2</v>
      </c>
      <c r="F321" s="38">
        <f t="shared" si="45"/>
        <v>1.7057941666573063E-3</v>
      </c>
      <c r="G321" s="38">
        <f t="shared" si="49"/>
        <v>4.8032388207498639E-2</v>
      </c>
      <c r="H321" s="38">
        <f t="shared" si="50"/>
        <v>4.6326594040841364E-2</v>
      </c>
      <c r="I321" s="29">
        <f t="shared" si="51"/>
        <v>0.29222222222222294</v>
      </c>
      <c r="J321" s="29">
        <f t="shared" si="46"/>
        <v>0.10674228395061729</v>
      </c>
      <c r="K321" s="29">
        <f t="shared" si="53"/>
        <v>4.2685900769095488E-2</v>
      </c>
      <c r="L321" s="29">
        <f t="shared" si="54"/>
        <v>2.8656114263844276E-2</v>
      </c>
    </row>
    <row r="322" spans="1:12" x14ac:dyDescent="0.2">
      <c r="A322" s="26">
        <f t="shared" si="52"/>
        <v>44</v>
      </c>
      <c r="B322" s="6">
        <v>2640</v>
      </c>
      <c r="C322" s="38">
        <f t="shared" si="44"/>
        <v>2.3718579361920181E-2</v>
      </c>
      <c r="D322" s="38">
        <f t="shared" si="47"/>
        <v>0.10080270243118991</v>
      </c>
      <c r="E322" s="38">
        <f t="shared" si="48"/>
        <v>7.7084123069269733E-2</v>
      </c>
      <c r="F322" s="38">
        <f t="shared" si="45"/>
        <v>1.6649516688754579E-3</v>
      </c>
      <c r="G322" s="38">
        <f t="shared" si="49"/>
        <v>4.7993441036568635E-2</v>
      </c>
      <c r="H322" s="38">
        <f t="shared" si="50"/>
        <v>4.6328489367693203E-2</v>
      </c>
      <c r="I322" s="29">
        <f t="shared" si="51"/>
        <v>0.29333333333333406</v>
      </c>
      <c r="J322" s="29">
        <f t="shared" si="46"/>
        <v>0.10755555555555556</v>
      </c>
      <c r="K322" s="29">
        <f t="shared" si="53"/>
        <v>4.2900023333176794E-2</v>
      </c>
      <c r="L322" s="29">
        <f t="shared" si="54"/>
        <v>2.8784804512087869E-2</v>
      </c>
    </row>
    <row r="323" spans="1:12" x14ac:dyDescent="0.2">
      <c r="A323" s="26">
        <f t="shared" si="52"/>
        <v>44.166666666666664</v>
      </c>
      <c r="B323" s="6">
        <v>2650</v>
      </c>
      <c r="C323" s="38">
        <f t="shared" si="44"/>
        <v>2.3384802480926524E-2</v>
      </c>
      <c r="D323" s="38">
        <f t="shared" si="47"/>
        <v>0.10049527952726506</v>
      </c>
      <c r="E323" s="38">
        <f t="shared" si="48"/>
        <v>7.7110477046338527E-2</v>
      </c>
      <c r="F323" s="38">
        <f t="shared" si="45"/>
        <v>1.6250870790133713E-3</v>
      </c>
      <c r="G323" s="38">
        <f t="shared" si="49"/>
        <v>4.7955426393005297E-2</v>
      </c>
      <c r="H323" s="38">
        <f t="shared" si="50"/>
        <v>4.6330339313991956E-2</v>
      </c>
      <c r="I323" s="29">
        <f t="shared" si="51"/>
        <v>0.29444444444444517</v>
      </c>
      <c r="J323" s="29">
        <f t="shared" si="46"/>
        <v>0.10837191358024692</v>
      </c>
      <c r="K323" s="29">
        <f t="shared" si="53"/>
        <v>4.3114219102749957E-2</v>
      </c>
      <c r="L323" s="29">
        <f t="shared" si="54"/>
        <v>2.8913499899071181E-2</v>
      </c>
    </row>
    <row r="324" spans="1:12" x14ac:dyDescent="0.2">
      <c r="A324" s="26">
        <f t="shared" si="52"/>
        <v>44.333333333333336</v>
      </c>
      <c r="B324" s="6">
        <v>2660</v>
      </c>
      <c r="C324" s="38">
        <f t="shared" si="44"/>
        <v>2.3055722635306957E-2</v>
      </c>
      <c r="D324" s="38">
        <f t="shared" si="47"/>
        <v>0.10019218279551319</v>
      </c>
      <c r="E324" s="38">
        <f t="shared" si="48"/>
        <v>7.7136460160206227E-2</v>
      </c>
      <c r="F324" s="38">
        <f t="shared" si="45"/>
        <v>1.5861769826387433E-3</v>
      </c>
      <c r="G324" s="38">
        <f t="shared" si="49"/>
        <v>4.7918321948940683E-2</v>
      </c>
      <c r="H324" s="38">
        <f t="shared" si="50"/>
        <v>4.6332144966301968E-2</v>
      </c>
      <c r="I324" s="29">
        <f t="shared" si="51"/>
        <v>0.29555555555555629</v>
      </c>
      <c r="J324" s="29">
        <f t="shared" si="46"/>
        <v>0.10919135802469136</v>
      </c>
      <c r="K324" s="29">
        <f t="shared" si="53"/>
        <v>4.3328487047639419E-2</v>
      </c>
      <c r="L324" s="29">
        <f t="shared" si="54"/>
        <v>2.9042200301755354E-2</v>
      </c>
    </row>
    <row r="325" spans="1:12" x14ac:dyDescent="0.2">
      <c r="A325" s="26">
        <f t="shared" si="52"/>
        <v>44.5</v>
      </c>
      <c r="B325" s="6">
        <v>2670</v>
      </c>
      <c r="C325" s="38">
        <f t="shared" si="44"/>
        <v>2.273127372659103E-2</v>
      </c>
      <c r="D325" s="38">
        <f t="shared" si="47"/>
        <v>9.9893351356392032E-2</v>
      </c>
      <c r="E325" s="38">
        <f t="shared" si="48"/>
        <v>7.7162077629801012E-2</v>
      </c>
      <c r="F325" s="38">
        <f t="shared" si="45"/>
        <v>1.5481985259401883E-3</v>
      </c>
      <c r="G325" s="38">
        <f t="shared" si="49"/>
        <v>4.7882105911111729E-2</v>
      </c>
      <c r="H325" s="38">
        <f t="shared" si="50"/>
        <v>4.6333907385171569E-2</v>
      </c>
      <c r="I325" s="29">
        <f t="shared" si="51"/>
        <v>0.29666666666666741</v>
      </c>
      <c r="J325" s="29">
        <f t="shared" si="46"/>
        <v>0.1100138888888889</v>
      </c>
      <c r="K325" s="29">
        <f t="shared" si="53"/>
        <v>4.3542826152166647E-2</v>
      </c>
      <c r="L325" s="29">
        <f t="shared" si="54"/>
        <v>2.9170905600047498E-2</v>
      </c>
    </row>
    <row r="326" spans="1:12" x14ac:dyDescent="0.2">
      <c r="A326" s="26">
        <f t="shared" si="52"/>
        <v>44.666666666666664</v>
      </c>
      <c r="B326" s="6">
        <v>2680</v>
      </c>
      <c r="C326" s="38">
        <f t="shared" si="44"/>
        <v>2.2411390586471108E-2</v>
      </c>
      <c r="D326" s="38">
        <f t="shared" si="47"/>
        <v>9.9598725187079434E-2</v>
      </c>
      <c r="E326" s="38">
        <f t="shared" si="48"/>
        <v>7.7187334600608337E-2</v>
      </c>
      <c r="F326" s="38">
        <f t="shared" si="45"/>
        <v>1.5111294023040793E-3</v>
      </c>
      <c r="G326" s="38">
        <f t="shared" si="49"/>
        <v>4.7846757008060001E-2</v>
      </c>
      <c r="H326" s="38">
        <f t="shared" si="50"/>
        <v>4.633562760575595E-2</v>
      </c>
      <c r="I326" s="29">
        <f t="shared" si="51"/>
        <v>0.29777777777777853</v>
      </c>
      <c r="J326" s="29">
        <f t="shared" si="46"/>
        <v>0.11083950617283951</v>
      </c>
      <c r="K326" s="29">
        <f t="shared" si="53"/>
        <v>4.3757235414946118E-2</v>
      </c>
      <c r="L326" s="29">
        <f t="shared" si="54"/>
        <v>2.9299615676730152E-2</v>
      </c>
    </row>
    <row r="327" spans="1:12" x14ac:dyDescent="0.2">
      <c r="A327" s="26">
        <f t="shared" si="52"/>
        <v>44.833333333333336</v>
      </c>
      <c r="B327" s="6">
        <v>2690</v>
      </c>
      <c r="C327" s="38">
        <f t="shared" si="44"/>
        <v>2.209600896371286E-2</v>
      </c>
      <c r="D327" s="38">
        <f t="shared" si="47"/>
        <v>9.9308245109417256E-2</v>
      </c>
      <c r="E327" s="38">
        <f t="shared" si="48"/>
        <v>7.721223614570441E-2</v>
      </c>
      <c r="F327" s="38">
        <f t="shared" si="45"/>
        <v>1.4749478392127736E-3</v>
      </c>
      <c r="G327" s="38">
        <f t="shared" si="49"/>
        <v>4.7812254477637921E-2</v>
      </c>
      <c r="H327" s="38">
        <f t="shared" si="50"/>
        <v>4.6337306638425176E-2</v>
      </c>
      <c r="I327" s="29">
        <f t="shared" si="51"/>
        <v>0.29888888888888965</v>
      </c>
      <c r="J327" s="29">
        <f t="shared" si="46"/>
        <v>0.11166820987654322</v>
      </c>
      <c r="K327" s="29">
        <f t="shared" si="53"/>
        <v>4.3971713848684188E-2</v>
      </c>
      <c r="L327" s="29">
        <f t="shared" si="54"/>
        <v>2.9428330417392443E-2</v>
      </c>
    </row>
    <row r="328" spans="1:12" x14ac:dyDescent="0.2">
      <c r="A328" s="26">
        <f t="shared" si="52"/>
        <v>45</v>
      </c>
      <c r="B328" s="6">
        <v>2700</v>
      </c>
      <c r="C328" s="38">
        <f t="shared" si="44"/>
        <v>2.178506551124975E-2</v>
      </c>
      <c r="D328" s="38">
        <f t="shared" si="47"/>
        <v>9.902185277802493E-2</v>
      </c>
      <c r="E328" s="38">
        <f t="shared" si="48"/>
        <v>7.72367872667752E-2</v>
      </c>
      <c r="F328" s="38">
        <f t="shared" si="45"/>
        <v>1.4396325854565493E-3</v>
      </c>
      <c r="G328" s="38">
        <f t="shared" si="49"/>
        <v>4.7778578054814155E-2</v>
      </c>
      <c r="H328" s="38">
        <f t="shared" si="50"/>
        <v>4.6338945469357636E-2</v>
      </c>
      <c r="I328" s="29">
        <f t="shared" si="51"/>
        <v>0.30000000000000077</v>
      </c>
      <c r="J328" s="29">
        <f t="shared" si="46"/>
        <v>0.1125</v>
      </c>
      <c r="K328" s="29">
        <f t="shared" si="53"/>
        <v>4.4186260479980782E-2</v>
      </c>
      <c r="L328" s="29">
        <f t="shared" si="54"/>
        <v>2.9557049710362882E-2</v>
      </c>
    </row>
    <row r="329" spans="1:12" x14ac:dyDescent="0.2">
      <c r="A329" s="26">
        <f t="shared" si="52"/>
        <v>45.166666666666664</v>
      </c>
      <c r="B329" s="6">
        <v>2710</v>
      </c>
      <c r="C329" s="38">
        <f t="shared" si="44"/>
        <v>2.1478497773459289E-2</v>
      </c>
      <c r="D329" s="38">
        <f t="shared" si="47"/>
        <v>9.8739490668580301E-2</v>
      </c>
      <c r="E329" s="38">
        <f t="shared" si="48"/>
        <v>7.7260992895121033E-2</v>
      </c>
      <c r="F329" s="38">
        <f t="shared" si="45"/>
        <v>1.405162898651719E-3</v>
      </c>
      <c r="G329" s="38">
        <f t="shared" si="49"/>
        <v>4.7745707959770942E-2</v>
      </c>
      <c r="H329" s="38">
        <f t="shared" si="50"/>
        <v>4.6340545061119252E-2</v>
      </c>
      <c r="I329" s="29">
        <f t="shared" si="51"/>
        <v>0.30111111111111188</v>
      </c>
      <c r="J329" s="29">
        <f t="shared" si="46"/>
        <v>0.11333487654320988</v>
      </c>
      <c r="K329" s="29">
        <f t="shared" si="53"/>
        <v>4.4400874349133895E-2</v>
      </c>
      <c r="L329" s="29">
        <f t="shared" si="54"/>
        <v>2.9685773446643769E-2</v>
      </c>
    </row>
    <row r="330" spans="1:12" x14ac:dyDescent="0.2">
      <c r="A330" s="26">
        <f t="shared" si="52"/>
        <v>45.333333333333336</v>
      </c>
      <c r="B330" s="6">
        <v>2720</v>
      </c>
      <c r="C330" s="38">
        <f t="shared" si="44"/>
        <v>2.1176244173618314E-2</v>
      </c>
      <c r="D330" s="38">
        <f t="shared" si="47"/>
        <v>9.8461102066265391E-2</v>
      </c>
      <c r="E330" s="38">
        <f t="shared" si="48"/>
        <v>7.7284857892647094E-2</v>
      </c>
      <c r="F330" s="38">
        <f t="shared" si="45"/>
        <v>1.3715185330576078E-3</v>
      </c>
      <c r="G330" s="38">
        <f t="shared" si="49"/>
        <v>4.7713624886286443E-2</v>
      </c>
      <c r="H330" s="38">
        <f t="shared" si="50"/>
        <v>4.6342106353228864E-2</v>
      </c>
      <c r="I330" s="29">
        <f t="shared" si="51"/>
        <v>0.302222222222223</v>
      </c>
      <c r="J330" s="29">
        <f t="shared" si="46"/>
        <v>0.11417283950617285</v>
      </c>
      <c r="K330" s="29">
        <f t="shared" si="53"/>
        <v>4.4615554509946802E-2</v>
      </c>
      <c r="L330" s="29">
        <f t="shared" si="54"/>
        <v>2.9814501519847183E-2</v>
      </c>
    </row>
    <row r="331" spans="1:12" x14ac:dyDescent="0.2">
      <c r="A331" s="26">
        <f t="shared" si="52"/>
        <v>45.5</v>
      </c>
      <c r="B331" s="6">
        <v>2730</v>
      </c>
      <c r="C331" s="38">
        <f t="shared" si="44"/>
        <v>2.0878244001534728E-2</v>
      </c>
      <c r="D331" s="38">
        <f t="shared" si="47"/>
        <v>9.8186631054374723E-2</v>
      </c>
      <c r="E331" s="38">
        <f t="shared" si="48"/>
        <v>7.7308387052840002E-2</v>
      </c>
      <c r="F331" s="38">
        <f t="shared" si="45"/>
        <v>1.338679727685246E-3</v>
      </c>
      <c r="G331" s="38">
        <f t="shared" si="49"/>
        <v>4.7682309990395258E-2</v>
      </c>
      <c r="H331" s="38">
        <f t="shared" si="50"/>
        <v>4.6343630262710038E-2</v>
      </c>
      <c r="I331" s="29">
        <f t="shared" si="51"/>
        <v>0.30333333333333412</v>
      </c>
      <c r="J331" s="29">
        <f t="shared" si="46"/>
        <v>0.1150138888888889</v>
      </c>
      <c r="K331" s="29">
        <f t="shared" si="53"/>
        <v>4.4830300029538021E-2</v>
      </c>
      <c r="L331" s="29">
        <f t="shared" si="54"/>
        <v>2.9943233826132488E-2</v>
      </c>
    </row>
    <row r="332" spans="1:12" x14ac:dyDescent="0.2">
      <c r="A332" s="26">
        <f t="shared" si="52"/>
        <v>45.666666666666664</v>
      </c>
      <c r="B332" s="6">
        <v>2740</v>
      </c>
      <c r="C332" s="38">
        <f t="shared" si="44"/>
        <v>2.0584437401353409E-2</v>
      </c>
      <c r="D332" s="38">
        <f t="shared" si="47"/>
        <v>9.7916022503083996E-2</v>
      </c>
      <c r="E332" s="38">
        <f t="shared" si="48"/>
        <v>7.7331585101730591E-2</v>
      </c>
      <c r="F332" s="38">
        <f t="shared" si="45"/>
        <v>1.3066271946907569E-3</v>
      </c>
      <c r="G332" s="38">
        <f t="shared" si="49"/>
        <v>4.7651744879320418E-2</v>
      </c>
      <c r="H332" s="38">
        <f t="shared" si="50"/>
        <v>4.6345117684629691E-2</v>
      </c>
      <c r="I332" s="29">
        <f t="shared" si="51"/>
        <v>0.30444444444444524</v>
      </c>
      <c r="J332" s="29">
        <f t="shared" si="46"/>
        <v>0.11585802469135803</v>
      </c>
      <c r="K332" s="29">
        <f t="shared" si="53"/>
        <v>4.504510998815394E-2</v>
      </c>
      <c r="L332" s="29">
        <f t="shared" si="54"/>
        <v>3.0071970264145348E-2</v>
      </c>
    </row>
    <row r="333" spans="1:12" x14ac:dyDescent="0.2">
      <c r="A333" s="26">
        <f t="shared" si="52"/>
        <v>45.833333333333336</v>
      </c>
      <c r="B333" s="6">
        <v>2750</v>
      </c>
      <c r="C333" s="38">
        <f t="shared" si="44"/>
        <v>2.0294765359533597E-2</v>
      </c>
      <c r="D333" s="38">
        <f t="shared" si="47"/>
        <v>9.7649222058376797E-2</v>
      </c>
      <c r="E333" s="38">
        <f t="shared" si="48"/>
        <v>7.7354456698843208E-2</v>
      </c>
      <c r="F333" s="38">
        <f t="shared" si="45"/>
        <v>1.2753421080466652E-3</v>
      </c>
      <c r="G333" s="38">
        <f t="shared" si="49"/>
        <v>4.7621911600670426E-2</v>
      </c>
      <c r="H333" s="38">
        <f t="shared" si="50"/>
        <v>4.6346569492623793E-2</v>
      </c>
      <c r="I333" s="29">
        <f t="shared" si="51"/>
        <v>0.30555555555555636</v>
      </c>
      <c r="J333" s="29">
        <f t="shared" si="46"/>
        <v>0.11670524691358025</v>
      </c>
      <c r="K333" s="29">
        <f t="shared" si="53"/>
        <v>4.5259983478984057E-2</v>
      </c>
      <c r="L333" s="29">
        <f t="shared" si="54"/>
        <v>3.020071073495819E-2</v>
      </c>
    </row>
    <row r="334" spans="1:12" x14ac:dyDescent="0.2">
      <c r="A334" s="26">
        <f t="shared" si="52"/>
        <v>46</v>
      </c>
      <c r="B334" s="6">
        <v>2760</v>
      </c>
      <c r="C334" s="38">
        <f t="shared" si="44"/>
        <v>2.0009169692995554E-2</v>
      </c>
      <c r="D334" s="38">
        <f t="shared" si="47"/>
        <v>9.7386176131127128E-2</v>
      </c>
      <c r="E334" s="38">
        <f t="shared" si="48"/>
        <v>7.7377006438131571E-2</v>
      </c>
      <c r="F334" s="38">
        <f t="shared" si="45"/>
        <v>1.2448060924844426E-3</v>
      </c>
      <c r="G334" s="38">
        <f t="shared" si="49"/>
        <v>4.759279263189492E-2</v>
      </c>
      <c r="H334" s="38">
        <f t="shared" si="50"/>
        <v>4.634798653941051E-2</v>
      </c>
      <c r="I334" s="29">
        <f t="shared" si="51"/>
        <v>0.30666666666666748</v>
      </c>
      <c r="J334" s="29">
        <f t="shared" si="46"/>
        <v>0.11755555555555557</v>
      </c>
      <c r="K334" s="29">
        <f t="shared" si="53"/>
        <v>4.5474919607978864E-2</v>
      </c>
      <c r="L334" s="29">
        <f t="shared" si="54"/>
        <v>3.0329455142012109E-2</v>
      </c>
    </row>
    <row r="335" spans="1:12" x14ac:dyDescent="0.2">
      <c r="A335" s="26">
        <f t="shared" si="52"/>
        <v>46.166666666666664</v>
      </c>
      <c r="B335" s="6">
        <v>2770</v>
      </c>
      <c r="C335" s="38">
        <f t="shared" si="44"/>
        <v>1.9727593037434005E-2</v>
      </c>
      <c r="D335" s="38">
        <f t="shared" si="47"/>
        <v>9.7126831886335571E-2</v>
      </c>
      <c r="E335" s="38">
        <f t="shared" si="48"/>
        <v>7.7399238848901569E-2</v>
      </c>
      <c r="F335" s="38">
        <f t="shared" si="45"/>
        <v>1.2150012127018156E-3</v>
      </c>
      <c r="G335" s="38">
        <f t="shared" si="49"/>
        <v>4.7564370869992829E-2</v>
      </c>
      <c r="H335" s="38">
        <f t="shared" si="50"/>
        <v>4.6349369657291049E-2</v>
      </c>
      <c r="I335" s="29">
        <f t="shared" si="51"/>
        <v>0.30777777777777859</v>
      </c>
      <c r="J335" s="29">
        <f t="shared" si="46"/>
        <v>0.11840895061728396</v>
      </c>
      <c r="K335" s="29">
        <f t="shared" si="53"/>
        <v>4.5689917493670254E-2</v>
      </c>
      <c r="L335" s="29">
        <f t="shared" si="54"/>
        <v>3.0458203391060139E-2</v>
      </c>
    </row>
    <row r="336" spans="1:12" x14ac:dyDescent="0.2">
      <c r="A336" s="26">
        <f t="shared" si="52"/>
        <v>46.333333333333336</v>
      </c>
      <c r="B336" s="6">
        <v>2780</v>
      </c>
      <c r="C336" s="38">
        <f t="shared" si="44"/>
        <v>1.9449978835796019E-2</v>
      </c>
      <c r="D336" s="38">
        <f t="shared" si="47"/>
        <v>9.6871137232516946E-2</v>
      </c>
      <c r="E336" s="38">
        <f t="shared" si="48"/>
        <v>7.7421158396720938E-2</v>
      </c>
      <c r="F336" s="38">
        <f t="shared" si="45"/>
        <v>1.1859099628284736E-3</v>
      </c>
      <c r="G336" s="38">
        <f t="shared" si="49"/>
        <v>4.7536629621466937E-2</v>
      </c>
      <c r="H336" s="38">
        <f t="shared" si="50"/>
        <v>4.6350719658638496E-2</v>
      </c>
      <c r="I336" s="29">
        <f t="shared" si="51"/>
        <v>0.30888888888888971</v>
      </c>
      <c r="J336" s="29">
        <f t="shared" si="46"/>
        <v>0.11926543209876544</v>
      </c>
      <c r="K336" s="29">
        <f t="shared" si="53"/>
        <v>4.5904976266994482E-2</v>
      </c>
      <c r="L336" s="29">
        <f t="shared" si="54"/>
        <v>3.0586955390111914E-2</v>
      </c>
    </row>
    <row r="337" spans="1:12" x14ac:dyDescent="0.2">
      <c r="A337" s="26">
        <f t="shared" si="52"/>
        <v>46.5</v>
      </c>
      <c r="B337" s="6">
        <v>2790</v>
      </c>
      <c r="C337" s="38">
        <f t="shared" si="44"/>
        <v>1.9176271326921041E-2</v>
      </c>
      <c r="D337" s="38">
        <f t="shared" si="47"/>
        <v>9.6619040811237303E-2</v>
      </c>
      <c r="E337" s="38">
        <f t="shared" si="48"/>
        <v>7.7442769484316262E-2</v>
      </c>
      <c r="F337" s="38">
        <f t="shared" si="45"/>
        <v>1.1575152561440155E-3</v>
      </c>
      <c r="G337" s="38">
        <f t="shared" si="49"/>
        <v>4.7509552592518954E-2</v>
      </c>
      <c r="H337" s="38">
        <f t="shared" si="50"/>
        <v>4.6352037336374975E-2</v>
      </c>
      <c r="I337" s="29">
        <f t="shared" si="51"/>
        <v>0.31000000000000083</v>
      </c>
      <c r="J337" s="29">
        <f t="shared" si="46"/>
        <v>0.12012500000000001</v>
      </c>
      <c r="K337" s="29">
        <f t="shared" si="53"/>
        <v>4.6120095071117584E-2</v>
      </c>
      <c r="L337" s="29">
        <f t="shared" si="54"/>
        <v>3.0715711049379622E-2</v>
      </c>
    </row>
    <row r="338" spans="1:12" x14ac:dyDescent="0.2">
      <c r="A338" s="26">
        <f t="shared" si="52"/>
        <v>46.666666666666664</v>
      </c>
      <c r="B338" s="6">
        <v>2800</v>
      </c>
      <c r="C338" s="38">
        <f t="shared" si="44"/>
        <v>1.8906415534340831E-2</v>
      </c>
      <c r="D338" s="38">
        <f t="shared" si="47"/>
        <v>9.6370491986798118E-2</v>
      </c>
      <c r="E338" s="38">
        <f t="shared" si="48"/>
        <v>7.7464076452457287E-2</v>
      </c>
      <c r="F338" s="38">
        <f t="shared" si="45"/>
        <v>1.1298004150420778E-3</v>
      </c>
      <c r="G338" s="38">
        <f t="shared" si="49"/>
        <v>4.7483123879479401E-2</v>
      </c>
      <c r="H338" s="38">
        <f t="shared" si="50"/>
        <v>4.6353323464437358E-2</v>
      </c>
      <c r="I338" s="29">
        <f t="shared" si="51"/>
        <v>0.31111111111111195</v>
      </c>
      <c r="J338" s="29">
        <f t="shared" si="46"/>
        <v>0.12098765432098767</v>
      </c>
      <c r="K338" s="29">
        <f t="shared" si="53"/>
        <v>4.6335273061263296E-2</v>
      </c>
      <c r="L338" s="29">
        <f t="shared" si="54"/>
        <v>3.0844470281225281E-2</v>
      </c>
    </row>
    <row r="339" spans="1:12" x14ac:dyDescent="0.2">
      <c r="A339" s="26">
        <f t="shared" si="52"/>
        <v>46.833333333333336</v>
      </c>
      <c r="B339" s="6">
        <v>2810</v>
      </c>
      <c r="C339" s="38">
        <f t="shared" si="44"/>
        <v>1.8640357255236908E-2</v>
      </c>
      <c r="D339" s="38">
        <f t="shared" si="47"/>
        <v>9.6125440836065695E-2</v>
      </c>
      <c r="E339" s="38">
        <f t="shared" si="48"/>
        <v>7.748508358082877E-2</v>
      </c>
      <c r="F339" s="38">
        <f t="shared" si="45"/>
        <v>1.1027491612347607E-3</v>
      </c>
      <c r="G339" s="38">
        <f t="shared" si="49"/>
        <v>4.7457327959466576E-2</v>
      </c>
      <c r="H339" s="38">
        <f t="shared" si="50"/>
        <v>4.6354578798231849E-2</v>
      </c>
      <c r="I339" s="29">
        <f t="shared" si="51"/>
        <v>0.31222222222222307</v>
      </c>
      <c r="J339" s="29">
        <f t="shared" si="46"/>
        <v>0.1218533950617284</v>
      </c>
      <c r="K339" s="29">
        <f t="shared" si="53"/>
        <v>4.6550509404543375E-2</v>
      </c>
      <c r="L339" s="29">
        <f t="shared" si="54"/>
        <v>3.0973233000109259E-2</v>
      </c>
    </row>
    <row r="340" spans="1:12" x14ac:dyDescent="0.2">
      <c r="A340" s="26">
        <f t="shared" si="52"/>
        <v>47</v>
      </c>
      <c r="B340" s="6">
        <v>2820</v>
      </c>
      <c r="C340" s="38">
        <f t="shared" si="44"/>
        <v>1.8378043049553532E-2</v>
      </c>
      <c r="D340" s="38">
        <f t="shared" si="47"/>
        <v>9.5883838138443686E-2</v>
      </c>
      <c r="E340" s="38">
        <f t="shared" si="48"/>
        <v>7.7505795088890148E-2</v>
      </c>
      <c r="F340" s="38">
        <f t="shared" si="45"/>
        <v>1.0763456061915839E-3</v>
      </c>
      <c r="G340" s="38">
        <f t="shared" si="49"/>
        <v>4.7432149681269214E-2</v>
      </c>
      <c r="H340" s="38">
        <f t="shared" si="50"/>
        <v>4.6355804075077667E-2</v>
      </c>
      <c r="I340" s="29">
        <f t="shared" si="51"/>
        <v>0.31333333333333419</v>
      </c>
      <c r="J340" s="29">
        <f t="shared" si="46"/>
        <v>0.12272222222222223</v>
      </c>
      <c r="K340" s="29">
        <f t="shared" si="53"/>
        <v>4.676580327979029E-2</v>
      </c>
      <c r="L340" s="29">
        <f t="shared" si="54"/>
        <v>3.1101999122540032E-2</v>
      </c>
    </row>
    <row r="341" spans="1:12" x14ac:dyDescent="0.2">
      <c r="A341" s="26">
        <f t="shared" si="52"/>
        <v>47.166666666666664</v>
      </c>
      <c r="B341" s="6">
        <v>2830</v>
      </c>
      <c r="C341" s="38">
        <f t="shared" si="44"/>
        <v>1.8119420229263734E-2</v>
      </c>
      <c r="D341" s="38">
        <f t="shared" si="47"/>
        <v>9.5645635365986734E-2</v>
      </c>
      <c r="E341" s="38">
        <f t="shared" si="48"/>
        <v>7.752621513672299E-2</v>
      </c>
      <c r="F341" s="38">
        <f t="shared" si="45"/>
        <v>1.0505742418073759E-3</v>
      </c>
      <c r="G341" s="38">
        <f t="shared" si="49"/>
        <v>4.7407574256447441E-2</v>
      </c>
      <c r="H341" s="38">
        <f t="shared" si="50"/>
        <v>4.6357000014640104E-2</v>
      </c>
      <c r="I341" s="29">
        <f t="shared" si="51"/>
        <v>0.3144444444444453</v>
      </c>
      <c r="J341" s="29">
        <f t="shared" si="46"/>
        <v>0.12359413580246914</v>
      </c>
      <c r="K341" s="29">
        <f t="shared" si="53"/>
        <v>4.6981153877392295E-2</v>
      </c>
      <c r="L341" s="29">
        <f t="shared" si="54"/>
        <v>3.1230768567025145E-2</v>
      </c>
    </row>
    <row r="342" spans="1:12" x14ac:dyDescent="0.2">
      <c r="A342" s="26">
        <f t="shared" si="52"/>
        <v>47.333333333333336</v>
      </c>
      <c r="B342" s="6">
        <v>2840</v>
      </c>
      <c r="C342" s="38">
        <f t="shared" si="44"/>
        <v>1.7864436847786581E-2</v>
      </c>
      <c r="D342" s="38">
        <f t="shared" si="47"/>
        <v>9.5410784673653201E-2</v>
      </c>
      <c r="E342" s="38">
        <f t="shared" si="48"/>
        <v>7.7546347825866613E-2</v>
      </c>
      <c r="F342" s="38">
        <f t="shared" si="45"/>
        <v>1.0254199312935994E-3</v>
      </c>
      <c r="G342" s="38">
        <f t="shared" si="49"/>
        <v>4.7383587250646786E-2</v>
      </c>
      <c r="H342" s="38">
        <f t="shared" si="50"/>
        <v>4.6358167319353223E-2</v>
      </c>
      <c r="I342" s="29">
        <f t="shared" si="51"/>
        <v>0.31555555555555642</v>
      </c>
      <c r="J342" s="29">
        <f t="shared" si="46"/>
        <v>0.12446913580246914</v>
      </c>
      <c r="K342" s="29">
        <f t="shared" si="53"/>
        <v>4.7196560399130817E-2</v>
      </c>
      <c r="L342" s="29">
        <f t="shared" si="54"/>
        <v>3.1359541254023349E-2</v>
      </c>
    </row>
    <row r="343" spans="1:12" x14ac:dyDescent="0.2">
      <c r="A343" s="26">
        <f t="shared" si="52"/>
        <v>47.5</v>
      </c>
      <c r="B343" s="6">
        <v>2850</v>
      </c>
      <c r="C343" s="38">
        <f t="shared" si="44"/>
        <v>1.761304168955314E-2</v>
      </c>
      <c r="D343" s="38">
        <f t="shared" si="47"/>
        <v>9.5179238889695081E-2</v>
      </c>
      <c r="E343" s="38">
        <f t="shared" si="48"/>
        <v>7.7566197200141934E-2</v>
      </c>
      <c r="F343" s="38">
        <f t="shared" si="45"/>
        <v>1.0008679002877765E-3</v>
      </c>
      <c r="G343" s="38">
        <f t="shared" si="49"/>
        <v>4.7360174575120179E-2</v>
      </c>
      <c r="H343" s="38">
        <f t="shared" si="50"/>
        <v>4.6359306674832436E-2</v>
      </c>
      <c r="I343" s="29">
        <f t="shared" si="51"/>
        <v>0.31666666666666754</v>
      </c>
      <c r="J343" s="29">
        <f t="shared" si="46"/>
        <v>0.12534722222222222</v>
      </c>
      <c r="K343" s="29">
        <f t="shared" si="53"/>
        <v>4.7412022058020101E-2</v>
      </c>
      <c r="L343" s="29">
        <f t="shared" si="54"/>
        <v>3.1488317105897883E-2</v>
      </c>
    </row>
    <row r="344" spans="1:12" x14ac:dyDescent="0.2">
      <c r="A344" s="26">
        <f t="shared" si="52"/>
        <v>47.666666666666664</v>
      </c>
      <c r="B344" s="6">
        <v>2860</v>
      </c>
      <c r="C344" s="38">
        <f t="shared" si="44"/>
        <v>1.7365184259719536E-2</v>
      </c>
      <c r="D344" s="38">
        <f t="shared" si="47"/>
        <v>9.4950951506183184E-2</v>
      </c>
      <c r="E344" s="38">
        <f t="shared" si="48"/>
        <v>7.7585767246463655E-2</v>
      </c>
      <c r="F344" s="38">
        <f t="shared" si="45"/>
        <v>9.7690372817577325E-4</v>
      </c>
      <c r="G344" s="38">
        <f t="shared" si="49"/>
        <v>4.7337322478452938E-2</v>
      </c>
      <c r="H344" s="38">
        <f t="shared" si="50"/>
        <v>4.6360418750277202E-2</v>
      </c>
      <c r="I344" s="29">
        <f t="shared" si="51"/>
        <v>0.31777777777777866</v>
      </c>
      <c r="J344" s="29">
        <f t="shared" si="46"/>
        <v>0.12622839506172839</v>
      </c>
      <c r="K344" s="29">
        <f t="shared" si="53"/>
        <v>4.7627538078149165E-2</v>
      </c>
      <c r="L344" s="29">
        <f t="shared" si="54"/>
        <v>3.1617096046870873E-2</v>
      </c>
    </row>
    <row r="345" spans="1:12" x14ac:dyDescent="0.2">
      <c r="A345" s="26">
        <f t="shared" si="52"/>
        <v>47.833333333333336</v>
      </c>
      <c r="B345" s="6">
        <v>2870</v>
      </c>
      <c r="C345" s="38">
        <f t="shared" si="44"/>
        <v>1.7120814774024499E-2</v>
      </c>
      <c r="D345" s="38">
        <f t="shared" si="47"/>
        <v>9.4725876669665615E-2</v>
      </c>
      <c r="E345" s="38">
        <f t="shared" si="48"/>
        <v>7.760506189564112E-2</v>
      </c>
      <c r="F345" s="38">
        <f t="shared" si="45"/>
        <v>9.5351333962186754E-4</v>
      </c>
      <c r="G345" s="38">
        <f t="shared" si="49"/>
        <v>4.7315017538485896E-2</v>
      </c>
      <c r="H345" s="38">
        <f t="shared" si="50"/>
        <v>4.6361504198864062E-2</v>
      </c>
      <c r="I345" s="29">
        <f t="shared" si="51"/>
        <v>0.31888888888888978</v>
      </c>
      <c r="J345" s="29">
        <f t="shared" si="46"/>
        <v>0.12711265432098767</v>
      </c>
      <c r="K345" s="29">
        <f t="shared" si="53"/>
        <v>4.7843107694525946E-2</v>
      </c>
      <c r="L345" s="29">
        <f t="shared" si="54"/>
        <v>3.1745878002978831E-2</v>
      </c>
    </row>
    <row r="346" spans="1:12" x14ac:dyDescent="0.2">
      <c r="A346" s="26">
        <f t="shared" si="52"/>
        <v>48</v>
      </c>
      <c r="B346" s="6">
        <v>2880</v>
      </c>
      <c r="C346" s="38">
        <f t="shared" si="44"/>
        <v>1.6879884148789895E-2</v>
      </c>
      <c r="D346" s="38">
        <f t="shared" si="47"/>
        <v>9.4503969171957705E-2</v>
      </c>
      <c r="E346" s="38">
        <f t="shared" si="48"/>
        <v>7.762408502316781E-2</v>
      </c>
      <c r="F346" s="38">
        <f t="shared" si="45"/>
        <v>9.3068299630161668E-4</v>
      </c>
      <c r="G346" s="38">
        <f t="shared" si="49"/>
        <v>4.7293246654431888E-2</v>
      </c>
      <c r="H346" s="38">
        <f t="shared" si="50"/>
        <v>4.636256365813031E-2</v>
      </c>
      <c r="I346" s="29">
        <f t="shared" si="51"/>
        <v>0.32000000000000089</v>
      </c>
      <c r="J346" s="29">
        <f t="shared" si="46"/>
        <v>0.128</v>
      </c>
      <c r="K346" s="29">
        <f t="shared" si="53"/>
        <v>4.8058730152923633E-2</v>
      </c>
      <c r="L346" s="29">
        <f t="shared" si="54"/>
        <v>3.1874662902029192E-2</v>
      </c>
    </row>
    <row r="347" spans="1:12" x14ac:dyDescent="0.2">
      <c r="A347" s="26">
        <f t="shared" si="52"/>
        <v>48.166666666666664</v>
      </c>
      <c r="B347" s="6">
        <v>2890</v>
      </c>
      <c r="C347" s="38">
        <f t="shared" si="44"/>
        <v>1.6642343991061796E-2</v>
      </c>
      <c r="D347" s="38">
        <f t="shared" si="47"/>
        <v>9.4285184441061584E-2</v>
      </c>
      <c r="E347" s="38">
        <f t="shared" si="48"/>
        <v>7.7642840449999792E-2</v>
      </c>
      <c r="F347" s="38">
        <f t="shared" si="45"/>
        <v>9.0839928883265479E-4</v>
      </c>
      <c r="G347" s="38">
        <f t="shared" si="49"/>
        <v>4.7271997039181037E-2</v>
      </c>
      <c r="H347" s="38">
        <f t="shared" si="50"/>
        <v>4.6363597750348422E-2</v>
      </c>
      <c r="I347" s="29">
        <f t="shared" si="51"/>
        <v>0.32111111111111201</v>
      </c>
      <c r="J347" s="29">
        <f t="shared" si="46"/>
        <v>0.12889043209876544</v>
      </c>
      <c r="K347" s="29">
        <f t="shared" si="53"/>
        <v>4.8274404709729185E-2</v>
      </c>
      <c r="L347" s="29">
        <f t="shared" si="54"/>
        <v>3.2003450673557941E-2</v>
      </c>
    </row>
    <row r="348" spans="1:12" x14ac:dyDescent="0.2">
      <c r="A348" s="26">
        <f t="shared" si="52"/>
        <v>48.333333333333336</v>
      </c>
      <c r="B348" s="6">
        <v>2900</v>
      </c>
      <c r="C348" s="38">
        <f t="shared" si="44"/>
        <v>1.64081465888903E-2</v>
      </c>
      <c r="D348" s="38">
        <f t="shared" si="47"/>
        <v>9.4069478532213494E-2</v>
      </c>
      <c r="E348" s="38">
        <f t="shared" si="48"/>
        <v>7.7661331943323197E-2</v>
      </c>
      <c r="F348" s="38">
        <f t="shared" si="45"/>
        <v>8.8664912889871363E-4</v>
      </c>
      <c r="G348" s="38">
        <f t="shared" si="49"/>
        <v>4.7251256211790243E-2</v>
      </c>
      <c r="H348" s="38">
        <f t="shared" si="50"/>
        <v>4.6364607082891571E-2</v>
      </c>
      <c r="I348" s="29">
        <f t="shared" si="51"/>
        <v>0.32222222222222313</v>
      </c>
      <c r="J348" s="29">
        <f t="shared" si="46"/>
        <v>0.12978395061728396</v>
      </c>
      <c r="K348" s="29">
        <f t="shared" si="53"/>
        <v>4.8490130631793971E-2</v>
      </c>
      <c r="L348" s="29">
        <f t="shared" si="54"/>
        <v>3.2132241248788197E-2</v>
      </c>
    </row>
    <row r="349" spans="1:12" x14ac:dyDescent="0.2">
      <c r="A349" s="26">
        <f t="shared" si="52"/>
        <v>48.5</v>
      </c>
      <c r="B349" s="6">
        <v>2910</v>
      </c>
      <c r="C349" s="38">
        <f t="shared" si="44"/>
        <v>1.6177244901746289E-2</v>
      </c>
      <c r="D349" s="38">
        <f t="shared" si="47"/>
        <v>9.3856808119057139E-2</v>
      </c>
      <c r="E349" s="38">
        <f t="shared" si="48"/>
        <v>7.7679563217310857E-2</v>
      </c>
      <c r="F349" s="38">
        <f t="shared" si="45"/>
        <v>8.6541974156220496E-4</v>
      </c>
      <c r="G349" s="38">
        <f t="shared" si="49"/>
        <v>4.7231011990152512E-2</v>
      </c>
      <c r="H349" s="38">
        <f t="shared" si="50"/>
        <v>4.6365592248590347E-2</v>
      </c>
      <c r="I349" s="29">
        <f t="shared" si="51"/>
        <v>0.32333333333333425</v>
      </c>
      <c r="J349" s="29">
        <f t="shared" si="46"/>
        <v>0.13068055555555555</v>
      </c>
      <c r="K349" s="29">
        <f t="shared" si="53"/>
        <v>4.8705907196286501E-2</v>
      </c>
      <c r="L349" s="29">
        <f t="shared" si="54"/>
        <v>3.2261034560589839E-2</v>
      </c>
    </row>
    <row r="350" spans="1:12" x14ac:dyDescent="0.2">
      <c r="A350" s="26">
        <f t="shared" si="52"/>
        <v>48.666666666666664</v>
      </c>
      <c r="B350" s="6">
        <v>2920</v>
      </c>
      <c r="C350" s="38">
        <f t="shared" si="44"/>
        <v>1.5949592551072873E-2</v>
      </c>
      <c r="D350" s="38">
        <f t="shared" si="47"/>
        <v>9.3647130484941207E-2</v>
      </c>
      <c r="E350" s="38">
        <f t="shared" si="48"/>
        <v>7.7697537933868355E-2</v>
      </c>
      <c r="F350" s="38">
        <f t="shared" si="45"/>
        <v>8.4469865776087708E-4</v>
      </c>
      <c r="G350" s="38">
        <f t="shared" si="49"/>
        <v>4.7211252483841809E-2</v>
      </c>
      <c r="H350" s="38">
        <f t="shared" si="50"/>
        <v>4.6366553826080972E-2</v>
      </c>
      <c r="I350" s="29">
        <f t="shared" si="51"/>
        <v>0.32444444444444537</v>
      </c>
      <c r="J350" s="29">
        <f t="shared" si="46"/>
        <v>0.13158024691358025</v>
      </c>
      <c r="K350" s="29">
        <f t="shared" si="53"/>
        <v>4.8921733690547246E-2</v>
      </c>
      <c r="L350" s="29">
        <f t="shared" si="54"/>
        <v>3.2389830543440065E-2</v>
      </c>
    </row>
    <row r="351" spans="1:12" x14ac:dyDescent="0.2">
      <c r="A351" s="26">
        <f t="shared" si="52"/>
        <v>48.833333333333336</v>
      </c>
      <c r="B351" s="6">
        <v>2930</v>
      </c>
      <c r="C351" s="38">
        <f t="shared" si="44"/>
        <v>1.572514381096984E-2</v>
      </c>
      <c r="D351" s="38">
        <f t="shared" si="47"/>
        <v>9.3440403514339368E-2</v>
      </c>
      <c r="E351" s="38">
        <f t="shared" si="48"/>
        <v>7.7715259703369552E-2</v>
      </c>
      <c r="F351" s="38">
        <f t="shared" si="45"/>
        <v>8.244737069841167E-4</v>
      </c>
      <c r="G351" s="38">
        <f t="shared" si="49"/>
        <v>4.7191966087129229E-2</v>
      </c>
      <c r="H351" s="38">
        <f t="shared" si="50"/>
        <v>4.6367492380145148E-2</v>
      </c>
      <c r="I351" s="29">
        <f t="shared" si="51"/>
        <v>0.32555555555555649</v>
      </c>
      <c r="J351" s="29">
        <f t="shared" si="46"/>
        <v>0.13248302469135803</v>
      </c>
      <c r="K351" s="29">
        <f t="shared" si="53"/>
        <v>4.9137609411945497E-2</v>
      </c>
      <c r="L351" s="29">
        <f t="shared" si="54"/>
        <v>3.2518629133384915E-2</v>
      </c>
    </row>
    <row r="352" spans="1:12" x14ac:dyDescent="0.2">
      <c r="A352" s="26">
        <f t="shared" si="52"/>
        <v>49</v>
      </c>
      <c r="B352" s="6">
        <v>2940</v>
      </c>
      <c r="C352" s="38">
        <f t="shared" si="44"/>
        <v>1.5503853599009314E-2</v>
      </c>
      <c r="D352" s="38">
        <f t="shared" si="47"/>
        <v>9.3236585684391027E-2</v>
      </c>
      <c r="E352" s="38">
        <f t="shared" si="48"/>
        <v>7.7732732085381742E-2</v>
      </c>
      <c r="F352" s="38">
        <f t="shared" si="45"/>
        <v>8.0473301012461325E-4</v>
      </c>
      <c r="G352" s="38">
        <f t="shared" si="49"/>
        <v>4.7173141472166377E-2</v>
      </c>
      <c r="H352" s="38">
        <f t="shared" si="50"/>
        <v>4.6368408462041794E-2</v>
      </c>
      <c r="I352" s="29">
        <f t="shared" si="51"/>
        <v>0.3266666666666676</v>
      </c>
      <c r="J352" s="29">
        <f t="shared" si="46"/>
        <v>0.13338888888888889</v>
      </c>
      <c r="K352" s="29">
        <f t="shared" si="53"/>
        <v>4.9353533667738224E-2</v>
      </c>
      <c r="L352" s="29">
        <f t="shared" si="54"/>
        <v>3.2647430268001695E-2</v>
      </c>
    </row>
    <row r="353" spans="1:12" x14ac:dyDescent="0.2">
      <c r="A353" s="26">
        <f t="shared" si="52"/>
        <v>49.166666666666664</v>
      </c>
      <c r="B353" s="6">
        <v>2950</v>
      </c>
      <c r="C353" s="38">
        <f t="shared" si="44"/>
        <v>1.5285677467180453E-2</v>
      </c>
      <c r="D353" s="38">
        <f t="shared" si="47"/>
        <v>9.3035636056561066E-2</v>
      </c>
      <c r="E353" s="38">
        <f t="shared" si="48"/>
        <v>7.7749958589380636E-2</v>
      </c>
      <c r="F353" s="38">
        <f t="shared" si="45"/>
        <v>7.8546497250117414E-4</v>
      </c>
      <c r="G353" s="38">
        <f t="shared" si="49"/>
        <v>4.7154767582331968E-2</v>
      </c>
      <c r="H353" s="38">
        <f t="shared" si="50"/>
        <v>4.6369302609830819E-2</v>
      </c>
      <c r="I353" s="29">
        <f t="shared" si="51"/>
        <v>0.32777777777777872</v>
      </c>
      <c r="J353" s="29">
        <f t="shared" si="46"/>
        <v>0.13429783950617286</v>
      </c>
      <c r="K353" s="29">
        <f t="shared" si="53"/>
        <v>4.9569505774930946E-2</v>
      </c>
      <c r="L353" s="29">
        <f t="shared" si="54"/>
        <v>3.277623388636234E-2</v>
      </c>
    </row>
    <row r="354" spans="1:12" x14ac:dyDescent="0.2">
      <c r="A354" s="26">
        <f t="shared" si="52"/>
        <v>49.333333333333336</v>
      </c>
      <c r="B354" s="6">
        <v>2960</v>
      </c>
      <c r="C354" s="38">
        <f t="shared" si="44"/>
        <v>1.5070571592961792E-2</v>
      </c>
      <c r="D354" s="38">
        <f t="shared" si="47"/>
        <v>9.2837514268417048E-2</v>
      </c>
      <c r="E354" s="38">
        <f t="shared" si="48"/>
        <v>7.7766942675455281E-2</v>
      </c>
      <c r="F354" s="38">
        <f t="shared" si="45"/>
        <v>7.6665827704860154E-4</v>
      </c>
      <c r="G354" s="38">
        <f t="shared" si="49"/>
        <v>4.7136833625737729E-2</v>
      </c>
      <c r="H354" s="38">
        <f t="shared" si="50"/>
        <v>4.6370175348689154E-2</v>
      </c>
      <c r="I354" s="29">
        <f t="shared" si="51"/>
        <v>0.32888888888888984</v>
      </c>
      <c r="J354" s="29">
        <f t="shared" si="46"/>
        <v>0.13520987654320987</v>
      </c>
      <c r="K354" s="29">
        <f t="shared" si="53"/>
        <v>4.9785525060140542E-2</v>
      </c>
      <c r="L354" s="29">
        <f t="shared" si="54"/>
        <v>3.2905039928997584E-2</v>
      </c>
    </row>
    <row r="355" spans="1:12" x14ac:dyDescent="0.2">
      <c r="A355" s="26">
        <f t="shared" si="52"/>
        <v>49.5</v>
      </c>
      <c r="B355" s="6">
        <v>2970</v>
      </c>
      <c r="C355" s="38">
        <f t="shared" si="44"/>
        <v>1.485849277051908E-2</v>
      </c>
      <c r="D355" s="38">
        <f t="shared" si="47"/>
        <v>9.2642180525522061E-2</v>
      </c>
      <c r="E355" s="38">
        <f t="shared" si="48"/>
        <v>7.7783687755003009E-2</v>
      </c>
      <c r="F355" s="38">
        <f t="shared" si="45"/>
        <v>7.483018776706196E-4</v>
      </c>
      <c r="G355" s="38">
        <f t="shared" si="49"/>
        <v>4.7119329068889798E-2</v>
      </c>
      <c r="H355" s="38">
        <f t="shared" si="50"/>
        <v>4.6371027191219209E-2</v>
      </c>
      <c r="I355" s="29">
        <f t="shared" si="51"/>
        <v>0.33000000000000096</v>
      </c>
      <c r="J355" s="29">
        <f t="shared" si="46"/>
        <v>0.136125</v>
      </c>
      <c r="K355" s="29">
        <f t="shared" si="53"/>
        <v>5.0001590859459995E-2</v>
      </c>
      <c r="L355" s="29">
        <f t="shared" si="54"/>
        <v>3.3033848337862083E-2</v>
      </c>
    </row>
    <row r="356" spans="1:12" x14ac:dyDescent="0.2">
      <c r="A356" s="26">
        <f t="shared" si="52"/>
        <v>49.666666666666664</v>
      </c>
      <c r="B356" s="6">
        <v>2980</v>
      </c>
      <c r="C356" s="38">
        <f t="shared" si="44"/>
        <v>1.4649398402026972E-2</v>
      </c>
      <c r="D356" s="38">
        <f t="shared" si="47"/>
        <v>9.2449595593441639E-2</v>
      </c>
      <c r="E356" s="38">
        <f t="shared" si="48"/>
        <v>7.7800197191414691E-2</v>
      </c>
      <c r="F356" s="38">
        <f t="shared" si="45"/>
        <v>7.3038499275196261E-4</v>
      </c>
      <c r="G356" s="38">
        <f t="shared" si="49"/>
        <v>4.7102243630501889E-2</v>
      </c>
      <c r="H356" s="38">
        <f t="shared" si="50"/>
        <v>4.6371858637749952E-2</v>
      </c>
      <c r="I356" s="29">
        <f t="shared" si="51"/>
        <v>0.33111111111111208</v>
      </c>
      <c r="J356" s="29">
        <f t="shared" si="46"/>
        <v>0.13704320987654323</v>
      </c>
      <c r="K356" s="29">
        <f t="shared" si="53"/>
        <v>5.0217702518325039E-2</v>
      </c>
      <c r="L356" s="29">
        <f t="shared" si="54"/>
        <v>3.3162659056300274E-2</v>
      </c>
    </row>
    <row r="357" spans="1:12" x14ac:dyDescent="0.2">
      <c r="A357" s="26">
        <f t="shared" si="52"/>
        <v>49.833333333333336</v>
      </c>
      <c r="B357" s="6">
        <v>2990</v>
      </c>
      <c r="C357" s="38">
        <f t="shared" si="44"/>
        <v>1.4443246489112986E-2</v>
      </c>
      <c r="D357" s="38">
        <f t="shared" si="47"/>
        <v>9.2259720789863248E-2</v>
      </c>
      <c r="E357" s="38">
        <f t="shared" si="48"/>
        <v>7.7816474300750282E-2</v>
      </c>
      <c r="F357" s="38">
        <f t="shared" si="45"/>
        <v>7.1289709882580083E-4</v>
      </c>
      <c r="G357" s="38">
        <f t="shared" si="49"/>
        <v>4.7085567275456562E-2</v>
      </c>
      <c r="H357" s="38">
        <f t="shared" si="50"/>
        <v>4.6372670176630784E-2</v>
      </c>
      <c r="I357" s="29">
        <f t="shared" si="51"/>
        <v>0.3322222222222232</v>
      </c>
      <c r="J357" s="29">
        <f t="shared" si="46"/>
        <v>0.13796450617283951</v>
      </c>
      <c r="K357" s="29">
        <f t="shared" si="53"/>
        <v>5.0433859391382681E-2</v>
      </c>
      <c r="L357" s="29">
        <f t="shared" si="54"/>
        <v>3.3291472029013135E-2</v>
      </c>
    </row>
    <row r="358" spans="1:12" x14ac:dyDescent="0.2">
      <c r="A358" s="26">
        <f t="shared" si="52"/>
        <v>50</v>
      </c>
      <c r="B358" s="6">
        <v>3000</v>
      </c>
      <c r="C358" s="38">
        <f t="shared" si="44"/>
        <v>1.4239995624421731E-2</v>
      </c>
      <c r="D358" s="38">
        <f t="shared" si="47"/>
        <v>9.2072517976826557E-2</v>
      </c>
      <c r="E358" s="38">
        <f t="shared" si="48"/>
        <v>7.7832522352404857E-2</v>
      </c>
      <c r="F358" s="38">
        <f t="shared" si="45"/>
        <v>6.9582792439279407E-4</v>
      </c>
      <c r="G358" s="38">
        <f t="shared" si="49"/>
        <v>4.7069290208911138E-2</v>
      </c>
      <c r="H358" s="38">
        <f t="shared" si="50"/>
        <v>4.6373462284518371E-2</v>
      </c>
      <c r="I358" s="29">
        <f t="shared" si="51"/>
        <v>0.33333333333333431</v>
      </c>
      <c r="J358" s="29">
        <f t="shared" si="46"/>
        <v>0.1388888888888889</v>
      </c>
      <c r="K358" s="29">
        <f t="shared" si="53"/>
        <v>5.065006084236158E-2</v>
      </c>
      <c r="L358" s="29">
        <f t="shared" si="54"/>
        <v>3.3420287202025688E-2</v>
      </c>
    </row>
    <row r="359" spans="1:12" x14ac:dyDescent="0.2">
      <c r="A359" s="26">
        <f t="shared" si="52"/>
        <v>50.166666666666664</v>
      </c>
      <c r="B359" s="6">
        <v>3010</v>
      </c>
      <c r="C359" s="38">
        <f t="shared" si="44"/>
        <v>1.4039604983297852E-2</v>
      </c>
      <c r="D359" s="38">
        <f t="shared" si="47"/>
        <v>9.1887949553063147E-2</v>
      </c>
      <c r="E359" s="38">
        <f t="shared" si="48"/>
        <v>7.7848344569765318E-2</v>
      </c>
      <c r="F359" s="38">
        <f t="shared" si="45"/>
        <v>6.791674438881316E-4</v>
      </c>
      <c r="G359" s="38">
        <f t="shared" si="49"/>
        <v>4.7053402870544693E-2</v>
      </c>
      <c r="H359" s="38">
        <f t="shared" si="50"/>
        <v>4.6374235426656585E-2</v>
      </c>
      <c r="I359" s="29">
        <f t="shared" si="51"/>
        <v>0.33444444444444543</v>
      </c>
      <c r="J359" s="29">
        <f t="shared" si="46"/>
        <v>0.13981635802469136</v>
      </c>
      <c r="K359" s="29">
        <f t="shared" si="53"/>
        <v>5.0866306243944261E-2</v>
      </c>
      <c r="L359" s="29">
        <f t="shared" si="54"/>
        <v>3.354910452265529E-2</v>
      </c>
    </row>
    <row r="360" spans="1:12" x14ac:dyDescent="0.2">
      <c r="A360" s="26">
        <f t="shared" si="52"/>
        <v>50.333333333333336</v>
      </c>
      <c r="B360" s="6">
        <v>3020</v>
      </c>
      <c r="C360" s="38">
        <f t="shared" si="44"/>
        <v>1.3842034315586138E-2</v>
      </c>
      <c r="D360" s="38">
        <f t="shared" si="47"/>
        <v>9.1705978446443973E-2</v>
      </c>
      <c r="E360" s="38">
        <f t="shared" si="48"/>
        <v>7.7863944130857871E-2</v>
      </c>
      <c r="F360" s="38">
        <f t="shared" si="45"/>
        <v>6.6290587179302762E-4</v>
      </c>
      <c r="G360" s="38">
        <f t="shared" si="49"/>
        <v>4.7037895928942801E-2</v>
      </c>
      <c r="H360" s="38">
        <f t="shared" si="50"/>
        <v>4.6374990057149797E-2</v>
      </c>
      <c r="I360" s="29">
        <f t="shared" si="51"/>
        <v>0.33555555555555655</v>
      </c>
      <c r="J360" s="29">
        <f t="shared" si="46"/>
        <v>0.14074691358024691</v>
      </c>
      <c r="K360" s="29">
        <f t="shared" si="53"/>
        <v>5.1082594977641088E-2</v>
      </c>
      <c r="L360" s="29">
        <f t="shared" si="54"/>
        <v>3.3677923939480707E-2</v>
      </c>
    </row>
    <row r="361" spans="1:12" x14ac:dyDescent="0.2">
      <c r="A361" s="26">
        <f t="shared" si="52"/>
        <v>50.5</v>
      </c>
      <c r="B361" s="6">
        <v>3030</v>
      </c>
      <c r="C361" s="38">
        <f t="shared" si="44"/>
        <v>1.364724393754684E-2</v>
      </c>
      <c r="D361" s="38">
        <f t="shared" si="47"/>
        <v>9.1526568106533104E-2</v>
      </c>
      <c r="E361" s="38">
        <f t="shared" si="48"/>
        <v>7.7879324168986297E-2</v>
      </c>
      <c r="F361" s="38">
        <f t="shared" si="45"/>
        <v>6.4703365688720629E-4</v>
      </c>
      <c r="G361" s="38">
        <f t="shared" si="49"/>
        <v>4.7022760276116751E-2</v>
      </c>
      <c r="H361" s="38">
        <f t="shared" si="50"/>
        <v>4.6375726619229569E-2</v>
      </c>
      <c r="I361" s="29">
        <f t="shared" si="51"/>
        <v>0.33666666666666767</v>
      </c>
      <c r="J361" s="29">
        <f t="shared" si="46"/>
        <v>0.14168055555555556</v>
      </c>
      <c r="K361" s="29">
        <f t="shared" si="53"/>
        <v>5.1298926433666049E-2</v>
      </c>
      <c r="L361" s="29">
        <f t="shared" si="54"/>
        <v>3.3806745402311898E-2</v>
      </c>
    </row>
    <row r="362" spans="1:12" x14ac:dyDescent="0.2">
      <c r="A362" s="26">
        <f t="shared" si="52"/>
        <v>50.666666666666664</v>
      </c>
      <c r="B362" s="6">
        <v>3040</v>
      </c>
      <c r="C362" s="38">
        <f t="shared" si="44"/>
        <v>1.3455194723884947E-2</v>
      </c>
      <c r="D362" s="38">
        <f t="shared" si="47"/>
        <v>9.1349682497246273E-2</v>
      </c>
      <c r="E362" s="38">
        <f t="shared" si="48"/>
        <v>7.7894487773361346E-2</v>
      </c>
      <c r="F362" s="38">
        <f t="shared" si="45"/>
        <v>6.3154147663899867E-4</v>
      </c>
      <c r="G362" s="38">
        <f t="shared" si="49"/>
        <v>4.7007987022153974E-2</v>
      </c>
      <c r="H362" s="38">
        <f t="shared" si="50"/>
        <v>4.6376445545514997E-2</v>
      </c>
      <c r="I362" s="29">
        <f t="shared" si="51"/>
        <v>0.33777777777777879</v>
      </c>
      <c r="J362" s="29">
        <f t="shared" si="46"/>
        <v>0.14261728395061729</v>
      </c>
      <c r="K362" s="29">
        <f t="shared" si="53"/>
        <v>5.1515300010814273E-2</v>
      </c>
      <c r="L362" s="29">
        <f t="shared" si="54"/>
        <v>3.3935568862160551E-2</v>
      </c>
    </row>
    <row r="363" spans="1:12" x14ac:dyDescent="0.2">
      <c r="A363" s="26">
        <f t="shared" si="52"/>
        <v>50.833333333333336</v>
      </c>
      <c r="B363" s="6">
        <v>3050</v>
      </c>
      <c r="C363" s="38">
        <f t="shared" si="44"/>
        <v>1.3265848099891496E-2</v>
      </c>
      <c r="D363" s="38">
        <f t="shared" si="47"/>
        <v>9.1175286089612687E-2</v>
      </c>
      <c r="E363" s="38">
        <f t="shared" si="48"/>
        <v>7.790943798972122E-2</v>
      </c>
      <c r="F363" s="38">
        <f t="shared" si="45"/>
        <v>6.1642023172976137E-4</v>
      </c>
      <c r="G363" s="38">
        <f t="shared" si="49"/>
        <v>4.6993567489996557E-2</v>
      </c>
      <c r="H363" s="38">
        <f t="shared" si="50"/>
        <v>4.6377147258266818E-2</v>
      </c>
      <c r="I363" s="29">
        <f t="shared" si="51"/>
        <v>0.33888888888888991</v>
      </c>
      <c r="J363" s="29">
        <f t="shared" si="46"/>
        <v>0.1435570987654321</v>
      </c>
      <c r="K363" s="29">
        <f t="shared" si="53"/>
        <v>5.1731715116341274E-2</v>
      </c>
      <c r="L363" s="29">
        <f t="shared" si="54"/>
        <v>3.4064394271211294E-2</v>
      </c>
    </row>
    <row r="364" spans="1:12" x14ac:dyDescent="0.2">
      <c r="A364" s="26">
        <f t="shared" si="52"/>
        <v>51</v>
      </c>
      <c r="B364" s="6">
        <v>3060</v>
      </c>
      <c r="C364" s="38">
        <f t="shared" si="44"/>
        <v>1.3079166033695482E-2</v>
      </c>
      <c r="D364" s="38">
        <f t="shared" si="47"/>
        <v>9.1003343854638777E-2</v>
      </c>
      <c r="E364" s="38">
        <f t="shared" si="48"/>
        <v>7.7924177820943324E-2</v>
      </c>
      <c r="F364" s="38">
        <f t="shared" si="45"/>
        <v>6.0166104070940175E-4</v>
      </c>
      <c r="G364" s="38">
        <f t="shared" si="49"/>
        <v>4.6979493210344787E-2</v>
      </c>
      <c r="H364" s="38">
        <f t="shared" si="50"/>
        <v>4.6377832169635404E-2</v>
      </c>
      <c r="I364" s="29">
        <f t="shared" si="51"/>
        <v>0.34000000000000102</v>
      </c>
      <c r="J364" s="29">
        <f t="shared" si="46"/>
        <v>0.14450000000000002</v>
      </c>
      <c r="K364" s="29">
        <f t="shared" si="53"/>
        <v>5.1948171165843895E-2</v>
      </c>
      <c r="L364" s="29">
        <f t="shared" si="54"/>
        <v>3.4193221582793615E-2</v>
      </c>
    </row>
    <row r="365" spans="1:12" x14ac:dyDescent="0.2">
      <c r="A365" s="26">
        <f t="shared" si="52"/>
        <v>51.166666666666664</v>
      </c>
      <c r="B365" s="6">
        <v>3070</v>
      </c>
      <c r="C365" s="38">
        <f t="shared" si="44"/>
        <v>1.2895111028624907E-2</v>
      </c>
      <c r="D365" s="38">
        <f t="shared" si="47"/>
        <v>9.0833821256272318E-2</v>
      </c>
      <c r="E365" s="38">
        <f t="shared" si="48"/>
        <v>7.7938710227647437E-2</v>
      </c>
      <c r="F365" s="38">
        <f t="shared" si="45"/>
        <v>5.8725523477986652E-4</v>
      </c>
      <c r="G365" s="38">
        <f t="shared" si="49"/>
        <v>4.6965755916682707E-2</v>
      </c>
      <c r="H365" s="38">
        <f t="shared" si="50"/>
        <v>4.6378500681902857E-2</v>
      </c>
      <c r="I365" s="29">
        <f t="shared" si="51"/>
        <v>0.34111111111111214</v>
      </c>
      <c r="J365" s="29">
        <f t="shared" si="46"/>
        <v>0.14544598765432099</v>
      </c>
      <c r="K365" s="29">
        <f t="shared" si="53"/>
        <v>5.2164667583142914E-2</v>
      </c>
      <c r="L365" s="29">
        <f t="shared" si="54"/>
        <v>3.4322050751354458E-2</v>
      </c>
    </row>
    <row r="366" spans="1:12" x14ac:dyDescent="0.2">
      <c r="A366" s="26">
        <f t="shared" si="52"/>
        <v>51.333333333333336</v>
      </c>
      <c r="B366" s="6">
        <v>3080</v>
      </c>
      <c r="C366" s="38">
        <f t="shared" si="44"/>
        <v>1.2713646115675221E-2</v>
      </c>
      <c r="D366" s="38">
        <f t="shared" si="47"/>
        <v>9.0666684244465542E-2</v>
      </c>
      <c r="E366" s="38">
        <f t="shared" si="48"/>
        <v>7.7953038128790356E-2</v>
      </c>
      <c r="F366" s="38">
        <f t="shared" si="45"/>
        <v>5.7319435270352737E-4</v>
      </c>
      <c r="G366" s="38">
        <f t="shared" si="49"/>
        <v>4.6952347540422788E-2</v>
      </c>
      <c r="H366" s="38">
        <f t="shared" si="50"/>
        <v>4.6379153187719277E-2</v>
      </c>
      <c r="I366" s="29">
        <f t="shared" si="51"/>
        <v>0.34222222222222326</v>
      </c>
      <c r="J366" s="29">
        <f t="shared" si="46"/>
        <v>0.14639506172839506</v>
      </c>
      <c r="K366" s="29">
        <f t="shared" si="53"/>
        <v>5.2381203800167329E-2</v>
      </c>
      <c r="L366" s="29">
        <f t="shared" si="54"/>
        <v>3.4450881732431458E-2</v>
      </c>
    </row>
    <row r="367" spans="1:12" x14ac:dyDescent="0.2">
      <c r="A367" s="26">
        <f t="shared" si="52"/>
        <v>51.5</v>
      </c>
      <c r="B367" s="6">
        <v>3090</v>
      </c>
      <c r="C367" s="38">
        <f t="shared" si="44"/>
        <v>1.253473484608375E-2</v>
      </c>
      <c r="D367" s="38">
        <f t="shared" si="47"/>
        <v>9.0501899248335932E-2</v>
      </c>
      <c r="E367" s="38">
        <f t="shared" si="48"/>
        <v>7.7967164402252223E-2</v>
      </c>
      <c r="F367" s="38">
        <f t="shared" si="45"/>
        <v>5.5947013583348276E-4</v>
      </c>
      <c r="G367" s="38">
        <f t="shared" si="49"/>
        <v>4.6939260206166858E-2</v>
      </c>
      <c r="H367" s="38">
        <f t="shared" si="50"/>
        <v>4.6379790070333389E-2</v>
      </c>
      <c r="I367" s="29">
        <f t="shared" si="51"/>
        <v>0.34333333333333438</v>
      </c>
      <c r="J367" s="29">
        <f t="shared" si="46"/>
        <v>0.14734722222222224</v>
      </c>
      <c r="K367" s="29">
        <f t="shared" si="53"/>
        <v>5.2597779256840255E-2</v>
      </c>
      <c r="L367" s="29">
        <f t="shared" si="54"/>
        <v>3.4579714482626832E-2</v>
      </c>
    </row>
    <row r="368" spans="1:12" x14ac:dyDescent="0.2">
      <c r="A368" s="26">
        <f t="shared" si="52"/>
        <v>51.666666666666664</v>
      </c>
      <c r="B368" s="6">
        <v>3100</v>
      </c>
      <c r="C368" s="38">
        <f t="shared" si="44"/>
        <v>1.2358341284008733E-2</v>
      </c>
      <c r="D368" s="38">
        <f t="shared" si="47"/>
        <v>9.0339433169423222E-2</v>
      </c>
      <c r="E368" s="38">
        <f t="shared" si="48"/>
        <v>7.7981091885414536E-2</v>
      </c>
      <c r="F368" s="38">
        <f t="shared" si="45"/>
        <v>5.4607452326284789E-4</v>
      </c>
      <c r="G368" s="38">
        <f t="shared" si="49"/>
        <v>4.6926486227080483E-2</v>
      </c>
      <c r="H368" s="38">
        <f t="shared" si="50"/>
        <v>4.6380411703817646E-2</v>
      </c>
      <c r="I368" s="29">
        <f t="shared" si="51"/>
        <v>0.3444444444444455</v>
      </c>
      <c r="J368" s="29">
        <f t="shared" si="46"/>
        <v>0.14830246913580247</v>
      </c>
      <c r="K368" s="29">
        <f t="shared" si="53"/>
        <v>5.2814393400966407E-2</v>
      </c>
      <c r="L368" s="29">
        <f t="shared" si="54"/>
        <v>3.4708548959581878E-2</v>
      </c>
    </row>
    <row r="369" spans="1:12" x14ac:dyDescent="0.2">
      <c r="A369" s="26">
        <f t="shared" si="52"/>
        <v>51.833333333333336</v>
      </c>
      <c r="B369" s="6">
        <v>3110</v>
      </c>
      <c r="C369" s="38">
        <f t="shared" si="44"/>
        <v>1.2184429999311215E-2</v>
      </c>
      <c r="D369" s="38">
        <f t="shared" si="47"/>
        <v>9.0179253375041277E-2</v>
      </c>
      <c r="E369" s="38">
        <f t="shared" si="48"/>
        <v>7.7994823375730105E-2</v>
      </c>
      <c r="F369" s="38">
        <f t="shared" si="45"/>
        <v>5.3299964709018974E-4</v>
      </c>
      <c r="G369" s="38">
        <f t="shared" si="49"/>
        <v>4.6914018100378117E-2</v>
      </c>
      <c r="H369" s="38">
        <f t="shared" si="50"/>
        <v>4.6381018453287938E-2</v>
      </c>
      <c r="I369" s="29">
        <f t="shared" si="51"/>
        <v>0.34555555555555661</v>
      </c>
      <c r="J369" s="29">
        <f t="shared" si="46"/>
        <v>0.14926080246913581</v>
      </c>
      <c r="K369" s="29">
        <f t="shared" si="53"/>
        <v>5.3031045688121212E-2</v>
      </c>
      <c r="L369" s="29">
        <f t="shared" si="54"/>
        <v>3.4837385121952121E-2</v>
      </c>
    </row>
    <row r="370" spans="1:12" x14ac:dyDescent="0.2">
      <c r="A370" s="26">
        <f t="shared" si="52"/>
        <v>52</v>
      </c>
      <c r="B370" s="6">
        <v>3120</v>
      </c>
      <c r="C370" s="38">
        <f t="shared" si="44"/>
        <v>1.2012966060438682E-2</v>
      </c>
      <c r="D370" s="38">
        <f t="shared" si="47"/>
        <v>9.0021327691723538E-2</v>
      </c>
      <c r="E370" s="38">
        <f t="shared" si="48"/>
        <v>7.8008361631284898E-2</v>
      </c>
      <c r="F370" s="38">
        <f t="shared" si="45"/>
        <v>5.2023782779831937E-4</v>
      </c>
      <c r="G370" s="38">
        <f t="shared" si="49"/>
        <v>4.690184850291635E-2</v>
      </c>
      <c r="H370" s="38">
        <f t="shared" si="50"/>
        <v>4.6381610675118042E-2</v>
      </c>
      <c r="I370" s="29">
        <f t="shared" si="51"/>
        <v>0.34666666666666773</v>
      </c>
      <c r="J370" s="29">
        <f t="shared" si="46"/>
        <v>0.15022222222222223</v>
      </c>
      <c r="K370" s="29">
        <f t="shared" si="53"/>
        <v>5.3247735581541444E-2</v>
      </c>
      <c r="L370" s="29">
        <f t="shared" si="54"/>
        <v>3.4966222929383006E-2</v>
      </c>
    </row>
    <row r="371" spans="1:12" x14ac:dyDescent="0.2">
      <c r="A371" s="26">
        <f t="shared" si="52"/>
        <v>52.166666666666664</v>
      </c>
      <c r="B371" s="6">
        <v>3130</v>
      </c>
      <c r="C371" s="38">
        <f t="shared" si="44"/>
        <v>1.1843915027408725E-2</v>
      </c>
      <c r="D371" s="38">
        <f t="shared" si="47"/>
        <v>8.9865624398760724E-2</v>
      </c>
      <c r="E371" s="38">
        <f t="shared" si="48"/>
        <v>7.8021709371352055E-2</v>
      </c>
      <c r="F371" s="38">
        <f t="shared" si="45"/>
        <v>5.0778156974373592E-4</v>
      </c>
      <c r="G371" s="38">
        <f t="shared" si="49"/>
        <v>4.6889970286892652E-2</v>
      </c>
      <c r="H371" s="38">
        <f t="shared" si="50"/>
        <v>4.6382188717148928E-2</v>
      </c>
      <c r="I371" s="29">
        <f t="shared" si="51"/>
        <v>0.34777777777777885</v>
      </c>
      <c r="J371" s="29">
        <f t="shared" si="46"/>
        <v>0.15118672839506173</v>
      </c>
      <c r="K371" s="29">
        <f t="shared" si="53"/>
        <v>5.3464462552017422E-2</v>
      </c>
      <c r="L371" s="29">
        <f t="shared" si="54"/>
        <v>3.5095062342486195E-2</v>
      </c>
    </row>
    <row r="372" spans="1:12" x14ac:dyDescent="0.2">
      <c r="A372" s="26">
        <f t="shared" si="52"/>
        <v>52.333333333333336</v>
      </c>
      <c r="B372" s="6">
        <v>3140</v>
      </c>
      <c r="C372" s="38">
        <f t="shared" si="44"/>
        <v>1.1677242944891454E-2</v>
      </c>
      <c r="D372" s="38">
        <f t="shared" si="47"/>
        <v>8.9712112221829468E-2</v>
      </c>
      <c r="E372" s="38">
        <f t="shared" si="48"/>
        <v>7.8034869276938063E-2</v>
      </c>
      <c r="F372" s="38">
        <f t="shared" si="45"/>
        <v>4.9562355675406597E-4</v>
      </c>
      <c r="G372" s="38">
        <f t="shared" si="49"/>
        <v>4.6878376475647139E-2</v>
      </c>
      <c r="H372" s="38">
        <f t="shared" si="50"/>
        <v>4.6382752918893086E-2</v>
      </c>
      <c r="I372" s="29">
        <f t="shared" si="51"/>
        <v>0.34888888888888997</v>
      </c>
      <c r="J372" s="29">
        <f t="shared" si="46"/>
        <v>0.15215432098765433</v>
      </c>
      <c r="K372" s="29">
        <f t="shared" si="53"/>
        <v>5.3681226077786692E-2</v>
      </c>
      <c r="L372" s="29">
        <f t="shared" si="54"/>
        <v>3.5223903322816455E-2</v>
      </c>
    </row>
    <row r="373" spans="1:12" x14ac:dyDescent="0.2">
      <c r="A373" s="26">
        <f t="shared" si="52"/>
        <v>52.5</v>
      </c>
      <c r="B373" s="6">
        <v>3150</v>
      </c>
      <c r="C373" s="38">
        <f t="shared" si="44"/>
        <v>1.1512916335389345E-2</v>
      </c>
      <c r="D373" s="38">
        <f t="shared" si="47"/>
        <v>8.9560760326710578E-2</v>
      </c>
      <c r="E373" s="38">
        <f t="shared" si="48"/>
        <v>7.8047843991321281E-2</v>
      </c>
      <c r="F373" s="38">
        <f t="shared" si="45"/>
        <v>4.8375664783091772E-4</v>
      </c>
      <c r="G373" s="38">
        <f t="shared" si="49"/>
        <v>4.686706025956483E-2</v>
      </c>
      <c r="H373" s="38">
        <f t="shared" si="50"/>
        <v>4.6383303611733921E-2</v>
      </c>
      <c r="I373" s="29">
        <f t="shared" si="51"/>
        <v>0.35000000000000109</v>
      </c>
      <c r="J373" s="29">
        <f t="shared" si="46"/>
        <v>0.15312500000000001</v>
      </c>
      <c r="K373" s="29">
        <f t="shared" si="53"/>
        <v>5.3898025644429248E-2</v>
      </c>
      <c r="L373" s="29">
        <f t="shared" si="54"/>
        <v>3.5352745832849052E-2</v>
      </c>
    </row>
    <row r="374" spans="1:12" x14ac:dyDescent="0.2">
      <c r="A374" s="26">
        <f t="shared" si="52"/>
        <v>52.666666666666664</v>
      </c>
      <c r="B374" s="6">
        <v>3160</v>
      </c>
      <c r="C374" s="38">
        <f t="shared" si="44"/>
        <v>1.1350902192512963E-2</v>
      </c>
      <c r="D374" s="38">
        <f t="shared" si="47"/>
        <v>8.9411538313095729E-2</v>
      </c>
      <c r="E374" s="38">
        <f t="shared" si="48"/>
        <v>7.8060636120582824E-2</v>
      </c>
      <c r="F374" s="38">
        <f t="shared" si="45"/>
        <v>4.7217387295561941E-4</v>
      </c>
      <c r="G374" s="38">
        <f t="shared" si="49"/>
        <v>4.6856014992076013E-2</v>
      </c>
      <c r="H374" s="38">
        <f t="shared" si="50"/>
        <v>4.6383841119120403E-2</v>
      </c>
      <c r="I374" s="29">
        <f t="shared" si="51"/>
        <v>0.35111111111111221</v>
      </c>
      <c r="J374" s="29">
        <f t="shared" si="46"/>
        <v>0.15409876543209877</v>
      </c>
      <c r="K374" s="29">
        <f t="shared" si="53"/>
        <v>5.4114860744764202E-2</v>
      </c>
      <c r="L374" s="29">
        <f t="shared" si="54"/>
        <v>3.5481589835957721E-2</v>
      </c>
    </row>
    <row r="375" spans="1:12" x14ac:dyDescent="0.2">
      <c r="A375" s="26">
        <f t="shared" si="52"/>
        <v>52.833333333333336</v>
      </c>
      <c r="B375" s="6">
        <v>3170</v>
      </c>
      <c r="C375" s="38">
        <f t="shared" si="44"/>
        <v>1.1191167974351327E-2</v>
      </c>
      <c r="D375" s="38">
        <f t="shared" si="47"/>
        <v>8.9264416208481329E-2</v>
      </c>
      <c r="E375" s="38">
        <f t="shared" si="48"/>
        <v>7.807324823413006E-2</v>
      </c>
      <c r="F375" s="38">
        <f t="shared" si="45"/>
        <v>4.6086842899538589E-4</v>
      </c>
      <c r="G375" s="38">
        <f t="shared" si="49"/>
        <v>4.6845234185752399E-2</v>
      </c>
      <c r="H375" s="38">
        <f t="shared" si="50"/>
        <v>4.6384365756757022E-2</v>
      </c>
      <c r="I375" s="29">
        <f t="shared" si="51"/>
        <v>0.35222222222222332</v>
      </c>
      <c r="J375" s="29">
        <f t="shared" si="46"/>
        <v>0.15507561728395061</v>
      </c>
      <c r="K375" s="29">
        <f t="shared" si="53"/>
        <v>5.4331730878747896E-2</v>
      </c>
      <c r="L375" s="29">
        <f t="shared" si="54"/>
        <v>3.5610435296393156E-2</v>
      </c>
    </row>
    <row r="376" spans="1:12" x14ac:dyDescent="0.2">
      <c r="A376" s="26">
        <f t="shared" si="52"/>
        <v>53</v>
      </c>
      <c r="B376" s="6">
        <v>3180</v>
      </c>
      <c r="C376" s="38">
        <f t="shared" si="44"/>
        <v>1.1033681596935657E-2</v>
      </c>
      <c r="D376" s="38">
        <f t="shared" si="47"/>
        <v>8.9119364462148271E-2</v>
      </c>
      <c r="E376" s="38">
        <f t="shared" si="48"/>
        <v>7.8085682865212669E-2</v>
      </c>
      <c r="F376" s="38">
        <f t="shared" si="45"/>
        <v>4.4983367570750597E-4</v>
      </c>
      <c r="G376" s="38">
        <f t="shared" si="49"/>
        <v>4.6834711508496739E-2</v>
      </c>
      <c r="H376" s="38">
        <f t="shared" si="50"/>
        <v>4.6384877832789238E-2</v>
      </c>
      <c r="I376" s="29">
        <f t="shared" si="51"/>
        <v>0.35333333333333444</v>
      </c>
      <c r="J376" s="29">
        <f t="shared" si="46"/>
        <v>0.15605555555555556</v>
      </c>
      <c r="K376" s="29">
        <f t="shared" si="53"/>
        <v>5.4548635553373484E-2</v>
      </c>
      <c r="L376" s="29">
        <f t="shared" si="54"/>
        <v>3.5739282179262012E-2</v>
      </c>
    </row>
    <row r="377" spans="1:12" x14ac:dyDescent="0.2">
      <c r="A377" s="26">
        <f t="shared" si="52"/>
        <v>53.166666666666664</v>
      </c>
      <c r="B377" s="6">
        <v>3190</v>
      </c>
      <c r="C377" s="38">
        <f t="shared" si="44"/>
        <v>1.0878411427794965E-2</v>
      </c>
      <c r="D377" s="38">
        <f t="shared" si="47"/>
        <v>8.8976353939226399E-2</v>
      </c>
      <c r="E377" s="38">
        <f t="shared" si="48"/>
        <v>7.8097942511431484E-2</v>
      </c>
      <c r="F377" s="38">
        <f t="shared" si="45"/>
        <v>4.3906313183919907E-4</v>
      </c>
      <c r="G377" s="38">
        <f t="shared" si="49"/>
        <v>4.6824440779823666E-2</v>
      </c>
      <c r="H377" s="38">
        <f t="shared" si="50"/>
        <v>4.638537764798447E-2</v>
      </c>
      <c r="I377" s="29">
        <f t="shared" si="51"/>
        <v>0.35444444444444556</v>
      </c>
      <c r="J377" s="29">
        <f t="shared" si="46"/>
        <v>0.15703858024691358</v>
      </c>
      <c r="K377" s="29">
        <f t="shared" si="53"/>
        <v>5.4765574282571908E-2</v>
      </c>
      <c r="L377" s="29">
        <f t="shared" si="54"/>
        <v>3.5868130450506415E-2</v>
      </c>
    </row>
    <row r="378" spans="1:12" x14ac:dyDescent="0.2">
      <c r="A378" s="26">
        <f t="shared" si="52"/>
        <v>53.333333333333336</v>
      </c>
      <c r="B378" s="6">
        <v>3200</v>
      </c>
      <c r="C378" s="38">
        <f t="shared" ref="C378:C441" si="55">$D$36*EXP(-$H$6*B378/3600)</f>
        <v>1.0725326279602465E-2</v>
      </c>
      <c r="D378" s="38">
        <f t="shared" si="47"/>
        <v>8.8835355914842568E-2</v>
      </c>
      <c r="E378" s="38">
        <f t="shared" si="48"/>
        <v>7.811002963524015E-2</v>
      </c>
      <c r="F378" s="38">
        <f t="shared" ref="F378:F441" si="56">$D$36*EXP(-$H$7*B378/3600)</f>
        <v>4.2855047132085884E-4</v>
      </c>
      <c r="G378" s="38">
        <f t="shared" si="49"/>
        <v>4.6814415967229593E-2</v>
      </c>
      <c r="H378" s="38">
        <f t="shared" si="50"/>
        <v>4.6385865495908736E-2</v>
      </c>
      <c r="I378" s="29">
        <f t="shared" si="51"/>
        <v>0.35555555555555668</v>
      </c>
      <c r="J378" s="29">
        <f t="shared" ref="J378:J441" si="57">($B$55/10)/3600*0.5*B378^2</f>
        <v>0.15802469135802469</v>
      </c>
      <c r="K378" s="29">
        <f t="shared" si="53"/>
        <v>5.4982546587114239E-2</v>
      </c>
      <c r="L378" s="29">
        <f t="shared" si="54"/>
        <v>3.5996980076883942E-2</v>
      </c>
    </row>
    <row r="379" spans="1:12" x14ac:dyDescent="0.2">
      <c r="A379" s="26">
        <f t="shared" si="52"/>
        <v>53.5</v>
      </c>
      <c r="B379" s="6">
        <v>3210</v>
      </c>
      <c r="C379" s="38">
        <f t="shared" si="55"/>
        <v>1.0574395403911308E-2</v>
      </c>
      <c r="D379" s="38">
        <f t="shared" ref="D379:D442" si="58">D378*EXP(-$H$6*10/3600)+$B$55</f>
        <v>8.8696342068350961E-2</v>
      </c>
      <c r="E379" s="38">
        <f t="shared" ref="E379:E442" si="59">E378*EXP(-$H$6*10/3600)+$B$55</f>
        <v>7.8121946664439709E-2</v>
      </c>
      <c r="F379" s="38">
        <f t="shared" si="56"/>
        <v>4.1828951955043969E-4</v>
      </c>
      <c r="G379" s="38">
        <f t="shared" ref="G379:G442" si="60">G378*EXP(-$H$7*10/3600)+$B$55</f>
        <v>4.6804631182649534E-2</v>
      </c>
      <c r="H379" s="38">
        <f t="shared" ref="H379:H442" si="61">H378*EXP(-$H$7*10/3600)+$B$55</f>
        <v>4.6386341663099094E-2</v>
      </c>
      <c r="I379" s="29">
        <f t="shared" ref="I379:I442" si="62">I378+$B$55</f>
        <v>0.3566666666666678</v>
      </c>
      <c r="J379" s="29">
        <f t="shared" si="57"/>
        <v>0.1590138888888889</v>
      </c>
      <c r="K379" s="29">
        <f t="shared" si="53"/>
        <v>5.5199551994515463E-2</v>
      </c>
      <c r="L379" s="29">
        <f t="shared" si="54"/>
        <v>3.6125831025948109E-2</v>
      </c>
    </row>
    <row r="380" spans="1:12" x14ac:dyDescent="0.2">
      <c r="A380" s="26">
        <f t="shared" ref="A380:A443" si="63">B380/60</f>
        <v>53.666666666666664</v>
      </c>
      <c r="B380" s="6">
        <v>3220</v>
      </c>
      <c r="C380" s="38">
        <f t="shared" si="55"/>
        <v>1.0425588484978477E-2</v>
      </c>
      <c r="D380" s="38">
        <f t="shared" si="58"/>
        <v>8.8559284477644704E-2</v>
      </c>
      <c r="E380" s="38">
        <f t="shared" si="59"/>
        <v>7.8133695992666272E-2</v>
      </c>
      <c r="F380" s="38">
        <f t="shared" si="56"/>
        <v>4.0827424976681322E-4</v>
      </c>
      <c r="G380" s="38">
        <f t="shared" si="60"/>
        <v>4.6795080678998742E-2</v>
      </c>
      <c r="H380" s="38">
        <f t="shared" si="61"/>
        <v>4.638680642923193E-2</v>
      </c>
      <c r="I380" s="29">
        <f t="shared" si="62"/>
        <v>0.35777777777777892</v>
      </c>
      <c r="J380" s="29">
        <f t="shared" si="57"/>
        <v>0.16000617283950619</v>
      </c>
      <c r="K380" s="29">
        <f t="shared" ref="K380:K443" si="64">K379+E380*10/3600</f>
        <v>5.5416590038939534E-2</v>
      </c>
      <c r="L380" s="29">
        <f t="shared" ref="L380:L443" si="65">L379+H380*10/3600</f>
        <v>3.6254683266029306E-2</v>
      </c>
    </row>
    <row r="381" spans="1:12" x14ac:dyDescent="0.2">
      <c r="A381" s="26">
        <f t="shared" si="63"/>
        <v>53.833333333333336</v>
      </c>
      <c r="B381" s="6">
        <v>3230</v>
      </c>
      <c r="C381" s="38">
        <f t="shared" si="55"/>
        <v>1.0278875633675659E-2</v>
      </c>
      <c r="D381" s="38">
        <f t="shared" si="58"/>
        <v>8.8424155613547425E-2</v>
      </c>
      <c r="E381" s="38">
        <f t="shared" si="59"/>
        <v>7.8145279979871807E-2</v>
      </c>
      <c r="F381" s="38">
        <f t="shared" si="56"/>
        <v>3.9849877950995133E-4</v>
      </c>
      <c r="G381" s="38">
        <f t="shared" si="60"/>
        <v>4.6785758846797178E-2</v>
      </c>
      <c r="H381" s="38">
        <f t="shared" si="61"/>
        <v>4.6387260067287224E-2</v>
      </c>
      <c r="I381" s="29">
        <f t="shared" si="62"/>
        <v>0.35888888888889003</v>
      </c>
      <c r="J381" s="29">
        <f t="shared" si="57"/>
        <v>0.16100154320987656</v>
      </c>
      <c r="K381" s="29">
        <f t="shared" si="64"/>
        <v>5.5633660261105847E-2</v>
      </c>
      <c r="L381" s="29">
        <f t="shared" si="65"/>
        <v>3.6383536766216217E-2</v>
      </c>
    </row>
    <row r="382" spans="1:12" x14ac:dyDescent="0.2">
      <c r="A382" s="26">
        <f t="shared" si="63"/>
        <v>54</v>
      </c>
      <c r="B382" s="6">
        <v>3240</v>
      </c>
      <c r="C382" s="38">
        <f t="shared" si="55"/>
        <v>1.0134227381485734E-2</v>
      </c>
      <c r="D382" s="38">
        <f t="shared" si="58"/>
        <v>8.82909283342838E-2</v>
      </c>
      <c r="E382" s="38">
        <f t="shared" si="59"/>
        <v>7.8156700952798114E-2</v>
      </c>
      <c r="F382" s="38">
        <f t="shared" si="56"/>
        <v>3.8895736716587084E-4</v>
      </c>
      <c r="G382" s="38">
        <f t="shared" si="60"/>
        <v>4.6776660210874774E-2</v>
      </c>
      <c r="H382" s="38">
        <f t="shared" si="61"/>
        <v>4.6387702843708904E-2</v>
      </c>
      <c r="I382" s="29">
        <f t="shared" si="62"/>
        <v>0.36000000000000115</v>
      </c>
      <c r="J382" s="29">
        <f t="shared" si="57"/>
        <v>0.16200000000000001</v>
      </c>
      <c r="K382" s="29">
        <f t="shared" si="64"/>
        <v>5.5850762208196951E-2</v>
      </c>
      <c r="L382" s="29">
        <f t="shared" si="65"/>
        <v>3.6512391496337629E-2</v>
      </c>
    </row>
    <row r="383" spans="1:12" x14ac:dyDescent="0.2">
      <c r="A383" s="26">
        <f t="shared" si="63"/>
        <v>54.166666666666664</v>
      </c>
      <c r="B383" s="6">
        <v>3250</v>
      </c>
      <c r="C383" s="38">
        <f t="shared" si="55"/>
        <v>9.991614674583758E-3</v>
      </c>
      <c r="D383" s="38">
        <f t="shared" si="58"/>
        <v>8.8159575880027916E-2</v>
      </c>
      <c r="E383" s="38">
        <f t="shared" si="59"/>
        <v>7.8167961205444211E-2</v>
      </c>
      <c r="F383" s="38">
        <f t="shared" si="56"/>
        <v>3.7964440859430027E-4</v>
      </c>
      <c r="G383" s="38">
        <f t="shared" si="60"/>
        <v>4.6767779427155612E-2</v>
      </c>
      <c r="H383" s="38">
        <f t="shared" si="61"/>
        <v>4.6388135018561309E-2</v>
      </c>
      <c r="I383" s="29">
        <f t="shared" si="62"/>
        <v>0.36111111111111227</v>
      </c>
      <c r="J383" s="29">
        <f t="shared" si="57"/>
        <v>0.16300154320987656</v>
      </c>
      <c r="K383" s="29">
        <f t="shared" si="64"/>
        <v>5.6067895433767632E-2</v>
      </c>
      <c r="L383" s="29">
        <f t="shared" si="65"/>
        <v>3.6641247426944745E-2</v>
      </c>
    </row>
    <row r="384" spans="1:12" x14ac:dyDescent="0.2">
      <c r="A384" s="26">
        <f t="shared" si="63"/>
        <v>54.333333333333336</v>
      </c>
      <c r="B384" s="6">
        <v>3260</v>
      </c>
      <c r="C384" s="38">
        <f t="shared" si="55"/>
        <v>9.851008868001292E-3</v>
      </c>
      <c r="D384" s="38">
        <f t="shared" si="58"/>
        <v>8.8030071867528328E-2</v>
      </c>
      <c r="E384" s="38">
        <f t="shared" si="59"/>
        <v>7.817906299952708E-2</v>
      </c>
      <c r="F384" s="38">
        <f t="shared" si="56"/>
        <v>3.7055443383709444E-4</v>
      </c>
      <c r="G384" s="38">
        <f t="shared" si="60"/>
        <v>4.6759111279519067E-2</v>
      </c>
      <c r="H384" s="38">
        <f t="shared" si="61"/>
        <v>4.6388556845681966E-2</v>
      </c>
      <c r="I384" s="29">
        <f t="shared" si="62"/>
        <v>0.36222222222222339</v>
      </c>
      <c r="J384" s="29">
        <f t="shared" si="57"/>
        <v>0.16400617283950619</v>
      </c>
      <c r="K384" s="29">
        <f t="shared" si="64"/>
        <v>5.6285059497655207E-2</v>
      </c>
      <c r="L384" s="29">
        <f t="shared" si="65"/>
        <v>3.6770104529293864E-2</v>
      </c>
    </row>
    <row r="385" spans="1:12" x14ac:dyDescent="0.2">
      <c r="A385" s="26">
        <f t="shared" si="63"/>
        <v>54.5</v>
      </c>
      <c r="B385" s="6">
        <v>3270</v>
      </c>
      <c r="C385" s="38">
        <f t="shared" si="55"/>
        <v>9.7123817198727994E-3</v>
      </c>
      <c r="D385" s="38">
        <f t="shared" si="58"/>
        <v>8.7902390284808729E-2</v>
      </c>
      <c r="E385" s="38">
        <f t="shared" si="59"/>
        <v>7.8190008564935964E-2</v>
      </c>
      <c r="F385" s="38">
        <f t="shared" si="56"/>
        <v>3.6168210390545726E-4</v>
      </c>
      <c r="G385" s="38">
        <f t="shared" si="60"/>
        <v>4.6750650676736137E-2</v>
      </c>
      <c r="H385" s="38">
        <f t="shared" si="61"/>
        <v>4.6388968572830674E-2</v>
      </c>
      <c r="I385" s="29">
        <f t="shared" si="62"/>
        <v>0.36333333333333451</v>
      </c>
      <c r="J385" s="29">
        <f t="shared" si="57"/>
        <v>0.1650138888888889</v>
      </c>
      <c r="K385" s="29">
        <f t="shared" si="64"/>
        <v>5.650225396589114E-2</v>
      </c>
      <c r="L385" s="29">
        <f t="shared" si="65"/>
        <v>3.6898962775329502E-2</v>
      </c>
    </row>
    <row r="386" spans="1:12" x14ac:dyDescent="0.2">
      <c r="A386" s="26">
        <f t="shared" si="63"/>
        <v>54.666666666666664</v>
      </c>
      <c r="B386" s="6">
        <v>3280</v>
      </c>
      <c r="C386" s="38">
        <f t="shared" si="55"/>
        <v>9.5757053857630347E-3</v>
      </c>
      <c r="D386" s="38">
        <f t="shared" si="58"/>
        <v>8.7776505485943263E-2</v>
      </c>
      <c r="E386" s="38">
        <f t="shared" si="59"/>
        <v>7.8200800100180268E-2</v>
      </c>
      <c r="F386" s="38">
        <f t="shared" si="56"/>
        <v>3.5302220764409282E-4</v>
      </c>
      <c r="G386" s="38">
        <f t="shared" si="60"/>
        <v>4.674239264947911E-2</v>
      </c>
      <c r="H386" s="38">
        <f t="shared" si="61"/>
        <v>4.6389370441835012E-2</v>
      </c>
      <c r="I386" s="29">
        <f t="shared" si="62"/>
        <v>0.36444444444444563</v>
      </c>
      <c r="J386" s="29">
        <f t="shared" si="57"/>
        <v>0.1660246913580247</v>
      </c>
      <c r="K386" s="29">
        <f t="shared" si="64"/>
        <v>5.6719478410613866E-2</v>
      </c>
      <c r="L386" s="29">
        <f t="shared" si="65"/>
        <v>3.7027822137667935E-2</v>
      </c>
    </row>
    <row r="387" spans="1:12" x14ac:dyDescent="0.2">
      <c r="A387" s="26">
        <f t="shared" si="63"/>
        <v>54.833333333333336</v>
      </c>
      <c r="B387" s="6">
        <v>3290</v>
      </c>
      <c r="C387" s="38">
        <f t="shared" si="55"/>
        <v>9.4409524130742283E-3</v>
      </c>
      <c r="D387" s="38">
        <f t="shared" si="58"/>
        <v>8.7652392185905301E-2</v>
      </c>
      <c r="E387" s="38">
        <f t="shared" si="59"/>
        <v>7.8211439772831112E-2</v>
      </c>
      <c r="F387" s="38">
        <f t="shared" si="56"/>
        <v>3.445696586704368E-4</v>
      </c>
      <c r="G387" s="38">
        <f t="shared" si="60"/>
        <v>4.6734332347402839E-2</v>
      </c>
      <c r="H387" s="38">
        <f t="shared" si="61"/>
        <v>4.6389762688732392E-2</v>
      </c>
      <c r="I387" s="29">
        <f t="shared" si="62"/>
        <v>0.36555555555555674</v>
      </c>
      <c r="J387" s="29">
        <f t="shared" si="57"/>
        <v>0.16703858024691359</v>
      </c>
      <c r="K387" s="29">
        <f t="shared" si="64"/>
        <v>5.6936732409982843E-2</v>
      </c>
      <c r="L387" s="29">
        <f t="shared" si="65"/>
        <v>3.7156682589581082E-2</v>
      </c>
    </row>
    <row r="388" spans="1:12" x14ac:dyDescent="0.2">
      <c r="A388" s="26">
        <f t="shared" si="63"/>
        <v>55</v>
      </c>
      <c r="B388" s="6">
        <v>3300</v>
      </c>
      <c r="C388" s="38">
        <f t="shared" si="55"/>
        <v>9.3080957355320387E-3</v>
      </c>
      <c r="D388" s="38">
        <f t="shared" si="58"/>
        <v>8.7530025455488755E-2</v>
      </c>
      <c r="E388" s="38">
        <f t="shared" si="59"/>
        <v>7.8221929719956756E-2</v>
      </c>
      <c r="F388" s="38">
        <f t="shared" si="56"/>
        <v>3.3631949238717565E-4</v>
      </c>
      <c r="G388" s="38">
        <f t="shared" si="60"/>
        <v>4.6726465036295878E-2</v>
      </c>
      <c r="H388" s="38">
        <f t="shared" si="61"/>
        <v>4.639014554390869E-2</v>
      </c>
      <c r="I388" s="29">
        <f t="shared" si="62"/>
        <v>0.36666666666666786</v>
      </c>
      <c r="J388" s="29">
        <f t="shared" si="57"/>
        <v>0.16805555555555557</v>
      </c>
      <c r="K388" s="29">
        <f t="shared" si="64"/>
        <v>5.7154015548093837E-2</v>
      </c>
      <c r="L388" s="29">
        <f t="shared" si="65"/>
        <v>3.7285544104980826E-2</v>
      </c>
    </row>
    <row r="389" spans="1:12" x14ac:dyDescent="0.2">
      <c r="A389" s="26">
        <f t="shared" si="63"/>
        <v>55.166666666666664</v>
      </c>
      <c r="B389" s="6">
        <v>3310</v>
      </c>
      <c r="C389" s="38">
        <f t="shared" si="55"/>
        <v>9.1771086677490572E-3</v>
      </c>
      <c r="D389" s="38">
        <f t="shared" si="58"/>
        <v>8.7409380716300791E-2</v>
      </c>
      <c r="E389" s="38">
        <f t="shared" si="59"/>
        <v>7.8232272048551793E-2</v>
      </c>
      <c r="F389" s="38">
        <f t="shared" si="56"/>
        <v>3.2826686306629277E-4</v>
      </c>
      <c r="G389" s="38">
        <f t="shared" si="60"/>
        <v>4.671878609529987E-2</v>
      </c>
      <c r="H389" s="38">
        <f t="shared" si="61"/>
        <v>4.6390519232233564E-2</v>
      </c>
      <c r="I389" s="29">
        <f t="shared" si="62"/>
        <v>0.36777777777777898</v>
      </c>
      <c r="J389" s="29">
        <f t="shared" si="57"/>
        <v>0.16907561728395062</v>
      </c>
      <c r="K389" s="29">
        <f t="shared" si="64"/>
        <v>5.7371327414895368E-2</v>
      </c>
      <c r="L389" s="29">
        <f t="shared" si="65"/>
        <v>3.7414406658403697E-2</v>
      </c>
    </row>
    <row r="390" spans="1:12" x14ac:dyDescent="0.2">
      <c r="A390" s="26">
        <f t="shared" si="63"/>
        <v>55.333333333333336</v>
      </c>
      <c r="B390" s="6">
        <v>3320</v>
      </c>
      <c r="C390" s="38">
        <f t="shared" si="55"/>
        <v>9.0479648998647594E-3</v>
      </c>
      <c r="D390" s="38">
        <f t="shared" si="58"/>
        <v>8.729043373582511E-2</v>
      </c>
      <c r="E390" s="38">
        <f t="shared" si="59"/>
        <v>7.8242468835960408E-2</v>
      </c>
      <c r="F390" s="38">
        <f t="shared" si="56"/>
        <v>3.2040704100293541E-4</v>
      </c>
      <c r="G390" s="38">
        <f t="shared" si="60"/>
        <v>4.6711291014195473E-2</v>
      </c>
      <c r="H390" s="38">
        <f t="shared" si="61"/>
        <v>4.6390883973192527E-2</v>
      </c>
      <c r="I390" s="29">
        <f t="shared" si="62"/>
        <v>0.3688888888888901</v>
      </c>
      <c r="J390" s="29">
        <f t="shared" si="57"/>
        <v>0.17009876543209879</v>
      </c>
      <c r="K390" s="29">
        <f t="shared" si="64"/>
        <v>5.758866760610637E-2</v>
      </c>
      <c r="L390" s="29">
        <f t="shared" si="65"/>
        <v>3.75432702249959E-2</v>
      </c>
    </row>
    <row r="391" spans="1:12" x14ac:dyDescent="0.2">
      <c r="A391" s="26">
        <f t="shared" si="63"/>
        <v>55.5</v>
      </c>
      <c r="B391" s="6">
        <v>3330</v>
      </c>
      <c r="C391" s="38">
        <f t="shared" si="55"/>
        <v>8.9206384922610425E-3</v>
      </c>
      <c r="D391" s="38">
        <f t="shared" si="58"/>
        <v>8.7173160622554577E-2</v>
      </c>
      <c r="E391" s="38">
        <f t="shared" si="59"/>
        <v>7.8252522130293586E-2</v>
      </c>
      <c r="F391" s="38">
        <f t="shared" si="56"/>
        <v>3.1273540973742641E-4</v>
      </c>
      <c r="G391" s="38">
        <f t="shared" si="60"/>
        <v>4.67039753907533E-2</v>
      </c>
      <c r="H391" s="38">
        <f t="shared" si="61"/>
        <v>4.6391239981015867E-2</v>
      </c>
      <c r="I391" s="29">
        <f t="shared" si="62"/>
        <v>0.37000000000000122</v>
      </c>
      <c r="J391" s="29">
        <f t="shared" si="57"/>
        <v>0.171125</v>
      </c>
      <c r="K391" s="29">
        <f t="shared" si="64"/>
        <v>5.780603572313496E-2</v>
      </c>
      <c r="L391" s="29">
        <f t="shared" si="65"/>
        <v>3.7672134780498724E-2</v>
      </c>
    </row>
    <row r="392" spans="1:12" x14ac:dyDescent="0.2">
      <c r="A392" s="26">
        <f t="shared" si="63"/>
        <v>55.666666666666664</v>
      </c>
      <c r="B392" s="6">
        <v>3340</v>
      </c>
      <c r="C392" s="38">
        <f t="shared" si="55"/>
        <v>8.7951038703519835E-3</v>
      </c>
      <c r="D392" s="38">
        <f t="shared" si="58"/>
        <v>8.7057537821192466E-2</v>
      </c>
      <c r="E392" s="38">
        <f t="shared" si="59"/>
        <v>7.8262433950840538E-2</v>
      </c>
      <c r="F392" s="38">
        <f t="shared" si="56"/>
        <v>3.0524746334379077E-4</v>
      </c>
      <c r="G392" s="38">
        <f t="shared" si="60"/>
        <v>4.6696834928148259E-2</v>
      </c>
      <c r="H392" s="38">
        <f t="shared" si="61"/>
        <v>4.6391587464804464E-2</v>
      </c>
      <c r="I392" s="29">
        <f t="shared" si="62"/>
        <v>0.37111111111111234</v>
      </c>
      <c r="J392" s="29">
        <f t="shared" si="57"/>
        <v>0.17215432098765432</v>
      </c>
      <c r="K392" s="29">
        <f t="shared" si="64"/>
        <v>5.8023431372998403E-2</v>
      </c>
      <c r="L392" s="29">
        <f t="shared" si="65"/>
        <v>3.7801000301234289E-2</v>
      </c>
    </row>
    <row r="393" spans="1:12" x14ac:dyDescent="0.2">
      <c r="A393" s="26">
        <f t="shared" si="63"/>
        <v>55.833333333333336</v>
      </c>
      <c r="B393" s="6">
        <v>3350</v>
      </c>
      <c r="C393" s="38">
        <f t="shared" si="55"/>
        <v>8.6713358194469466E-3</v>
      </c>
      <c r="D393" s="38">
        <f t="shared" si="58"/>
        <v>8.6943542107921157E-2</v>
      </c>
      <c r="E393" s="38">
        <f t="shared" si="59"/>
        <v>7.8272206288474255E-2</v>
      </c>
      <c r="F393" s="38">
        <f t="shared" si="56"/>
        <v>2.9793880378320366E-4</v>
      </c>
      <c r="G393" s="38">
        <f t="shared" si="60"/>
        <v>4.6689865432435834E-2</v>
      </c>
      <c r="H393" s="38">
        <f t="shared" si="61"/>
        <v>4.6391926628652623E-2</v>
      </c>
      <c r="I393" s="29">
        <f t="shared" si="62"/>
        <v>0.37222222222222345</v>
      </c>
      <c r="J393" s="29">
        <f t="shared" si="57"/>
        <v>0.17318672839506175</v>
      </c>
      <c r="K393" s="29">
        <f t="shared" si="64"/>
        <v>5.8240854168244163E-2</v>
      </c>
      <c r="L393" s="29">
        <f t="shared" si="65"/>
        <v>3.7929866764091658E-2</v>
      </c>
    </row>
    <row r="394" spans="1:12" x14ac:dyDescent="0.2">
      <c r="A394" s="26">
        <f t="shared" si="63"/>
        <v>56</v>
      </c>
      <c r="B394" s="6">
        <v>3360</v>
      </c>
      <c r="C394" s="38">
        <f t="shared" si="55"/>
        <v>8.5493094796860441E-3</v>
      </c>
      <c r="D394" s="38">
        <f t="shared" si="58"/>
        <v>8.6831150585737427E-2</v>
      </c>
      <c r="E394" s="38">
        <f t="shared" si="59"/>
        <v>7.8281841106051422E-2</v>
      </c>
      <c r="F394" s="38">
        <f t="shared" si="56"/>
        <v>2.9080513832080576E-4</v>
      </c>
      <c r="G394" s="38">
        <f t="shared" si="60"/>
        <v>4.668306281008875E-2</v>
      </c>
      <c r="H394" s="38">
        <f t="shared" si="61"/>
        <v>4.6392257671767939E-2</v>
      </c>
      <c r="I394" s="29">
        <f t="shared" si="62"/>
        <v>0.37333333333333457</v>
      </c>
      <c r="J394" s="29">
        <f t="shared" si="57"/>
        <v>0.17422222222222222</v>
      </c>
      <c r="K394" s="29">
        <f t="shared" si="64"/>
        <v>5.8458303726872086E-2</v>
      </c>
      <c r="L394" s="29">
        <f t="shared" si="65"/>
        <v>3.8058734146513236E-2</v>
      </c>
    </row>
    <row r="395" spans="1:12" x14ac:dyDescent="0.2">
      <c r="A395" s="26">
        <f t="shared" si="63"/>
        <v>56.166666666666664</v>
      </c>
      <c r="B395" s="6">
        <v>3370</v>
      </c>
      <c r="C395" s="38">
        <f t="shared" si="55"/>
        <v>8.4290003410468096E-3</v>
      </c>
      <c r="D395" s="38">
        <f t="shared" si="58"/>
        <v>8.6720340679853389E-2</v>
      </c>
      <c r="E395" s="38">
        <f t="shared" si="59"/>
        <v>7.8291340338806623E-2</v>
      </c>
      <c r="F395" s="38">
        <f t="shared" si="56"/>
        <v>2.8384227700437134E-4</v>
      </c>
      <c r="G395" s="38">
        <f t="shared" si="60"/>
        <v>4.6676423065592672E-2</v>
      </c>
      <c r="H395" s="38">
        <f t="shared" si="61"/>
        <v>4.6392580788588295E-2</v>
      </c>
      <c r="I395" s="29">
        <f t="shared" si="62"/>
        <v>0.37444444444444569</v>
      </c>
      <c r="J395" s="29">
        <f t="shared" si="57"/>
        <v>0.17526080246913581</v>
      </c>
      <c r="K395" s="29">
        <f t="shared" si="64"/>
        <v>5.8675779672257664E-2</v>
      </c>
      <c r="L395" s="29">
        <f t="shared" si="65"/>
        <v>3.8187602426481539E-2</v>
      </c>
    </row>
    <row r="396" spans="1:12" x14ac:dyDescent="0.2">
      <c r="A396" s="26">
        <f t="shared" si="63"/>
        <v>56.333333333333336</v>
      </c>
      <c r="B396" s="6">
        <v>3380</v>
      </c>
      <c r="C396" s="38">
        <f t="shared" si="55"/>
        <v>8.3103842384211219E-3</v>
      </c>
      <c r="D396" s="38">
        <f t="shared" si="58"/>
        <v>8.6611090133162205E-2</v>
      </c>
      <c r="E396" s="38">
        <f t="shared" si="59"/>
        <v>7.8300705894741113E-2</v>
      </c>
      <c r="F396" s="38">
        <f t="shared" si="56"/>
        <v>2.7704613020334006E-4</v>
      </c>
      <c r="G396" s="38">
        <f t="shared" si="60"/>
        <v>4.6669942299099425E-2</v>
      </c>
      <c r="H396" s="38">
        <f t="shared" si="61"/>
        <v>4.6392896168896081E-2</v>
      </c>
      <c r="I396" s="29">
        <f t="shared" si="62"/>
        <v>0.37555555555555681</v>
      </c>
      <c r="J396" s="29">
        <f t="shared" si="57"/>
        <v>0.17630246913580247</v>
      </c>
      <c r="K396" s="29">
        <f t="shared" si="64"/>
        <v>5.8893281633076389E-2</v>
      </c>
      <c r="L396" s="29">
        <f t="shared" si="65"/>
        <v>3.8316471582506249E-2</v>
      </c>
    </row>
    <row r="397" spans="1:12" x14ac:dyDescent="0.2">
      <c r="A397" s="26">
        <f t="shared" si="63"/>
        <v>56.5</v>
      </c>
      <c r="B397" s="6">
        <v>3390</v>
      </c>
      <c r="C397" s="38">
        <f t="shared" si="55"/>
        <v>8.193437346761482E-3</v>
      </c>
      <c r="D397" s="38">
        <f t="shared" si="58"/>
        <v>8.6503377001767481E-2</v>
      </c>
      <c r="E397" s="38">
        <f t="shared" si="59"/>
        <v>7.8309939655006031E-2</v>
      </c>
      <c r="F397" s="38">
        <f t="shared" si="56"/>
        <v>2.7041270620677832E-4</v>
      </c>
      <c r="G397" s="38">
        <f t="shared" si="60"/>
        <v>4.6663616704136421E-2</v>
      </c>
      <c r="H397" s="38">
        <f t="shared" si="61"/>
        <v>4.6393203997929643E-2</v>
      </c>
      <c r="I397" s="29">
        <f t="shared" si="62"/>
        <v>0.37666666666666793</v>
      </c>
      <c r="J397" s="29">
        <f t="shared" si="57"/>
        <v>0.17734722222222224</v>
      </c>
      <c r="K397" s="29">
        <f t="shared" si="64"/>
        <v>5.911080924322918E-2</v>
      </c>
      <c r="L397" s="29">
        <f t="shared" si="65"/>
        <v>3.8445341593611612E-2</v>
      </c>
    </row>
    <row r="398" spans="1:12" x14ac:dyDescent="0.2">
      <c r="A398" s="26">
        <f t="shared" si="63"/>
        <v>56.666666666666664</v>
      </c>
      <c r="B398" s="6">
        <v>3400</v>
      </c>
      <c r="C398" s="38">
        <f t="shared" si="55"/>
        <v>8.0781361762955368E-3</v>
      </c>
      <c r="D398" s="38">
        <f t="shared" si="58"/>
        <v>8.6397179650575709E-2</v>
      </c>
      <c r="E398" s="38">
        <f t="shared" si="59"/>
        <v>7.8319043474280203E-2</v>
      </c>
      <c r="F398" s="38">
        <f t="shared" si="56"/>
        <v>2.6393810887885067E-4</v>
      </c>
      <c r="G398" s="38">
        <f t="shared" si="60"/>
        <v>4.6657442565370945E-2</v>
      </c>
      <c r="H398" s="38">
        <f t="shared" si="61"/>
        <v>4.6393504456492096E-2</v>
      </c>
      <c r="I398" s="29">
        <f t="shared" si="62"/>
        <v>0.37777777777777904</v>
      </c>
      <c r="J398" s="29">
        <f t="shared" si="57"/>
        <v>0.17839506172839506</v>
      </c>
      <c r="K398" s="29">
        <f t="shared" si="64"/>
        <v>5.9328362141768849E-2</v>
      </c>
      <c r="L398" s="29">
        <f t="shared" si="65"/>
        <v>3.8574212439324088E-2</v>
      </c>
    </row>
    <row r="399" spans="1:12" x14ac:dyDescent="0.2">
      <c r="A399" s="26">
        <f t="shared" si="63"/>
        <v>56.833333333333336</v>
      </c>
      <c r="B399" s="6">
        <v>3410</v>
      </c>
      <c r="C399" s="38">
        <f t="shared" si="55"/>
        <v>7.9644575678079303E-3</v>
      </c>
      <c r="D399" s="38">
        <f t="shared" si="58"/>
        <v>8.6292476748950658E-2</v>
      </c>
      <c r="E399" s="38">
        <f t="shared" si="59"/>
        <v>7.8328019181142752E-2</v>
      </c>
      <c r="F399" s="38">
        <f t="shared" si="56"/>
        <v>2.5761853537042783E-4</v>
      </c>
      <c r="G399" s="38">
        <f t="shared" si="60"/>
        <v>4.6651416256427942E-2</v>
      </c>
      <c r="H399" s="38">
        <f t="shared" si="61"/>
        <v>4.639379772105752E-2</v>
      </c>
      <c r="I399" s="29">
        <f t="shared" si="62"/>
        <v>0.37888888888889016</v>
      </c>
      <c r="J399" s="29">
        <f t="shared" si="57"/>
        <v>0.17944598765432099</v>
      </c>
      <c r="K399" s="29">
        <f t="shared" si="64"/>
        <v>5.9545939972827581E-2</v>
      </c>
      <c r="L399" s="29">
        <f t="shared" si="65"/>
        <v>3.8703084099660355E-2</v>
      </c>
    </row>
    <row r="400" spans="1:12" x14ac:dyDescent="0.2">
      <c r="A400" s="26">
        <f t="shared" si="63"/>
        <v>57</v>
      </c>
      <c r="B400" s="6">
        <v>3420</v>
      </c>
      <c r="C400" s="38">
        <f t="shared" si="55"/>
        <v>7.8523786879886263E-3</v>
      </c>
      <c r="D400" s="38">
        <f t="shared" si="58"/>
        <v>8.6189247266428917E-2</v>
      </c>
      <c r="E400" s="38">
        <f t="shared" si="59"/>
        <v>7.8336868578440313E-2</v>
      </c>
      <c r="F400" s="38">
        <f t="shared" si="56"/>
        <v>2.5145027388548652E-4</v>
      </c>
      <c r="G400" s="38">
        <f t="shared" si="60"/>
        <v>4.6645534237760078E-2</v>
      </c>
      <c r="H400" s="38">
        <f t="shared" si="61"/>
        <v>4.6394083963874601E-2</v>
      </c>
      <c r="I400" s="29">
        <f t="shared" si="62"/>
        <v>0.38000000000000128</v>
      </c>
      <c r="J400" s="29">
        <f t="shared" si="57"/>
        <v>0.18050000000000002</v>
      </c>
      <c r="K400" s="29">
        <f t="shared" si="64"/>
        <v>5.9763542385545473E-2</v>
      </c>
      <c r="L400" s="29">
        <f t="shared" si="65"/>
        <v>3.8831956555115565E-2</v>
      </c>
    </row>
    <row r="401" spans="1:12" x14ac:dyDescent="0.2">
      <c r="A401" s="26">
        <f t="shared" si="63"/>
        <v>57.166666666666664</v>
      </c>
      <c r="B401" s="6">
        <v>3430</v>
      </c>
      <c r="C401" s="38">
        <f t="shared" si="55"/>
        <v>7.7418770248466181E-3</v>
      </c>
      <c r="D401" s="38">
        <f t="shared" si="58"/>
        <v>8.6087470468495783E-2</v>
      </c>
      <c r="E401" s="38">
        <f t="shared" si="59"/>
        <v>7.8345593443649192E-2</v>
      </c>
      <c r="F401" s="38">
        <f t="shared" si="56"/>
        <v>2.4542970150098948E-4</v>
      </c>
      <c r="G401" s="38">
        <f t="shared" si="60"/>
        <v>4.6639793054568786E-2</v>
      </c>
      <c r="H401" s="38">
        <f t="shared" si="61"/>
        <v>4.6394363353067805E-2</v>
      </c>
      <c r="I401" s="29">
        <f t="shared" si="62"/>
        <v>0.3811111111111124</v>
      </c>
      <c r="J401" s="29">
        <f t="shared" si="57"/>
        <v>0.18155709876543211</v>
      </c>
      <c r="K401" s="29">
        <f t="shared" si="64"/>
        <v>5.9981169034000054E-2</v>
      </c>
      <c r="L401" s="29">
        <f t="shared" si="65"/>
        <v>3.8960829786651864E-2</v>
      </c>
    </row>
    <row r="402" spans="1:12" x14ac:dyDescent="0.2">
      <c r="A402" s="26">
        <f t="shared" si="63"/>
        <v>57.333333333333336</v>
      </c>
      <c r="B402" s="6">
        <v>3440</v>
      </c>
      <c r="C402" s="38">
        <f t="shared" si="55"/>
        <v>7.6329303831882116E-3</v>
      </c>
      <c r="D402" s="38">
        <f t="shared" si="58"/>
        <v>8.5987125912420539E-2</v>
      </c>
      <c r="E402" s="38">
        <f t="shared" si="59"/>
        <v>7.8354195529232354E-2</v>
      </c>
      <c r="F402" s="38">
        <f t="shared" si="56"/>
        <v>2.3955328203896392E-4</v>
      </c>
      <c r="G402" s="38">
        <f t="shared" si="60"/>
        <v>4.6634189334775096E-2</v>
      </c>
      <c r="H402" s="38">
        <f t="shared" si="61"/>
        <v>4.6394636052736138E-2</v>
      </c>
      <c r="I402" s="29">
        <f t="shared" si="62"/>
        <v>0.38222222222222352</v>
      </c>
      <c r="J402" s="29">
        <f t="shared" si="57"/>
        <v>0.1826172839506173</v>
      </c>
      <c r="K402" s="29">
        <f t="shared" si="64"/>
        <v>6.0198819577136811E-2</v>
      </c>
      <c r="L402" s="29">
        <f t="shared" si="65"/>
        <v>3.908970377568724E-2</v>
      </c>
    </row>
    <row r="403" spans="1:12" x14ac:dyDescent="0.2">
      <c r="A403" s="26">
        <f t="shared" si="63"/>
        <v>57.5</v>
      </c>
      <c r="B403" s="6">
        <v>3450</v>
      </c>
      <c r="C403" s="38">
        <f t="shared" si="55"/>
        <v>7.5255168801589122E-3</v>
      </c>
      <c r="D403" s="38">
        <f t="shared" si="58"/>
        <v>8.5888193443150337E-2</v>
      </c>
      <c r="E403" s="38">
        <f t="shared" si="59"/>
        <v>7.8362676562991451E-2</v>
      </c>
      <c r="F403" s="38">
        <f t="shared" si="56"/>
        <v>2.3381756398953307E-4</v>
      </c>
      <c r="G403" s="38">
        <f t="shared" si="60"/>
        <v>4.6628719787039044E-2</v>
      </c>
      <c r="H403" s="38">
        <f t="shared" si="61"/>
        <v>4.6394902223049511E-2</v>
      </c>
      <c r="I403" s="29">
        <f t="shared" si="62"/>
        <v>0.38333333333333464</v>
      </c>
      <c r="J403" s="29">
        <f t="shared" si="57"/>
        <v>0.18368055555555557</v>
      </c>
      <c r="K403" s="29">
        <f t="shared" si="64"/>
        <v>6.0416493678700674E-2</v>
      </c>
      <c r="L403" s="29">
        <f t="shared" si="65"/>
        <v>3.9218578504084597E-2</v>
      </c>
    </row>
    <row r="404" spans="1:12" x14ac:dyDescent="0.2">
      <c r="A404" s="26">
        <f t="shared" si="63"/>
        <v>57.666666666666664</v>
      </c>
      <c r="B404" s="6">
        <v>3460</v>
      </c>
      <c r="C404" s="38">
        <f t="shared" si="55"/>
        <v>7.4196149408481083E-3</v>
      </c>
      <c r="D404" s="38">
        <f t="shared" si="58"/>
        <v>8.5790653189261934E-2</v>
      </c>
      <c r="E404" s="38">
        <f t="shared" si="59"/>
        <v>7.8371038248413849E-2</v>
      </c>
      <c r="F404" s="38">
        <f t="shared" si="56"/>
        <v>2.2821917848367016E-4</v>
      </c>
      <c r="G404" s="38">
        <f t="shared" si="60"/>
        <v>4.6623381198826502E-2</v>
      </c>
      <c r="H404" s="38">
        <f t="shared" si="61"/>
        <v>4.6395162020342835E-2</v>
      </c>
      <c r="I404" s="29">
        <f t="shared" si="62"/>
        <v>0.38444444444444575</v>
      </c>
      <c r="J404" s="29">
        <f t="shared" si="57"/>
        <v>0.18474691358024692</v>
      </c>
      <c r="K404" s="29">
        <f t="shared" si="64"/>
        <v>6.0634191007168492E-2</v>
      </c>
      <c r="L404" s="29">
        <f t="shared" si="65"/>
        <v>3.9347453954141104E-2</v>
      </c>
    </row>
    <row r="405" spans="1:12" x14ac:dyDescent="0.2">
      <c r="A405" s="26">
        <f t="shared" si="63"/>
        <v>57.833333333333336</v>
      </c>
      <c r="B405" s="6">
        <v>3470</v>
      </c>
      <c r="C405" s="38">
        <f t="shared" si="55"/>
        <v>7.315203293955551E-3</v>
      </c>
      <c r="D405" s="38">
        <f t="shared" si="58"/>
        <v>8.5694485558970301E-2</v>
      </c>
      <c r="E405" s="38">
        <f t="shared" si="59"/>
        <v>7.8379282265014796E-2</v>
      </c>
      <c r="F405" s="38">
        <f t="shared" si="56"/>
        <v>2.2275483731450034E-4</v>
      </c>
      <c r="G405" s="38">
        <f t="shared" si="60"/>
        <v>4.6618170434522314E-2</v>
      </c>
      <c r="H405" s="38">
        <f t="shared" si="61"/>
        <v>4.639541559720782E-2</v>
      </c>
      <c r="I405" s="29">
        <f t="shared" si="62"/>
        <v>0.38555555555555687</v>
      </c>
      <c r="J405" s="29">
        <f t="shared" si="57"/>
        <v>0.18581635802469137</v>
      </c>
      <c r="K405" s="29">
        <f t="shared" si="64"/>
        <v>6.085191123568242E-2</v>
      </c>
      <c r="L405" s="29">
        <f t="shared" si="65"/>
        <v>3.947633010857779E-2</v>
      </c>
    </row>
    <row r="406" spans="1:12" x14ac:dyDescent="0.2">
      <c r="A406" s="26">
        <f t="shared" si="63"/>
        <v>58</v>
      </c>
      <c r="B406" s="6">
        <v>3480</v>
      </c>
      <c r="C406" s="38">
        <f t="shared" si="55"/>
        <v>7.2122609675187906E-3</v>
      </c>
      <c r="D406" s="38">
        <f t="shared" si="58"/>
        <v>8.5599671236193497E-2</v>
      </c>
      <c r="E406" s="38">
        <f t="shared" si="59"/>
        <v>7.838741026867474E-2</v>
      </c>
      <c r="F406" s="38">
        <f t="shared" si="56"/>
        <v>2.174213310059744E-4</v>
      </c>
      <c r="G406" s="38">
        <f t="shared" si="60"/>
        <v>4.6613084433588581E-2</v>
      </c>
      <c r="H406" s="38">
        <f t="shared" si="61"/>
        <v>4.6395663102582613E-2</v>
      </c>
      <c r="I406" s="29">
        <f t="shared" si="62"/>
        <v>0.38666666666666799</v>
      </c>
      <c r="J406" s="29">
        <f t="shared" si="57"/>
        <v>0.18688888888888891</v>
      </c>
      <c r="K406" s="29">
        <f t="shared" si="64"/>
        <v>6.1069654041984292E-2</v>
      </c>
      <c r="L406" s="29">
        <f t="shared" si="65"/>
        <v>3.9605206950529409E-2</v>
      </c>
    </row>
    <row r="407" spans="1:12" x14ac:dyDescent="0.2">
      <c r="A407" s="26">
        <f t="shared" si="63"/>
        <v>58.166666666666664</v>
      </c>
      <c r="B407" s="6">
        <v>3490</v>
      </c>
      <c r="C407" s="38">
        <f t="shared" si="55"/>
        <v>7.1107672847008571E-3</v>
      </c>
      <c r="D407" s="38">
        <f t="shared" si="58"/>
        <v>8.5506191176672811E-2</v>
      </c>
      <c r="E407" s="38">
        <f t="shared" si="59"/>
        <v>7.8395423891971988E-2</v>
      </c>
      <c r="F407" s="38">
        <f t="shared" si="56"/>
        <v>2.1221552692778396E-4</v>
      </c>
      <c r="G407" s="38">
        <f t="shared" si="60"/>
        <v>4.6608120208767062E-2</v>
      </c>
      <c r="H407" s="38">
        <f t="shared" si="61"/>
        <v>4.6395904681839288E-2</v>
      </c>
      <c r="I407" s="29">
        <f t="shared" si="62"/>
        <v>0.38777777777777911</v>
      </c>
      <c r="J407" s="29">
        <f t="shared" si="57"/>
        <v>0.18796450617283952</v>
      </c>
      <c r="K407" s="29">
        <f t="shared" si="64"/>
        <v>6.128741910835088E-2</v>
      </c>
      <c r="L407" s="29">
        <f t="shared" si="65"/>
        <v>3.9734084463534519E-2</v>
      </c>
    </row>
    <row r="408" spans="1:12" x14ac:dyDescent="0.2">
      <c r="A408" s="26">
        <f t="shared" si="63"/>
        <v>58.333333333333336</v>
      </c>
      <c r="B408" s="6">
        <v>3500</v>
      </c>
      <c r="C408" s="38">
        <f t="shared" si="55"/>
        <v>7.0107018596370979E-3</v>
      </c>
      <c r="D408" s="38">
        <f t="shared" si="58"/>
        <v>8.5414026604147611E-2</v>
      </c>
      <c r="E408" s="38">
        <f t="shared" si="59"/>
        <v>7.8403324744510547E-2</v>
      </c>
      <c r="F408" s="38">
        <f t="shared" si="56"/>
        <v>2.0713436745541539E-4</v>
      </c>
      <c r="G408" s="38">
        <f t="shared" si="60"/>
        <v>4.660327484432461E-2</v>
      </c>
      <c r="H408" s="38">
        <f t="shared" si="61"/>
        <v>4.6396140476869206E-2</v>
      </c>
      <c r="I408" s="29">
        <f t="shared" si="62"/>
        <v>0.38888888888889023</v>
      </c>
      <c r="J408" s="29">
        <f t="shared" si="57"/>
        <v>0.18904320987654322</v>
      </c>
      <c r="K408" s="29">
        <f t="shared" si="64"/>
        <v>6.1505206121530077E-2</v>
      </c>
      <c r="L408" s="29">
        <f t="shared" si="65"/>
        <v>3.986296263152582E-2</v>
      </c>
    </row>
    <row r="409" spans="1:12" x14ac:dyDescent="0.2">
      <c r="A409" s="26">
        <f t="shared" si="63"/>
        <v>58.5</v>
      </c>
      <c r="B409" s="6">
        <v>3510</v>
      </c>
      <c r="C409" s="38">
        <f t="shared" si="55"/>
        <v>6.9120445933404939E-3</v>
      </c>
      <c r="D409" s="38">
        <f t="shared" si="58"/>
        <v>8.5323159006583937E-2</v>
      </c>
      <c r="E409" s="38">
        <f t="shared" si="59"/>
        <v>7.8411114413243471E-2</v>
      </c>
      <c r="F409" s="38">
        <f t="shared" si="56"/>
        <v>2.0217486817425623E-4</v>
      </c>
      <c r="G409" s="38">
        <f t="shared" si="60"/>
        <v>4.6598545494340622E-2</v>
      </c>
      <c r="H409" s="38">
        <f t="shared" si="61"/>
        <v>4.6396370626166382E-2</v>
      </c>
      <c r="I409" s="29">
        <f t="shared" si="62"/>
        <v>0.39000000000000135</v>
      </c>
      <c r="J409" s="29">
        <f t="shared" si="57"/>
        <v>0.19012500000000002</v>
      </c>
      <c r="K409" s="29">
        <f t="shared" si="64"/>
        <v>6.1723014772677977E-2</v>
      </c>
      <c r="L409" s="29">
        <f t="shared" si="65"/>
        <v>3.9991841438820723E-2</v>
      </c>
    </row>
    <row r="410" spans="1:12" x14ac:dyDescent="0.2">
      <c r="A410" s="26">
        <f t="shared" si="63"/>
        <v>58.666666666666664</v>
      </c>
      <c r="B410" s="6">
        <v>3520</v>
      </c>
      <c r="C410" s="38">
        <f t="shared" si="55"/>
        <v>6.8147756696646418E-3</v>
      </c>
      <c r="D410" s="38">
        <f t="shared" si="58"/>
        <v>8.5233570132456249E-2</v>
      </c>
      <c r="E410" s="38">
        <f t="shared" si="59"/>
        <v>7.8418794462791624E-2</v>
      </c>
      <c r="F410" s="38">
        <f t="shared" si="56"/>
        <v>1.9733411612670191E-4</v>
      </c>
      <c r="G410" s="38">
        <f t="shared" si="60"/>
        <v>4.6593929381035487E-2</v>
      </c>
      <c r="H410" s="38">
        <f t="shared" si="61"/>
        <v>4.6396595264908795E-2</v>
      </c>
      <c r="I410" s="29">
        <f t="shared" si="62"/>
        <v>0.39111111111111246</v>
      </c>
      <c r="J410" s="29">
        <f t="shared" si="57"/>
        <v>0.19120987654320989</v>
      </c>
      <c r="K410" s="29">
        <f t="shared" si="64"/>
        <v>6.1940844757296845E-2</v>
      </c>
      <c r="L410" s="29">
        <f t="shared" si="65"/>
        <v>4.0120720870112134E-2</v>
      </c>
    </row>
    <row r="411" spans="1:12" x14ac:dyDescent="0.2">
      <c r="A411" s="26">
        <f t="shared" si="63"/>
        <v>58.833333333333336</v>
      </c>
      <c r="B411" s="6">
        <v>3530</v>
      </c>
      <c r="C411" s="38">
        <f t="shared" si="55"/>
        <v>6.7188755513234973E-3</v>
      </c>
      <c r="D411" s="38">
        <f t="shared" si="58"/>
        <v>8.5145241987081399E-2</v>
      </c>
      <c r="E411" s="38">
        <f t="shared" si="59"/>
        <v>7.8426366435757913E-2</v>
      </c>
      <c r="F411" s="38">
        <f t="shared" si="56"/>
        <v>1.9260926810123259E-4</v>
      </c>
      <c r="G411" s="38">
        <f t="shared" si="60"/>
        <v>4.6589423793139045E-2</v>
      </c>
      <c r="H411" s="38">
        <f t="shared" si="61"/>
        <v>4.6396814525037827E-2</v>
      </c>
      <c r="I411" s="29">
        <f t="shared" si="62"/>
        <v>0.39222222222222358</v>
      </c>
      <c r="J411" s="29">
        <f t="shared" si="57"/>
        <v>0.19229783950617285</v>
      </c>
      <c r="K411" s="29">
        <f t="shared" si="64"/>
        <v>6.2158695775173953E-2</v>
      </c>
      <c r="L411" s="29">
        <f t="shared" si="65"/>
        <v>4.0249600910459461E-2</v>
      </c>
    </row>
    <row r="412" spans="1:12" x14ac:dyDescent="0.2">
      <c r="A412" s="26">
        <f t="shared" si="63"/>
        <v>59</v>
      </c>
      <c r="B412" s="6">
        <v>3540</v>
      </c>
      <c r="C412" s="38">
        <f t="shared" si="55"/>
        <v>6.6243249759671266E-3</v>
      </c>
      <c r="D412" s="38">
        <f t="shared" si="58"/>
        <v>8.5058156829004278E-2</v>
      </c>
      <c r="E412" s="38">
        <f t="shared" si="59"/>
        <v>7.8433831853037164E-2</v>
      </c>
      <c r="F412" s="38">
        <f t="shared" si="56"/>
        <v>1.8799754896245538E-4</v>
      </c>
      <c r="G412" s="38">
        <f t="shared" si="60"/>
        <v>4.658502608429816E-2</v>
      </c>
      <c r="H412" s="38">
        <f t="shared" si="61"/>
        <v>4.639702853533572E-2</v>
      </c>
      <c r="I412" s="29">
        <f t="shared" si="62"/>
        <v>0.3933333333333347</v>
      </c>
      <c r="J412" s="29">
        <f t="shared" si="57"/>
        <v>0.19338888888888889</v>
      </c>
      <c r="K412" s="29">
        <f t="shared" si="64"/>
        <v>6.2376567530321281E-2</v>
      </c>
      <c r="L412" s="29">
        <f t="shared" si="65"/>
        <v>4.0378481545279836E-2</v>
      </c>
    </row>
    <row r="413" spans="1:12" x14ac:dyDescent="0.2">
      <c r="A413" s="26">
        <f t="shared" si="63"/>
        <v>59.166666666666664</v>
      </c>
      <c r="B413" s="6">
        <v>3550</v>
      </c>
      <c r="C413" s="38">
        <f t="shared" si="55"/>
        <v>6.5311049523127385E-3</v>
      </c>
      <c r="D413" s="38">
        <f t="shared" si="58"/>
        <v>8.4972297166434299E-2</v>
      </c>
      <c r="E413" s="38">
        <f t="shared" si="59"/>
        <v>7.8441192214121574E-2</v>
      </c>
      <c r="F413" s="38">
        <f t="shared" si="56"/>
        <v>1.8349625002113054E-4</v>
      </c>
      <c r="G413" s="38">
        <f t="shared" si="60"/>
        <v>4.6580733671522351E-2</v>
      </c>
      <c r="H413" s="38">
        <f t="shared" si="61"/>
        <v>4.6397237421501231E-2</v>
      </c>
      <c r="I413" s="29">
        <f t="shared" si="62"/>
        <v>0.39444444444444582</v>
      </c>
      <c r="J413" s="29">
        <f t="shared" si="57"/>
        <v>0.19448302469135803</v>
      </c>
      <c r="K413" s="29">
        <f t="shared" si="64"/>
        <v>6.2594459730916069E-2</v>
      </c>
      <c r="L413" s="29">
        <f t="shared" si="65"/>
        <v>4.050736276033956E-2</v>
      </c>
    </row>
    <row r="414" spans="1:12" x14ac:dyDescent="0.2">
      <c r="A414" s="26">
        <f t="shared" si="63"/>
        <v>59.333333333333336</v>
      </c>
      <c r="B414" s="6">
        <v>3560</v>
      </c>
      <c r="C414" s="38">
        <f t="shared" si="55"/>
        <v>6.4391967563300978E-3</v>
      </c>
      <c r="D414" s="38">
        <f t="shared" si="58"/>
        <v>8.4887645753732005E-2</v>
      </c>
      <c r="E414" s="38">
        <f t="shared" si="59"/>
        <v>7.8448448997401915E-2</v>
      </c>
      <c r="F414" s="38">
        <f t="shared" si="56"/>
        <v>1.7910272744322672E-4</v>
      </c>
      <c r="G414" s="38">
        <f t="shared" si="60"/>
        <v>4.6576544033666692E-2</v>
      </c>
      <c r="H414" s="38">
        <f t="shared" si="61"/>
        <v>4.6397441306223475E-2</v>
      </c>
      <c r="I414" s="29">
        <f t="shared" si="62"/>
        <v>0.39555555555555694</v>
      </c>
      <c r="J414" s="29">
        <f t="shared" si="57"/>
        <v>0.19558024691358025</v>
      </c>
      <c r="K414" s="29">
        <f t="shared" si="64"/>
        <v>6.2812372089242188E-2</v>
      </c>
      <c r="L414" s="29">
        <f t="shared" si="65"/>
        <v>4.0636244541745734E-2</v>
      </c>
    </row>
    <row r="415" spans="1:12" x14ac:dyDescent="0.2">
      <c r="A415" s="26">
        <f t="shared" si="63"/>
        <v>59.5</v>
      </c>
      <c r="B415" s="6">
        <v>3570</v>
      </c>
      <c r="C415" s="38">
        <f t="shared" si="55"/>
        <v>6.3485819274806598E-3</v>
      </c>
      <c r="D415" s="38">
        <f t="shared" si="58"/>
        <v>8.4804185587945155E-2</v>
      </c>
      <c r="E415" s="38">
        <f t="shared" si="59"/>
        <v>7.8455603660464501E-2</v>
      </c>
      <c r="F415" s="38">
        <f t="shared" si="56"/>
        <v>1.748144006970651E-4</v>
      </c>
      <c r="G415" s="38">
        <f t="shared" si="60"/>
        <v>4.6572454709951021E-2</v>
      </c>
      <c r="H415" s="38">
        <f t="shared" si="61"/>
        <v>4.6397640309253967E-2</v>
      </c>
      <c r="I415" s="29">
        <f t="shared" si="62"/>
        <v>0.39666666666666806</v>
      </c>
      <c r="J415" s="29">
        <f t="shared" si="57"/>
        <v>0.19668055555555555</v>
      </c>
      <c r="K415" s="29">
        <f t="shared" si="64"/>
        <v>6.3030304321632369E-2</v>
      </c>
      <c r="L415" s="29">
        <f t="shared" si="65"/>
        <v>4.0765126875938106E-2</v>
      </c>
    </row>
    <row r="416" spans="1:12" x14ac:dyDescent="0.2">
      <c r="A416" s="26">
        <f t="shared" si="63"/>
        <v>59.666666666666664</v>
      </c>
      <c r="B416" s="6">
        <v>3580</v>
      </c>
      <c r="C416" s="38">
        <f t="shared" si="55"/>
        <v>6.2592422650095923E-3</v>
      </c>
      <c r="D416" s="38">
        <f t="shared" si="58"/>
        <v>8.4721899905393513E-2</v>
      </c>
      <c r="E416" s="38">
        <f t="shared" si="59"/>
        <v>7.8462657640383918E-2</v>
      </c>
      <c r="F416" s="38">
        <f t="shared" si="56"/>
        <v>1.7062875103764785E-4</v>
      </c>
      <c r="G416" s="38">
        <f t="shared" si="60"/>
        <v>4.6568463298514599E-2</v>
      </c>
      <c r="H416" s="38">
        <f t="shared" si="61"/>
        <v>4.6397834547476965E-2</v>
      </c>
      <c r="I416" s="29">
        <f t="shared" si="62"/>
        <v>0.39777777777777917</v>
      </c>
      <c r="J416" s="29">
        <f t="shared" si="57"/>
        <v>0.19778395061728396</v>
      </c>
      <c r="K416" s="29">
        <f t="shared" si="64"/>
        <v>6.3248256148411217E-2</v>
      </c>
      <c r="L416" s="29">
        <f t="shared" si="65"/>
        <v>4.0894009749681097E-2</v>
      </c>
    </row>
    <row r="417" spans="1:12" x14ac:dyDescent="0.2">
      <c r="A417" s="26">
        <f t="shared" si="63"/>
        <v>59.833333333333336</v>
      </c>
      <c r="B417" s="6">
        <v>3590</v>
      </c>
      <c r="C417" s="38">
        <f t="shared" si="55"/>
        <v>6.1711598242900293E-3</v>
      </c>
      <c r="D417" s="38">
        <f t="shared" si="58"/>
        <v>8.4640772178301737E-2</v>
      </c>
      <c r="E417" s="38">
        <f t="shared" si="59"/>
        <v>7.8469612354011703E-2</v>
      </c>
      <c r="F417" s="38">
        <f t="shared" si="56"/>
        <v>1.6654332002727509E-4</v>
      </c>
      <c r="G417" s="38">
        <f t="shared" si="60"/>
        <v>4.6564567455005382E-2</v>
      </c>
      <c r="H417" s="38">
        <f t="shared" si="61"/>
        <v>4.6398024134978115E-2</v>
      </c>
      <c r="I417" s="29">
        <f t="shared" si="62"/>
        <v>0.39888888888889029</v>
      </c>
      <c r="J417" s="29">
        <f t="shared" si="57"/>
        <v>0.19889043209876545</v>
      </c>
      <c r="K417" s="29">
        <f t="shared" si="64"/>
        <v>6.3466227293839023E-2</v>
      </c>
      <c r="L417" s="29">
        <f t="shared" si="65"/>
        <v>4.1022893150056035E-2</v>
      </c>
    </row>
    <row r="418" spans="1:12" x14ac:dyDescent="0.2">
      <c r="A418" s="26">
        <f t="shared" si="63"/>
        <v>60</v>
      </c>
      <c r="B418" s="6">
        <v>3600</v>
      </c>
      <c r="C418" s="38">
        <f t="shared" si="55"/>
        <v>6.0843169132187317E-3</v>
      </c>
      <c r="D418" s="38">
        <f t="shared" si="58"/>
        <v>8.4560786111479644E-2</v>
      </c>
      <c r="E418" s="38">
        <f t="shared" si="59"/>
        <v>7.8476469198260915E-2</v>
      </c>
      <c r="F418" s="38">
        <f t="shared" si="56"/>
        <v>1.6255570809158357E-4</v>
      </c>
      <c r="G418" s="38">
        <f t="shared" si="60"/>
        <v>4.6560764891203053E-2</v>
      </c>
      <c r="H418" s="38">
        <f t="shared" si="61"/>
        <v>4.639820918311148E-2</v>
      </c>
      <c r="I418" s="29">
        <f t="shared" si="62"/>
        <v>0.40000000000000141</v>
      </c>
      <c r="J418" s="29">
        <f t="shared" si="57"/>
        <v>0.2</v>
      </c>
      <c r="K418" s="29">
        <f t="shared" si="64"/>
        <v>6.3684217486056419E-2</v>
      </c>
      <c r="L418" s="29">
        <f t="shared" si="65"/>
        <v>4.1151777064453568E-2</v>
      </c>
    </row>
    <row r="419" spans="1:12" x14ac:dyDescent="0.2">
      <c r="A419" s="26">
        <f t="shared" si="63"/>
        <v>60.166666666666664</v>
      </c>
      <c r="B419" s="6">
        <v>3610</v>
      </c>
      <c r="C419" s="38">
        <f t="shared" si="55"/>
        <v>5.9986960886624545E-3</v>
      </c>
      <c r="D419" s="38">
        <f t="shared" si="58"/>
        <v>8.4481925639049174E-2</v>
      </c>
      <c r="E419" s="38">
        <f t="shared" si="59"/>
        <v>7.848322955038671E-2</v>
      </c>
      <c r="F419" s="38">
        <f t="shared" si="56"/>
        <v>1.5866357311015874E-4</v>
      </c>
      <c r="G419" s="38">
        <f t="shared" si="60"/>
        <v>4.6557053373675064E-2</v>
      </c>
      <c r="H419" s="38">
        <f t="shared" si="61"/>
        <v>4.6398389800564918E-2</v>
      </c>
      <c r="I419" s="29">
        <f t="shared" si="62"/>
        <v>0.40111111111111253</v>
      </c>
      <c r="J419" s="29">
        <f t="shared" si="57"/>
        <v>0.20111265432098765</v>
      </c>
      <c r="K419" s="29">
        <f t="shared" si="64"/>
        <v>6.3902226457029712E-2</v>
      </c>
      <c r="L419" s="29">
        <f t="shared" si="65"/>
        <v>4.128066148056625E-2</v>
      </c>
    </row>
    <row r="420" spans="1:12" x14ac:dyDescent="0.2">
      <c r="A420" s="26">
        <f t="shared" si="63"/>
        <v>60.333333333333336</v>
      </c>
      <c r="B420" s="6">
        <v>3620</v>
      </c>
      <c r="C420" s="38">
        <f t="shared" si="55"/>
        <v>5.9142801529543853E-3</v>
      </c>
      <c r="D420" s="38">
        <f t="shared" si="58"/>
        <v>8.4404174921217393E-2</v>
      </c>
      <c r="E420" s="38">
        <f t="shared" si="59"/>
        <v>7.8489894768262999E-2</v>
      </c>
      <c r="F420" s="38">
        <f t="shared" si="56"/>
        <v>1.5486462904089245E-4</v>
      </c>
      <c r="G420" s="38">
        <f t="shared" si="60"/>
        <v>4.655343072246481E-2</v>
      </c>
      <c r="H420" s="38">
        <f t="shared" si="61"/>
        <v>4.6398566093423931E-2</v>
      </c>
      <c r="I420" s="29">
        <f t="shared" si="62"/>
        <v>0.40222222222222365</v>
      </c>
      <c r="J420" s="29">
        <f t="shared" si="57"/>
        <v>0.20222839506172841</v>
      </c>
      <c r="K420" s="29">
        <f t="shared" si="64"/>
        <v>6.412025394249711E-2</v>
      </c>
      <c r="L420" s="29">
        <f t="shared" si="65"/>
        <v>4.1409546386381314E-2</v>
      </c>
    </row>
    <row r="421" spans="1:12" x14ac:dyDescent="0.2">
      <c r="A421" s="26">
        <f t="shared" si="63"/>
        <v>60.5</v>
      </c>
      <c r="B421" s="6">
        <v>3630</v>
      </c>
      <c r="C421" s="38">
        <f t="shared" si="55"/>
        <v>5.8310521504398253E-3</v>
      </c>
      <c r="D421" s="38">
        <f t="shared" si="58"/>
        <v>8.4327518341095004E-2</v>
      </c>
      <c r="E421" s="38">
        <f t="shared" si="59"/>
        <v>7.8496466190655173E-2</v>
      </c>
      <c r="F421" s="38">
        <f t="shared" si="56"/>
        <v>1.51156644577278E-4</v>
      </c>
      <c r="G421" s="38">
        <f t="shared" si="60"/>
        <v>4.654989480981124E-2</v>
      </c>
      <c r="H421" s="38">
        <f t="shared" si="61"/>
        <v>4.6398738165233974E-2</v>
      </c>
      <c r="I421" s="29">
        <f t="shared" si="62"/>
        <v>0.40333333333333476</v>
      </c>
      <c r="J421" s="29">
        <f t="shared" si="57"/>
        <v>0.20334722222222223</v>
      </c>
      <c r="K421" s="29">
        <f t="shared" si="64"/>
        <v>6.4338299681915595E-2</v>
      </c>
      <c r="L421" s="29">
        <f t="shared" si="65"/>
        <v>4.1538431770173634E-2</v>
      </c>
    </row>
    <row r="422" spans="1:12" x14ac:dyDescent="0.2">
      <c r="A422" s="26">
        <f t="shared" si="63"/>
        <v>60.666666666666664</v>
      </c>
      <c r="B422" s="6">
        <v>3640</v>
      </c>
      <c r="C422" s="38">
        <f t="shared" si="55"/>
        <v>5.7489953640704975E-3</v>
      </c>
      <c r="D422" s="38">
        <f t="shared" si="58"/>
        <v>8.42519405015595E-2</v>
      </c>
      <c r="E422" s="38">
        <f t="shared" si="59"/>
        <v>7.8502945137488997E-2</v>
      </c>
      <c r="F422" s="38">
        <f t="shared" si="56"/>
        <v>1.4753744183785427E-4</v>
      </c>
      <c r="G422" s="38">
        <f t="shared" si="60"/>
        <v>4.6546443558899121E-2</v>
      </c>
      <c r="H422" s="38">
        <f t="shared" si="61"/>
        <v>4.6398906117061281E-2</v>
      </c>
      <c r="I422" s="29">
        <f t="shared" si="62"/>
        <v>0.40444444444444588</v>
      </c>
      <c r="J422" s="29">
        <f t="shared" si="57"/>
        <v>0.20446913580246914</v>
      </c>
      <c r="K422" s="29">
        <f t="shared" si="64"/>
        <v>6.4556363418408619E-2</v>
      </c>
      <c r="L422" s="29">
        <f t="shared" si="65"/>
        <v>4.1667317620498807E-2</v>
      </c>
    </row>
    <row r="423" spans="1:12" x14ac:dyDescent="0.2">
      <c r="A423" s="26">
        <f t="shared" si="63"/>
        <v>60.833333333333336</v>
      </c>
      <c r="B423" s="6">
        <v>3650</v>
      </c>
      <c r="C423" s="38">
        <f t="shared" si="55"/>
        <v>5.668093312046792E-3</v>
      </c>
      <c r="D423" s="38">
        <f t="shared" si="58"/>
        <v>8.4177426222162538E-2</v>
      </c>
      <c r="E423" s="38">
        <f t="shared" si="59"/>
        <v>7.8509332910115748E-2</v>
      </c>
      <c r="F423" s="38">
        <f t="shared" si="56"/>
        <v>1.440048950870289E-4</v>
      </c>
      <c r="G423" s="38">
        <f t="shared" si="60"/>
        <v>4.6543074942639227E-2</v>
      </c>
      <c r="H423" s="38">
        <f t="shared" si="61"/>
        <v>4.6399070047552213E-2</v>
      </c>
      <c r="I423" s="29">
        <f t="shared" si="62"/>
        <v>0.405555555555557</v>
      </c>
      <c r="J423" s="29">
        <f t="shared" si="57"/>
        <v>0.20559413580246916</v>
      </c>
      <c r="K423" s="29">
        <f t="shared" si="64"/>
        <v>6.4774444898714492E-2</v>
      </c>
      <c r="L423" s="29">
        <f t="shared" si="65"/>
        <v>4.1796203926186451E-2</v>
      </c>
    </row>
    <row r="424" spans="1:12" x14ac:dyDescent="0.2">
      <c r="A424" s="26">
        <f t="shared" si="63"/>
        <v>61</v>
      </c>
      <c r="B424" s="6">
        <v>3660</v>
      </c>
      <c r="C424" s="38">
        <f t="shared" si="55"/>
        <v>5.5883297445072774E-3</v>
      </c>
      <c r="D424" s="38">
        <f t="shared" si="58"/>
        <v>8.4103960536080852E-2</v>
      </c>
      <c r="E424" s="38">
        <f t="shared" si="59"/>
        <v>7.8515630791573573E-2</v>
      </c>
      <c r="F424" s="38">
        <f t="shared" si="56"/>
        <v>1.4055692948652902E-4</v>
      </c>
      <c r="G424" s="38">
        <f t="shared" si="60"/>
        <v>4.6539786982477717E-2</v>
      </c>
      <c r="H424" s="38">
        <f t="shared" si="61"/>
        <v>4.6399230052991201E-2</v>
      </c>
      <c r="I424" s="29">
        <f t="shared" si="62"/>
        <v>0.40666666666666812</v>
      </c>
      <c r="J424" s="29">
        <f t="shared" si="57"/>
        <v>0.20672222222222222</v>
      </c>
      <c r="K424" s="29">
        <f t="shared" si="64"/>
        <v>6.4992543873135536E-2</v>
      </c>
      <c r="L424" s="29">
        <f t="shared" si="65"/>
        <v>4.1925090676333647E-2</v>
      </c>
    </row>
    <row r="425" spans="1:12" x14ac:dyDescent="0.2">
      <c r="A425" s="26">
        <f t="shared" si="63"/>
        <v>61.166666666666664</v>
      </c>
      <c r="B425" s="6">
        <v>3670</v>
      </c>
      <c r="C425" s="38">
        <f t="shared" si="55"/>
        <v>5.5096886402647375E-3</v>
      </c>
      <c r="D425" s="38">
        <f t="shared" si="58"/>
        <v>8.4031528687109988E-2</v>
      </c>
      <c r="E425" s="38">
        <f t="shared" si="59"/>
        <v>7.8521840046845245E-2</v>
      </c>
      <c r="F425" s="38">
        <f t="shared" si="56"/>
        <v>1.3719151987674796E-4</v>
      </c>
      <c r="G425" s="38">
        <f t="shared" si="60"/>
        <v>4.6536577747234034E-2</v>
      </c>
      <c r="H425" s="38">
        <f t="shared" si="61"/>
        <v>4.63993862273573E-2</v>
      </c>
      <c r="I425" s="29">
        <f t="shared" si="62"/>
        <v>0.40777777777777924</v>
      </c>
      <c r="J425" s="29">
        <f t="shared" si="57"/>
        <v>0.2078533950617284</v>
      </c>
      <c r="K425" s="29">
        <f t="shared" si="64"/>
        <v>6.5210660095487885E-2</v>
      </c>
      <c r="L425" s="29">
        <f t="shared" si="65"/>
        <v>4.2053977860298526E-2</v>
      </c>
    </row>
    <row r="426" spans="1:12" x14ac:dyDescent="0.2">
      <c r="A426" s="26">
        <f t="shared" si="63"/>
        <v>61.333333333333336</v>
      </c>
      <c r="B426" s="6">
        <v>3680</v>
      </c>
      <c r="C426" s="38">
        <f t="shared" si="55"/>
        <v>5.4321542035882207E-3</v>
      </c>
      <c r="D426" s="38">
        <f t="shared" si="58"/>
        <v>8.3960116126700429E-2</v>
      </c>
      <c r="E426" s="38">
        <f t="shared" si="59"/>
        <v>7.8527961923112205E-2</v>
      </c>
      <c r="F426" s="38">
        <f t="shared" si="56"/>
        <v>1.3390668958726778E-4</v>
      </c>
      <c r="G426" s="38">
        <f t="shared" si="60"/>
        <v>4.6533445351966636E-2</v>
      </c>
      <c r="H426" s="38">
        <f t="shared" si="61"/>
        <v>4.6399538662379385E-2</v>
      </c>
      <c r="I426" s="29">
        <f t="shared" si="62"/>
        <v>0.40888888888889036</v>
      </c>
      <c r="J426" s="29">
        <f t="shared" si="57"/>
        <v>0.20898765432098768</v>
      </c>
      <c r="K426" s="29">
        <f t="shared" si="64"/>
        <v>6.5428793323052084E-2</v>
      </c>
      <c r="L426" s="29">
        <f t="shared" si="65"/>
        <v>4.2182865467694022E-2</v>
      </c>
    </row>
    <row r="427" spans="1:12" x14ac:dyDescent="0.2">
      <c r="A427" s="26">
        <f t="shared" si="63"/>
        <v>61.5</v>
      </c>
      <c r="B427" s="6">
        <v>3690</v>
      </c>
      <c r="C427" s="38">
        <f t="shared" si="55"/>
        <v>5.3557108610303144E-3</v>
      </c>
      <c r="D427" s="38">
        <f t="shared" si="58"/>
        <v>8.3889708511035402E-2</v>
      </c>
      <c r="E427" s="38">
        <f t="shared" si="59"/>
        <v>7.8533997650005086E-2</v>
      </c>
      <c r="F427" s="38">
        <f t="shared" si="56"/>
        <v>1.3070050927586484E-4</v>
      </c>
      <c r="G427" s="38">
        <f t="shared" si="60"/>
        <v>4.6530387956865885E-2</v>
      </c>
      <c r="H427" s="38">
        <f t="shared" si="61"/>
        <v>4.6399687447590036E-2</v>
      </c>
      <c r="I427" s="29">
        <f t="shared" si="62"/>
        <v>0.41000000000000147</v>
      </c>
      <c r="J427" s="29">
        <f t="shared" si="57"/>
        <v>0.21012500000000001</v>
      </c>
      <c r="K427" s="29">
        <f t="shared" si="64"/>
        <v>6.564694331652432E-2</v>
      </c>
      <c r="L427" s="29">
        <f t="shared" si="65"/>
        <v>4.2311753488381773E-2</v>
      </c>
    </row>
    <row r="428" spans="1:12" x14ac:dyDescent="0.2">
      <c r="A428" s="26">
        <f t="shared" si="63"/>
        <v>61.666666666666664</v>
      </c>
      <c r="B428" s="6">
        <v>3700</v>
      </c>
      <c r="C428" s="38">
        <f t="shared" si="55"/>
        <v>5.2803432582990764E-3</v>
      </c>
      <c r="D428" s="38">
        <f t="shared" si="58"/>
        <v>8.3820291698149751E-2</v>
      </c>
      <c r="E428" s="38">
        <f t="shared" si="59"/>
        <v>7.8539948439850668E-2</v>
      </c>
      <c r="F428" s="38">
        <f t="shared" si="56"/>
        <v>1.2757109579531186E-4</v>
      </c>
      <c r="G428" s="38">
        <f t="shared" si="60"/>
        <v>4.6527403766173418E-2</v>
      </c>
      <c r="H428" s="38">
        <f t="shared" si="61"/>
        <v>4.6399832670378123E-2</v>
      </c>
      <c r="I428" s="29">
        <f t="shared" si="62"/>
        <v>0.41111111111111259</v>
      </c>
      <c r="J428" s="29">
        <f t="shared" si="57"/>
        <v>0.21126543209876544</v>
      </c>
      <c r="K428" s="29">
        <f t="shared" si="64"/>
        <v>6.586510983996835E-2</v>
      </c>
      <c r="L428" s="29">
        <f t="shared" si="65"/>
        <v>4.2440641912466159E-2</v>
      </c>
    </row>
    <row r="429" spans="1:12" x14ac:dyDescent="0.2">
      <c r="A429" s="26">
        <f t="shared" si="63"/>
        <v>61.833333333333336</v>
      </c>
      <c r="B429" s="6">
        <v>3710</v>
      </c>
      <c r="C429" s="38">
        <f t="shared" si="55"/>
        <v>5.2060362571740198E-3</v>
      </c>
      <c r="D429" s="38">
        <f t="shared" si="58"/>
        <v>8.3751851745089478E-2</v>
      </c>
      <c r="E429" s="38">
        <f t="shared" si="59"/>
        <v>7.8545815487915449E-2</v>
      </c>
      <c r="F429" s="38">
        <f t="shared" si="56"/>
        <v>1.2451661108731324E-4</v>
      </c>
      <c r="G429" s="38">
        <f t="shared" si="60"/>
        <v>4.6524491027127413E-2</v>
      </c>
      <c r="H429" s="38">
        <f t="shared" si="61"/>
        <v>4.6399974416040116E-2</v>
      </c>
      <c r="I429" s="29">
        <f t="shared" si="62"/>
        <v>0.41222222222222371</v>
      </c>
      <c r="J429" s="29">
        <f t="shared" si="57"/>
        <v>0.21240895061728396</v>
      </c>
      <c r="K429" s="29">
        <f t="shared" si="64"/>
        <v>6.6083292660768109E-2</v>
      </c>
      <c r="L429" s="29">
        <f t="shared" si="65"/>
        <v>4.2569530730288491E-2</v>
      </c>
    </row>
    <row r="430" spans="1:12" x14ac:dyDescent="0.2">
      <c r="A430" s="26">
        <f t="shared" si="63"/>
        <v>62</v>
      </c>
      <c r="B430" s="6">
        <v>3720</v>
      </c>
      <c r="C430" s="38">
        <f t="shared" si="55"/>
        <v>5.1327749324654578E-3</v>
      </c>
      <c r="D430" s="38">
        <f t="shared" si="58"/>
        <v>8.3684374905111117E-2</v>
      </c>
      <c r="E430" s="38">
        <f t="shared" si="59"/>
        <v>7.8551599972645644E-2</v>
      </c>
      <c r="F430" s="38">
        <f t="shared" si="56"/>
        <v>1.2153526110292291E-4</v>
      </c>
      <c r="G430" s="38">
        <f t="shared" si="60"/>
        <v>4.6521648028933119E-2</v>
      </c>
      <c r="H430" s="38">
        <f t="shared" si="61"/>
        <v>4.6400112767830209E-2</v>
      </c>
      <c r="I430" s="29">
        <f t="shared" si="62"/>
        <v>0.41333333333333483</v>
      </c>
      <c r="J430" s="29">
        <f t="shared" si="57"/>
        <v>0.21355555555555555</v>
      </c>
      <c r="K430" s="29">
        <f t="shared" si="64"/>
        <v>6.630149154958101E-2</v>
      </c>
      <c r="L430" s="29">
        <f t="shared" si="65"/>
        <v>4.269841993242135E-2</v>
      </c>
    </row>
    <row r="431" spans="1:12" x14ac:dyDescent="0.2">
      <c r="A431" s="26">
        <f t="shared" si="63"/>
        <v>62.166666666666664</v>
      </c>
      <c r="B431" s="6">
        <v>3730</v>
      </c>
      <c r="C431" s="38">
        <f t="shared" si="55"/>
        <v>5.0605445690166603E-3</v>
      </c>
      <c r="D431" s="38">
        <f t="shared" si="58"/>
        <v>8.361784762492061E-2</v>
      </c>
      <c r="E431" s="38">
        <f t="shared" si="59"/>
        <v>7.8557303055903943E-2</v>
      </c>
      <c r="F431" s="38">
        <f t="shared" si="56"/>
        <v>1.1862529474881136E-4</v>
      </c>
      <c r="G431" s="38">
        <f t="shared" si="60"/>
        <v>4.6518873101758007E-2</v>
      </c>
      <c r="H431" s="38">
        <f t="shared" si="61"/>
        <v>4.6400247807009215E-2</v>
      </c>
      <c r="I431" s="29">
        <f t="shared" si="62"/>
        <v>0.41444444444444595</v>
      </c>
      <c r="J431" s="29">
        <f t="shared" si="57"/>
        <v>0.21470524691358026</v>
      </c>
      <c r="K431" s="29">
        <f t="shared" si="64"/>
        <v>6.6519706280291857E-2</v>
      </c>
      <c r="L431" s="29">
        <f t="shared" si="65"/>
        <v>4.2827309509663042E-2</v>
      </c>
    </row>
    <row r="432" spans="1:12" x14ac:dyDescent="0.2">
      <c r="A432" s="26">
        <f t="shared" si="63"/>
        <v>62.333333333333336</v>
      </c>
      <c r="B432" s="6">
        <v>3740</v>
      </c>
      <c r="C432" s="38">
        <f t="shared" si="55"/>
        <v>4.9893306587481734E-3</v>
      </c>
      <c r="D432" s="38">
        <f t="shared" si="58"/>
        <v>8.3552256541951031E-2</v>
      </c>
      <c r="E432" s="38">
        <f t="shared" si="59"/>
        <v>7.856292588320285E-2</v>
      </c>
      <c r="F432" s="38">
        <f t="shared" si="56"/>
        <v>1.1578500285876226E-4</v>
      </c>
      <c r="G432" s="38">
        <f t="shared" si="60"/>
        <v>4.6516164615751011E-2</v>
      </c>
      <c r="H432" s="38">
        <f t="shared" si="61"/>
        <v>4.640037961289227E-2</v>
      </c>
      <c r="I432" s="29">
        <f t="shared" si="62"/>
        <v>0.41555555555555707</v>
      </c>
      <c r="J432" s="29">
        <f t="shared" si="57"/>
        <v>0.21585802469135804</v>
      </c>
      <c r="K432" s="29">
        <f t="shared" si="64"/>
        <v>6.6737936629967423E-2</v>
      </c>
      <c r="L432" s="29">
        <f t="shared" si="65"/>
        <v>4.2956199453032189E-2</v>
      </c>
    </row>
    <row r="433" spans="1:12" x14ac:dyDescent="0.2">
      <c r="A433" s="26">
        <f t="shared" si="63"/>
        <v>62.5</v>
      </c>
      <c r="B433" s="6">
        <v>3750</v>
      </c>
      <c r="C433" s="38">
        <f t="shared" si="55"/>
        <v>4.9191188977437753E-3</v>
      </c>
      <c r="D433" s="38">
        <f t="shared" si="58"/>
        <v>8.3487588481678573E-2</v>
      </c>
      <c r="E433" s="38">
        <f t="shared" si="59"/>
        <v>7.8568469583934791E-2</v>
      </c>
      <c r="F433" s="38">
        <f t="shared" si="56"/>
        <v>1.1301271718979599E-4</v>
      </c>
      <c r="G433" s="38">
        <f t="shared" si="60"/>
        <v>4.6513520980085224E-2</v>
      </c>
      <c r="H433" s="38">
        <f t="shared" si="61"/>
        <v>4.6400508262895448E-2</v>
      </c>
      <c r="I433" s="29">
        <f t="shared" si="62"/>
        <v>0.41666666666666818</v>
      </c>
      <c r="J433" s="29">
        <f t="shared" si="57"/>
        <v>0.2170138888888889</v>
      </c>
      <c r="K433" s="29">
        <f t="shared" si="64"/>
        <v>6.6956182378811693E-2</v>
      </c>
      <c r="L433" s="29">
        <f t="shared" si="65"/>
        <v>4.3085089753762455E-2</v>
      </c>
    </row>
    <row r="434" spans="1:12" x14ac:dyDescent="0.2">
      <c r="A434" s="26">
        <f t="shared" si="63"/>
        <v>62.666666666666664</v>
      </c>
      <c r="B434" s="6">
        <v>3760</v>
      </c>
      <c r="C434" s="38">
        <f t="shared" si="55"/>
        <v>4.8498951833773991E-3</v>
      </c>
      <c r="D434" s="38">
        <f t="shared" si="58"/>
        <v>8.3423830454976353E-2</v>
      </c>
      <c r="E434" s="38">
        <f t="shared" si="59"/>
        <v>7.8573935271598949E-2</v>
      </c>
      <c r="F434" s="38">
        <f t="shared" si="56"/>
        <v>1.1030680944232729E-4</v>
      </c>
      <c r="G434" s="38">
        <f t="shared" si="60"/>
        <v>4.6510940642023525E-2</v>
      </c>
      <c r="H434" s="38">
        <f t="shared" si="61"/>
        <v>4.6400633832581216E-2</v>
      </c>
      <c r="I434" s="29">
        <f t="shared" si="62"/>
        <v>0.4177777777777793</v>
      </c>
      <c r="J434" s="29">
        <f t="shared" si="57"/>
        <v>0.21817283950617286</v>
      </c>
      <c r="K434" s="29">
        <f t="shared" si="64"/>
        <v>6.7174443310121693E-2</v>
      </c>
      <c r="L434" s="29">
        <f t="shared" si="65"/>
        <v>4.3213980403297401E-2</v>
      </c>
    </row>
    <row r="435" spans="1:12" x14ac:dyDescent="0.2">
      <c r="A435" s="26">
        <f t="shared" si="63"/>
        <v>62.833333333333336</v>
      </c>
      <c r="B435" s="6">
        <v>3770</v>
      </c>
      <c r="C435" s="38">
        <f t="shared" si="55"/>
        <v>4.7816456114804923E-3</v>
      </c>
      <c r="D435" s="38">
        <f t="shared" si="58"/>
        <v>8.3360969655505421E-2</v>
      </c>
      <c r="E435" s="38">
        <f t="shared" si="59"/>
        <v>7.8579324044024929E-2</v>
      </c>
      <c r="F435" s="38">
        <f t="shared" si="56"/>
        <v>1.0766569030378581E-4</v>
      </c>
      <c r="G435" s="38">
        <f t="shared" si="60"/>
        <v>4.6508422086006584E-2</v>
      </c>
      <c r="H435" s="38">
        <f t="shared" si="61"/>
        <v>4.6400756395702819E-2</v>
      </c>
      <c r="I435" s="29">
        <f t="shared" si="62"/>
        <v>0.41888888888889042</v>
      </c>
      <c r="J435" s="29">
        <f t="shared" si="57"/>
        <v>0.21933487654320988</v>
      </c>
      <c r="K435" s="29">
        <f t="shared" si="64"/>
        <v>6.7392719210243979E-2</v>
      </c>
      <c r="L435" s="29">
        <f t="shared" si="65"/>
        <v>4.3342871393285465E-2</v>
      </c>
    </row>
    <row r="436" spans="1:12" x14ac:dyDescent="0.2">
      <c r="A436" s="26">
        <f t="shared" si="63"/>
        <v>63</v>
      </c>
      <c r="B436" s="6">
        <v>3780</v>
      </c>
      <c r="C436" s="38">
        <f t="shared" si="55"/>
        <v>4.7143564735492669E-3</v>
      </c>
      <c r="D436" s="38">
        <f t="shared" si="58"/>
        <v>8.3298993457142506E-2</v>
      </c>
      <c r="E436" s="38">
        <f t="shared" si="59"/>
        <v>7.8584636983593234E-2</v>
      </c>
      <c r="F436" s="38">
        <f t="shared" si="56"/>
        <v>1.0508780851513465E-4</v>
      </c>
      <c r="G436" s="38">
        <f t="shared" si="60"/>
        <v>4.6505963832762717E-2</v>
      </c>
      <c r="H436" s="38">
        <f t="shared" si="61"/>
        <v>4.6400876024247598E-2</v>
      </c>
      <c r="I436" s="29">
        <f t="shared" si="62"/>
        <v>0.42000000000000154</v>
      </c>
      <c r="J436" s="29">
        <f t="shared" si="57"/>
        <v>0.2205</v>
      </c>
      <c r="K436" s="29">
        <f t="shared" si="64"/>
        <v>6.7611009868531732E-2</v>
      </c>
      <c r="L436" s="29">
        <f t="shared" si="65"/>
        <v>4.3471762715575041E-2</v>
      </c>
    </row>
    <row r="437" spans="1:12" x14ac:dyDescent="0.2">
      <c r="A437" s="26">
        <f t="shared" si="63"/>
        <v>63.166666666666664</v>
      </c>
      <c r="B437" s="6">
        <v>3790</v>
      </c>
      <c r="C437" s="38">
        <f t="shared" si="55"/>
        <v>4.6480142539912219E-3</v>
      </c>
      <c r="D437" s="38">
        <f t="shared" si="58"/>
        <v>8.3237889411443958E-2</v>
      </c>
      <c r="E437" s="38">
        <f t="shared" si="59"/>
        <v>7.8589875157452735E-2</v>
      </c>
      <c r="F437" s="38">
        <f t="shared" si="56"/>
        <v>1.0257164995973887E-4</v>
      </c>
      <c r="G437" s="38">
        <f t="shared" si="60"/>
        <v>4.6503564438439005E-2</v>
      </c>
      <c r="H437" s="38">
        <f t="shared" si="61"/>
        <v>4.6400992788479284E-2</v>
      </c>
      <c r="I437" s="29">
        <f t="shared" si="62"/>
        <v>0.42111111111111266</v>
      </c>
      <c r="J437" s="29">
        <f t="shared" si="57"/>
        <v>0.22166820987654323</v>
      </c>
      <c r="K437" s="29">
        <f t="shared" si="64"/>
        <v>6.7829315077302429E-2</v>
      </c>
      <c r="L437" s="29">
        <f t="shared" si="65"/>
        <v>4.3600654362209702E-2</v>
      </c>
    </row>
    <row r="438" spans="1:12" x14ac:dyDescent="0.2">
      <c r="A438" s="26">
        <f t="shared" si="63"/>
        <v>63.333333333333336</v>
      </c>
      <c r="B438" s="6">
        <v>3800</v>
      </c>
      <c r="C438" s="38">
        <f t="shared" si="55"/>
        <v>4.5826056274104075E-3</v>
      </c>
      <c r="D438" s="38">
        <f t="shared" si="58"/>
        <v>8.3177645245145357E-2</v>
      </c>
      <c r="E438" s="38">
        <f t="shared" si="59"/>
        <v>7.8595039617734952E-2</v>
      </c>
      <c r="F438" s="38">
        <f t="shared" si="56"/>
        <v>1.0011573677405214E-4</v>
      </c>
      <c r="G438" s="38">
        <f t="shared" si="60"/>
        <v>4.6501222493753276E-2</v>
      </c>
      <c r="H438" s="38">
        <f t="shared" si="61"/>
        <v>4.6401106756979241E-2</v>
      </c>
      <c r="I438" s="29">
        <f t="shared" si="62"/>
        <v>0.42222222222222378</v>
      </c>
      <c r="J438" s="29">
        <f t="shared" si="57"/>
        <v>0.22283950617283951</v>
      </c>
      <c r="K438" s="29">
        <f t="shared" si="64"/>
        <v>6.8047634631796139E-2</v>
      </c>
      <c r="L438" s="29">
        <f t="shared" si="65"/>
        <v>4.3729546325423536E-2</v>
      </c>
    </row>
    <row r="439" spans="1:12" x14ac:dyDescent="0.2">
      <c r="A439" s="26">
        <f t="shared" si="63"/>
        <v>63.5</v>
      </c>
      <c r="B439" s="6">
        <v>3810</v>
      </c>
      <c r="C439" s="38">
        <f t="shared" si="55"/>
        <v>4.5181174559309374E-3</v>
      </c>
      <c r="D439" s="38">
        <f t="shared" si="58"/>
        <v>8.3118248857696336E-2</v>
      </c>
      <c r="E439" s="38">
        <f t="shared" si="59"/>
        <v>7.8600131401765402E-2</v>
      </c>
      <c r="F439" s="38">
        <f t="shared" si="56"/>
        <v>9.7718626479593139E-5</v>
      </c>
      <c r="G439" s="38">
        <f t="shared" si="60"/>
        <v>4.6498936623166343E-2</v>
      </c>
      <c r="H439" s="38">
        <f t="shared" si="61"/>
        <v>4.6401217996686769E-2</v>
      </c>
      <c r="I439" s="29">
        <f t="shared" si="62"/>
        <v>0.42333333333333489</v>
      </c>
      <c r="J439" s="29">
        <f t="shared" si="57"/>
        <v>0.2240138888888889</v>
      </c>
      <c r="K439" s="29">
        <f t="shared" si="64"/>
        <v>6.8265968330134374E-2</v>
      </c>
      <c r="L439" s="29">
        <f t="shared" si="65"/>
        <v>4.3858438597636558E-2</v>
      </c>
    </row>
    <row r="440" spans="1:12" x14ac:dyDescent="0.2">
      <c r="A440" s="26">
        <f t="shared" si="63"/>
        <v>63.666666666666664</v>
      </c>
      <c r="B440" s="6">
        <v>3820</v>
      </c>
      <c r="C440" s="38">
        <f t="shared" si="55"/>
        <v>4.4545367865581054E-3</v>
      </c>
      <c r="D440" s="38">
        <f t="shared" si="58"/>
        <v>8.3059688318830094E-2</v>
      </c>
      <c r="E440" s="38">
        <f t="shared" si="59"/>
        <v>7.8605151532271988E-2</v>
      </c>
      <c r="F440" s="38">
        <f t="shared" si="56"/>
        <v>9.5378911135707878E-5</v>
      </c>
      <c r="G440" s="38">
        <f t="shared" si="60"/>
        <v>4.64967054840741E-2</v>
      </c>
      <c r="H440" s="38">
        <f t="shared" si="61"/>
        <v>4.6401326572938412E-2</v>
      </c>
      <c r="I440" s="29">
        <f t="shared" si="62"/>
        <v>0.42444444444444601</v>
      </c>
      <c r="J440" s="29">
        <f t="shared" si="57"/>
        <v>0.22519135802469137</v>
      </c>
      <c r="K440" s="29">
        <f t="shared" si="64"/>
        <v>6.8484315973279572E-2</v>
      </c>
      <c r="L440" s="29">
        <f t="shared" si="65"/>
        <v>4.3987331171450275E-2</v>
      </c>
    </row>
    <row r="441" spans="1:12" x14ac:dyDescent="0.2">
      <c r="A441" s="26">
        <f t="shared" si="63"/>
        <v>63.833333333333336</v>
      </c>
      <c r="B441" s="6">
        <v>3830</v>
      </c>
      <c r="C441" s="38">
        <f t="shared" si="55"/>
        <v>4.3918508485766786E-3</v>
      </c>
      <c r="D441" s="38">
        <f t="shared" si="58"/>
        <v>8.3001951866167073E-2</v>
      </c>
      <c r="E441" s="38">
        <f t="shared" si="59"/>
        <v>7.8610101017590389E-2</v>
      </c>
      <c r="F441" s="38">
        <f t="shared" si="56"/>
        <v>9.3095216512616716E-5</v>
      </c>
      <c r="G441" s="38">
        <f t="shared" si="60"/>
        <v>4.6494527766018937E-2</v>
      </c>
      <c r="H441" s="38">
        <f t="shared" si="61"/>
        <v>4.6401432549506343E-2</v>
      </c>
      <c r="I441" s="29">
        <f t="shared" si="62"/>
        <v>0.42555555555555713</v>
      </c>
      <c r="J441" s="29">
        <f t="shared" si="57"/>
        <v>0.22637191358024691</v>
      </c>
      <c r="K441" s="29">
        <f t="shared" si="64"/>
        <v>6.8702677364995107E-2</v>
      </c>
      <c r="L441" s="29">
        <f t="shared" si="65"/>
        <v>4.4116224039643347E-2</v>
      </c>
    </row>
    <row r="442" spans="1:12" x14ac:dyDescent="0.2">
      <c r="A442" s="26">
        <f t="shared" si="63"/>
        <v>64</v>
      </c>
      <c r="B442" s="6">
        <v>3840</v>
      </c>
      <c r="C442" s="38">
        <f t="shared" ref="C442:C505" si="66">$D$36*EXP(-$H$6*B442/3600)</f>
        <v>4.3300470509858016E-3</v>
      </c>
      <c r="D442" s="38">
        <f t="shared" si="58"/>
        <v>8.2945027902852395E-2</v>
      </c>
      <c r="E442" s="38">
        <f t="shared" si="59"/>
        <v>7.8614980851866592E-2</v>
      </c>
      <c r="F442" s="38">
        <f t="shared" ref="F442:F505" si="67">$D$36*EXP(-$H$7*B442/3600)</f>
        <v>9.0866201284262472E-5</v>
      </c>
      <c r="G442" s="38">
        <f t="shared" si="60"/>
        <v>4.649240218992004E-2</v>
      </c>
      <c r="H442" s="38">
        <f t="shared" si="61"/>
        <v>4.6401535988635799E-2</v>
      </c>
      <c r="I442" s="29">
        <f t="shared" si="62"/>
        <v>0.42666666666666825</v>
      </c>
      <c r="J442" s="29">
        <f t="shared" ref="J442:J505" si="68">($B$55/10)/3600*0.5*B442^2</f>
        <v>0.22755555555555557</v>
      </c>
      <c r="K442" s="29">
        <f t="shared" si="64"/>
        <v>6.8921052311805842E-2</v>
      </c>
      <c r="L442" s="29">
        <f t="shared" si="65"/>
        <v>4.4245117195167334E-2</v>
      </c>
    </row>
    <row r="443" spans="1:12" x14ac:dyDescent="0.2">
      <c r="A443" s="26">
        <f t="shared" si="63"/>
        <v>64.166666666666671</v>
      </c>
      <c r="B443" s="6">
        <v>3850</v>
      </c>
      <c r="C443" s="38">
        <f t="shared" si="66"/>
        <v>4.2691129799699761E-3</v>
      </c>
      <c r="D443" s="38">
        <f t="shared" ref="D443:D506" si="69">D442*EXP(-$H$6*10/3600)+$B$55</f>
        <v>8.2888904995226553E-2</v>
      </c>
      <c r="E443" s="38">
        <f t="shared" ref="E443:E506" si="70">E442*EXP(-$H$6*10/3600)+$B$55</f>
        <v>7.8619792015256582E-2</v>
      </c>
      <c r="F443" s="38">
        <f t="shared" si="67"/>
        <v>8.8690556240481917E-5</v>
      </c>
      <c r="G443" s="38">
        <f t="shared" ref="G443:G506" si="71">G442*EXP(-$H$7*10/3600)+$B$55</f>
        <v>4.6490327507322134E-2</v>
      </c>
      <c r="H443" s="38">
        <f t="shared" ref="H443:H506" si="72">H442*EXP(-$H$7*10/3600)+$B$55</f>
        <v>4.6401636951081668E-2</v>
      </c>
      <c r="I443" s="29">
        <f t="shared" ref="I443:I506" si="73">I442+$B$55</f>
        <v>0.42777777777777937</v>
      </c>
      <c r="J443" s="29">
        <f t="shared" si="68"/>
        <v>0.2287422839506173</v>
      </c>
      <c r="K443" s="29">
        <f t="shared" si="64"/>
        <v>6.9139440622959333E-2</v>
      </c>
      <c r="L443" s="29">
        <f t="shared" si="65"/>
        <v>4.437401063114256E-2</v>
      </c>
    </row>
    <row r="444" spans="1:12" x14ac:dyDescent="0.2">
      <c r="A444" s="26">
        <f t="shared" ref="A444:A507" si="74">B444/60</f>
        <v>64.333333333333329</v>
      </c>
      <c r="B444" s="6">
        <v>3860</v>
      </c>
      <c r="C444" s="38">
        <f t="shared" si="66"/>
        <v>4.2090363964056325E-3</v>
      </c>
      <c r="D444" s="38">
        <f t="shared" si="69"/>
        <v>8.2833571870528838E-2</v>
      </c>
      <c r="E444" s="38">
        <f t="shared" si="70"/>
        <v>7.8624535474123208E-2</v>
      </c>
      <c r="F444" s="38">
        <f t="shared" si="67"/>
        <v>8.6567003518044769E-5</v>
      </c>
      <c r="G444" s="38">
        <f t="shared" si="71"/>
        <v>4.6488302499662189E-2</v>
      </c>
      <c r="H444" s="38">
        <f t="shared" si="72"/>
        <v>4.640173549614416E-2</v>
      </c>
      <c r="I444" s="29">
        <f t="shared" si="73"/>
        <v>0.42888888888889048</v>
      </c>
      <c r="J444" s="29">
        <f t="shared" si="68"/>
        <v>0.22993209876543211</v>
      </c>
      <c r="K444" s="29">
        <f t="shared" ref="K444:K507" si="75">K443+E444*10/3600</f>
        <v>6.9357842110387452E-2</v>
      </c>
      <c r="L444" s="29">
        <f t="shared" ref="L444:L507" si="76">L443+H444*10/3600</f>
        <v>4.450290434085407E-2</v>
      </c>
    </row>
    <row r="445" spans="1:12" x14ac:dyDescent="0.2">
      <c r="A445" s="26">
        <f t="shared" si="74"/>
        <v>64.5</v>
      </c>
      <c r="B445" s="6">
        <v>3870</v>
      </c>
      <c r="C445" s="38">
        <f t="shared" si="66"/>
        <v>4.14980523340282E-3</v>
      </c>
      <c r="D445" s="38">
        <f t="shared" si="69"/>
        <v>8.2779017414633144E-2</v>
      </c>
      <c r="E445" s="38">
        <f t="shared" si="70"/>
        <v>7.8629212181230326E-2</v>
      </c>
      <c r="F445" s="38">
        <f t="shared" si="67"/>
        <v>8.4494295850099282E-5</v>
      </c>
      <c r="G445" s="38">
        <f t="shared" si="71"/>
        <v>4.6486325977553707E-2</v>
      </c>
      <c r="H445" s="38">
        <f t="shared" si="72"/>
        <v>4.6401831681703622E-2</v>
      </c>
      <c r="I445" s="29">
        <f t="shared" si="73"/>
        <v>0.4300000000000016</v>
      </c>
      <c r="J445" s="29">
        <f t="shared" si="68"/>
        <v>0.23112500000000002</v>
      </c>
      <c r="K445" s="29">
        <f t="shared" si="75"/>
        <v>6.9576256588668645E-2</v>
      </c>
      <c r="L445" s="29">
        <f t="shared" si="76"/>
        <v>4.463179831774769E-2</v>
      </c>
    </row>
    <row r="446" spans="1:12" x14ac:dyDescent="0.2">
      <c r="A446" s="26">
        <f t="shared" si="74"/>
        <v>64.666666666666671</v>
      </c>
      <c r="B446" s="6">
        <v>3880</v>
      </c>
      <c r="C446" s="38">
        <f t="shared" si="66"/>
        <v>4.0914075938814527E-3</v>
      </c>
      <c r="D446" s="38">
        <f t="shared" si="69"/>
        <v>8.2725230669815561E-2</v>
      </c>
      <c r="E446" s="38">
        <f t="shared" si="70"/>
        <v>7.8633823075934112E-2</v>
      </c>
      <c r="F446" s="38">
        <f t="shared" si="67"/>
        <v>8.2471215833593501E-5</v>
      </c>
      <c r="G446" s="38">
        <f t="shared" si="71"/>
        <v>4.6484396780088144E-2</v>
      </c>
      <c r="H446" s="38">
        <f t="shared" si="72"/>
        <v>4.6401925564254563E-2</v>
      </c>
      <c r="I446" s="29">
        <f t="shared" si="73"/>
        <v>0.43111111111111272</v>
      </c>
      <c r="J446" s="29">
        <f t="shared" si="68"/>
        <v>0.23232098765432099</v>
      </c>
      <c r="K446" s="29">
        <f t="shared" si="75"/>
        <v>6.9794683874990687E-2</v>
      </c>
      <c r="L446" s="29">
        <f t="shared" si="76"/>
        <v>4.4760692555426175E-2</v>
      </c>
    </row>
    <row r="447" spans="1:12" x14ac:dyDescent="0.2">
      <c r="A447" s="26">
        <f t="shared" si="74"/>
        <v>64.833333333333329</v>
      </c>
      <c r="B447" s="6">
        <v>3890</v>
      </c>
      <c r="C447" s="38">
        <f t="shared" si="66"/>
        <v>4.0338317481816927E-3</v>
      </c>
      <c r="D447" s="38">
        <f t="shared" si="69"/>
        <v>8.2672200832553444E-2</v>
      </c>
      <c r="E447" s="38">
        <f t="shared" si="70"/>
        <v>7.8638369084371759E-2</v>
      </c>
      <c r="F447" s="38">
        <f t="shared" si="67"/>
        <v>8.049657521423289E-5</v>
      </c>
      <c r="G447" s="38">
        <f t="shared" si="71"/>
        <v>4.6482513774153043E-2</v>
      </c>
      <c r="H447" s="38">
        <f t="shared" si="72"/>
        <v>4.6402017198938821E-2</v>
      </c>
      <c r="I447" s="29">
        <f t="shared" si="73"/>
        <v>0.43222222222222384</v>
      </c>
      <c r="J447" s="29">
        <f t="shared" si="68"/>
        <v>0.23352006172839507</v>
      </c>
      <c r="K447" s="29">
        <f t="shared" si="75"/>
        <v>7.0013123789113937E-2</v>
      </c>
      <c r="L447" s="29">
        <f t="shared" si="76"/>
        <v>4.4889587047645452E-2</v>
      </c>
    </row>
    <row r="448" spans="1:12" x14ac:dyDescent="0.2">
      <c r="A448" s="26">
        <f t="shared" si="74"/>
        <v>65</v>
      </c>
      <c r="B448" s="6">
        <v>3900</v>
      </c>
      <c r="C448" s="38">
        <f t="shared" si="66"/>
        <v>3.9770661317079297E-3</v>
      </c>
      <c r="D448" s="38">
        <f t="shared" si="69"/>
        <v>8.2619917251355438E-2</v>
      </c>
      <c r="E448" s="38">
        <f t="shared" si="70"/>
        <v>7.8642851119647514E-2</v>
      </c>
      <c r="F448" s="38">
        <f t="shared" si="67"/>
        <v>7.8569214188561038E-5</v>
      </c>
      <c r="G448" s="38">
        <f t="shared" si="71"/>
        <v>4.6480675853766501E-2</v>
      </c>
      <c r="H448" s="38">
        <f t="shared" si="72"/>
        <v>4.6402106639577945E-2</v>
      </c>
      <c r="I448" s="29">
        <f t="shared" si="73"/>
        <v>0.43333333333333496</v>
      </c>
      <c r="J448" s="29">
        <f t="shared" si="68"/>
        <v>0.23472222222222222</v>
      </c>
      <c r="K448" s="29">
        <f t="shared" si="75"/>
        <v>7.0231576153335182E-2</v>
      </c>
      <c r="L448" s="29">
        <f t="shared" si="76"/>
        <v>4.5018481788310943E-2</v>
      </c>
    </row>
    <row r="449" spans="1:12" x14ac:dyDescent="0.2">
      <c r="A449" s="26">
        <f t="shared" si="74"/>
        <v>65.166666666666671</v>
      </c>
      <c r="B449" s="6">
        <v>3910</v>
      </c>
      <c r="C449" s="38">
        <f t="shared" si="66"/>
        <v>3.9210993426059574E-3</v>
      </c>
      <c r="D449" s="38">
        <f t="shared" si="69"/>
        <v>8.2568369424622035E-2</v>
      </c>
      <c r="E449" s="38">
        <f t="shared" si="70"/>
        <v>7.864727008201608E-2</v>
      </c>
      <c r="F449" s="38">
        <f t="shared" si="67"/>
        <v>7.6688000722749722E-5</v>
      </c>
      <c r="G449" s="38">
        <f t="shared" si="71"/>
        <v>4.6478881939427563E-2</v>
      </c>
      <c r="H449" s="38">
        <f t="shared" si="72"/>
        <v>4.6402193938704824E-2</v>
      </c>
      <c r="I449" s="29">
        <f t="shared" si="73"/>
        <v>0.43444444444444608</v>
      </c>
      <c r="J449" s="29">
        <f t="shared" si="68"/>
        <v>0.23592746913580248</v>
      </c>
      <c r="K449" s="29">
        <f t="shared" si="75"/>
        <v>7.0450040792451887E-2</v>
      </c>
      <c r="L449" s="29">
        <f t="shared" si="76"/>
        <v>4.5147376771474013E-2</v>
      </c>
    </row>
    <row r="450" spans="1:12" x14ac:dyDescent="0.2">
      <c r="A450" s="26">
        <f t="shared" si="74"/>
        <v>65.333333333333329</v>
      </c>
      <c r="B450" s="6">
        <v>3920</v>
      </c>
      <c r="C450" s="38">
        <f t="shared" si="66"/>
        <v>3.8659201394728041E-3</v>
      </c>
      <c r="D450" s="38">
        <f t="shared" si="69"/>
        <v>8.2517546998536223E-2</v>
      </c>
      <c r="E450" s="38">
        <f t="shared" si="70"/>
        <v>7.865162685906342E-2</v>
      </c>
      <c r="F450" s="38">
        <f t="shared" si="67"/>
        <v>7.4851829887700598E-5</v>
      </c>
      <c r="G450" s="38">
        <f t="shared" si="71"/>
        <v>4.6477130977482205E-2</v>
      </c>
      <c r="H450" s="38">
        <f t="shared" si="72"/>
        <v>4.6402279147594518E-2</v>
      </c>
      <c r="I450" s="29">
        <f t="shared" si="73"/>
        <v>0.43555555555555719</v>
      </c>
      <c r="J450" s="29">
        <f t="shared" si="68"/>
        <v>0.23713580246913582</v>
      </c>
      <c r="K450" s="29">
        <f t="shared" si="75"/>
        <v>7.0668517533727063E-2</v>
      </c>
      <c r="L450" s="29">
        <f t="shared" si="76"/>
        <v>4.5276271991328443E-2</v>
      </c>
    </row>
    <row r="451" spans="1:12" x14ac:dyDescent="0.2">
      <c r="A451" s="26">
        <f t="shared" si="74"/>
        <v>65.5</v>
      </c>
      <c r="B451" s="6">
        <v>3930</v>
      </c>
      <c r="C451" s="38">
        <f t="shared" si="66"/>
        <v>3.8115174390987911E-3</v>
      </c>
      <c r="D451" s="38">
        <f t="shared" si="69"/>
        <v>8.2467439764983844E-2</v>
      </c>
      <c r="E451" s="38">
        <f t="shared" si="70"/>
        <v>7.8655922325885058E-2</v>
      </c>
      <c r="F451" s="38">
        <f t="shared" si="67"/>
        <v>7.3059623210064493E-5</v>
      </c>
      <c r="G451" s="38">
        <f t="shared" si="71"/>
        <v>4.6475421939504442E-2</v>
      </c>
      <c r="H451" s="38">
        <f t="shared" si="72"/>
        <v>4.6402362316294396E-2</v>
      </c>
      <c r="I451" s="29">
        <f t="shared" si="73"/>
        <v>0.43666666666666831</v>
      </c>
      <c r="J451" s="29">
        <f t="shared" si="68"/>
        <v>0.23834722222222224</v>
      </c>
      <c r="K451" s="29">
        <f t="shared" si="75"/>
        <v>7.0887006206854522E-2</v>
      </c>
      <c r="L451" s="29">
        <f t="shared" si="76"/>
        <v>4.5405167442207038E-2</v>
      </c>
    </row>
    <row r="452" spans="1:12" x14ac:dyDescent="0.2">
      <c r="A452" s="26">
        <f t="shared" si="74"/>
        <v>65.666666666666671</v>
      </c>
      <c r="B452" s="6">
        <v>3940</v>
      </c>
      <c r="C452" s="38">
        <f t="shared" si="66"/>
        <v>3.7578803142413967E-3</v>
      </c>
      <c r="D452" s="38">
        <f t="shared" si="69"/>
        <v>8.2418037659503229E-2</v>
      </c>
      <c r="E452" s="38">
        <f t="shared" si="70"/>
        <v>7.8660157345261841E-2</v>
      </c>
      <c r="F452" s="38">
        <f t="shared" si="67"/>
        <v>7.1310328038802942E-5</v>
      </c>
      <c r="G452" s="38">
        <f t="shared" si="71"/>
        <v>4.6473753821692304E-2</v>
      </c>
      <c r="H452" s="38">
        <f t="shared" si="72"/>
        <v>4.6402443493653515E-2</v>
      </c>
      <c r="I452" s="29">
        <f t="shared" si="73"/>
        <v>0.43777777777777943</v>
      </c>
      <c r="J452" s="29">
        <f t="shared" si="68"/>
        <v>0.23956172839506173</v>
      </c>
      <c r="K452" s="29">
        <f t="shared" si="75"/>
        <v>7.110550664392469E-2</v>
      </c>
      <c r="L452" s="29">
        <f t="shared" si="76"/>
        <v>4.55340631185783E-2</v>
      </c>
    </row>
    <row r="453" spans="1:12" x14ac:dyDescent="0.2">
      <c r="A453" s="26">
        <f t="shared" si="74"/>
        <v>65.833333333333329</v>
      </c>
      <c r="B453" s="6">
        <v>3950</v>
      </c>
      <c r="C453" s="38">
        <f t="shared" si="66"/>
        <v>3.7049979914304185E-3</v>
      </c>
      <c r="D453" s="38">
        <f t="shared" si="69"/>
        <v>8.2369330759263629E-2</v>
      </c>
      <c r="E453" s="38">
        <f t="shared" si="70"/>
        <v>7.8664332767833217E-2</v>
      </c>
      <c r="F453" s="38">
        <f t="shared" si="67"/>
        <v>6.9602916926913143E-5</v>
      </c>
      <c r="G453" s="38">
        <f t="shared" si="71"/>
        <v>4.6472125644278238E-2</v>
      </c>
      <c r="H453" s="38">
        <f t="shared" si="72"/>
        <v>4.6402522727351334E-2</v>
      </c>
      <c r="I453" s="29">
        <f t="shared" si="73"/>
        <v>0.43888888888889055</v>
      </c>
      <c r="J453" s="29">
        <f t="shared" si="68"/>
        <v>0.24077932098765434</v>
      </c>
      <c r="K453" s="29">
        <f t="shared" si="75"/>
        <v>7.1324018679390894E-2</v>
      </c>
      <c r="L453" s="29">
        <f t="shared" si="76"/>
        <v>4.5662959015043164E-2</v>
      </c>
    </row>
    <row r="454" spans="1:12" x14ac:dyDescent="0.2">
      <c r="A454" s="26">
        <f t="shared" si="74"/>
        <v>66</v>
      </c>
      <c r="B454" s="6">
        <v>3960</v>
      </c>
      <c r="C454" s="38">
        <f t="shared" si="66"/>
        <v>3.6528598488040171E-3</v>
      </c>
      <c r="D454" s="38">
        <f t="shared" si="69"/>
        <v>8.2321309281072147E-2</v>
      </c>
      <c r="E454" s="38">
        <f t="shared" si="70"/>
        <v>7.8668449432268139E-2</v>
      </c>
      <c r="F454" s="38">
        <f t="shared" si="67"/>
        <v>6.7936387027957895E-5</v>
      </c>
      <c r="G454" s="38">
        <f t="shared" si="71"/>
        <v>4.6470536450953649E-2</v>
      </c>
      <c r="H454" s="38">
        <f t="shared" si="72"/>
        <v>4.6402600063925693E-2</v>
      </c>
      <c r="I454" s="29">
        <f t="shared" si="73"/>
        <v>0.44000000000000167</v>
      </c>
      <c r="J454" s="29">
        <f t="shared" si="68"/>
        <v>0.24200000000000002</v>
      </c>
      <c r="K454" s="29">
        <f t="shared" si="75"/>
        <v>7.1542542150036081E-2</v>
      </c>
      <c r="L454" s="29">
        <f t="shared" si="76"/>
        <v>4.5791855126331847E-2</v>
      </c>
    </row>
    <row r="455" spans="1:12" x14ac:dyDescent="0.2">
      <c r="A455" s="26">
        <f t="shared" si="74"/>
        <v>66.166666666666671</v>
      </c>
      <c r="B455" s="6">
        <v>3970</v>
      </c>
      <c r="C455" s="38">
        <f t="shared" si="66"/>
        <v>3.6014554139752503E-3</v>
      </c>
      <c r="D455" s="38">
        <f t="shared" si="69"/>
        <v>8.2273963579408721E-2</v>
      </c>
      <c r="E455" s="38">
        <f t="shared" si="70"/>
        <v>7.8672508165433475E-2</v>
      </c>
      <c r="F455" s="38">
        <f t="shared" si="67"/>
        <v>6.630975950704587E-5</v>
      </c>
      <c r="G455" s="38">
        <f t="shared" si="71"/>
        <v>4.646898530830721E-2</v>
      </c>
      <c r="H455" s="38">
        <f t="shared" si="72"/>
        <v>4.6402675548800169E-2</v>
      </c>
      <c r="I455" s="29">
        <f t="shared" si="73"/>
        <v>0.44111111111111279</v>
      </c>
      <c r="J455" s="29">
        <f t="shared" si="68"/>
        <v>0.24322376543209878</v>
      </c>
      <c r="K455" s="29">
        <f t="shared" si="75"/>
        <v>7.176107689494006E-2</v>
      </c>
      <c r="L455" s="29">
        <f t="shared" si="76"/>
        <v>4.5920751447300734E-2</v>
      </c>
    </row>
    <row r="456" spans="1:12" x14ac:dyDescent="0.2">
      <c r="A456" s="26">
        <f t="shared" si="74"/>
        <v>66.333333333333329</v>
      </c>
      <c r="B456" s="6">
        <v>3980</v>
      </c>
      <c r="C456" s="38">
        <f t="shared" si="66"/>
        <v>3.5507743619285939E-3</v>
      </c>
      <c r="D456" s="38">
        <f t="shared" si="69"/>
        <v>8.2227284144488696E-2</v>
      </c>
      <c r="E456" s="38">
        <f t="shared" si="70"/>
        <v>7.867650978256012E-2</v>
      </c>
      <c r="F456" s="38">
        <f t="shared" si="67"/>
        <v>6.4722078965911915E-5</v>
      </c>
      <c r="G456" s="38">
        <f t="shared" si="71"/>
        <v>4.6467471305276641E-2</v>
      </c>
      <c r="H456" s="38">
        <f t="shared" si="72"/>
        <v>4.6402749226310734E-2</v>
      </c>
      <c r="I456" s="29">
        <f t="shared" si="73"/>
        <v>0.4422222222222239</v>
      </c>
      <c r="J456" s="29">
        <f t="shared" si="68"/>
        <v>0.24445061728395062</v>
      </c>
      <c r="K456" s="29">
        <f t="shared" si="75"/>
        <v>7.197962275544717E-2</v>
      </c>
      <c r="L456" s="29">
        <f t="shared" si="76"/>
        <v>4.6049647972929375E-2</v>
      </c>
    </row>
    <row r="457" spans="1:12" x14ac:dyDescent="0.2">
      <c r="A457" s="26">
        <f t="shared" si="74"/>
        <v>66.5</v>
      </c>
      <c r="B457" s="6">
        <v>3990</v>
      </c>
      <c r="C457" s="38">
        <f t="shared" si="66"/>
        <v>3.5008065129460558E-3</v>
      </c>
      <c r="D457" s="38">
        <f t="shared" si="69"/>
        <v>8.2181261600352745E-2</v>
      </c>
      <c r="E457" s="38">
        <f t="shared" si="70"/>
        <v>7.8680455087406703E-2</v>
      </c>
      <c r="F457" s="38">
        <f t="shared" si="67"/>
        <v>6.3172412881766521E-5</v>
      </c>
      <c r="G457" s="38">
        <f t="shared" si="71"/>
        <v>4.646599355261357E-2</v>
      </c>
      <c r="H457" s="38">
        <f t="shared" si="72"/>
        <v>4.6402821139731806E-2</v>
      </c>
      <c r="I457" s="29">
        <f t="shared" si="73"/>
        <v>0.44333333333333502</v>
      </c>
      <c r="J457" s="29">
        <f t="shared" si="68"/>
        <v>0.24568055555555557</v>
      </c>
      <c r="K457" s="29">
        <f t="shared" si="75"/>
        <v>7.2198179575134414E-2</v>
      </c>
      <c r="L457" s="29">
        <f t="shared" si="76"/>
        <v>4.6178544698317517E-2</v>
      </c>
    </row>
    <row r="458" spans="1:12" x14ac:dyDescent="0.2">
      <c r="A458" s="26">
        <f t="shared" si="74"/>
        <v>66.666666666666671</v>
      </c>
      <c r="B458" s="6">
        <v>4000</v>
      </c>
      <c r="C458" s="38">
        <f t="shared" si="66"/>
        <v>3.4515418305625313E-3</v>
      </c>
      <c r="D458" s="38">
        <f t="shared" si="69"/>
        <v>8.2135886702983607E-2</v>
      </c>
      <c r="E458" s="38">
        <f t="shared" si="70"/>
        <v>7.8684344872421083E-2</v>
      </c>
      <c r="F458" s="38">
        <f t="shared" si="67"/>
        <v>6.165985105957809E-5</v>
      </c>
      <c r="G458" s="38">
        <f t="shared" si="71"/>
        <v>4.6464551182361251E-2</v>
      </c>
      <c r="H458" s="38">
        <f t="shared" si="72"/>
        <v>4.6402891331301675E-2</v>
      </c>
      <c r="I458" s="29">
        <f t="shared" si="73"/>
        <v>0.44444444444444614</v>
      </c>
      <c r="J458" s="29">
        <f t="shared" si="68"/>
        <v>0.24691358024691359</v>
      </c>
      <c r="K458" s="29">
        <f t="shared" si="75"/>
        <v>7.2416747199780029E-2</v>
      </c>
      <c r="L458" s="29">
        <f t="shared" si="76"/>
        <v>4.6307441618682242E-2</v>
      </c>
    </row>
    <row r="459" spans="1:12" x14ac:dyDescent="0.2">
      <c r="A459" s="26">
        <f t="shared" si="74"/>
        <v>66.833333333333329</v>
      </c>
      <c r="B459" s="6">
        <v>4010</v>
      </c>
      <c r="C459" s="38">
        <f t="shared" si="66"/>
        <v>3.4029704195498683E-3</v>
      </c>
      <c r="D459" s="38">
        <f t="shared" si="69"/>
        <v>8.2091150338449353E-2</v>
      </c>
      <c r="E459" s="38">
        <f t="shared" si="70"/>
        <v>7.8688179918899481E-2</v>
      </c>
      <c r="F459" s="38">
        <f t="shared" si="67"/>
        <v>6.0183505097471243E-5</v>
      </c>
      <c r="G459" s="38">
        <f t="shared" si="71"/>
        <v>4.6463143347344762E-2</v>
      </c>
      <c r="H459" s="38">
        <f t="shared" si="72"/>
        <v>4.64029598422473E-2</v>
      </c>
      <c r="I459" s="29">
        <f t="shared" si="73"/>
        <v>0.44555555555555726</v>
      </c>
      <c r="J459" s="29">
        <f t="shared" si="68"/>
        <v>0.2481496913580247</v>
      </c>
      <c r="K459" s="29">
        <f t="shared" si="75"/>
        <v>7.2635325477332521E-2</v>
      </c>
      <c r="L459" s="29">
        <f t="shared" si="76"/>
        <v>4.6436338729355153E-2</v>
      </c>
    </row>
    <row r="460" spans="1:12" x14ac:dyDescent="0.2">
      <c r="A460" s="26">
        <f t="shared" si="74"/>
        <v>67</v>
      </c>
      <c r="B460" s="6">
        <v>4020</v>
      </c>
      <c r="C460" s="38">
        <f t="shared" si="66"/>
        <v>3.3550825239293354E-3</v>
      </c>
      <c r="D460" s="38">
        <f t="shared" si="69"/>
        <v>8.2047043521072768E-2</v>
      </c>
      <c r="E460" s="38">
        <f t="shared" si="70"/>
        <v>7.8691960997143429E-2</v>
      </c>
      <c r="F460" s="38">
        <f t="shared" si="67"/>
        <v>5.8742507864924527E-5</v>
      </c>
      <c r="G460" s="38">
        <f t="shared" si="71"/>
        <v>4.6461769220673438E-2</v>
      </c>
      <c r="H460" s="38">
        <f t="shared" si="72"/>
        <v>4.6403026712808521E-2</v>
      </c>
      <c r="I460" s="29">
        <f t="shared" si="73"/>
        <v>0.44666666666666838</v>
      </c>
      <c r="J460" s="29">
        <f t="shared" si="68"/>
        <v>0.24938888888888891</v>
      </c>
      <c r="K460" s="29">
        <f t="shared" si="75"/>
        <v>7.285391425788014E-2</v>
      </c>
      <c r="L460" s="29">
        <f t="shared" si="76"/>
        <v>4.6565236025779624E-2</v>
      </c>
    </row>
    <row r="461" spans="1:12" x14ac:dyDescent="0.2">
      <c r="A461" s="26">
        <f t="shared" si="74"/>
        <v>67.166666666666671</v>
      </c>
      <c r="B461" s="6">
        <v>4030</v>
      </c>
      <c r="C461" s="38">
        <f t="shared" si="66"/>
        <v>3.3078685250120411E-3</v>
      </c>
      <c r="D461" s="38">
        <f t="shared" si="69"/>
        <v>8.2003557391626514E-2</v>
      </c>
      <c r="E461" s="38">
        <f t="shared" si="70"/>
        <v>7.869568886661446E-2</v>
      </c>
      <c r="F461" s="38">
        <f t="shared" si="67"/>
        <v>5.7336012993462569E-5</v>
      </c>
      <c r="G461" s="38">
        <f t="shared" si="71"/>
        <v>4.6460427995255162E-2</v>
      </c>
      <c r="H461" s="38">
        <f t="shared" si="72"/>
        <v>4.6403091982261703E-2</v>
      </c>
      <c r="I461" s="29">
        <f t="shared" si="73"/>
        <v>0.4477777777777795</v>
      </c>
      <c r="J461" s="29">
        <f t="shared" si="68"/>
        <v>0.2506311728395062</v>
      </c>
      <c r="K461" s="29">
        <f t="shared" si="75"/>
        <v>7.3072513393620739E-2</v>
      </c>
      <c r="L461" s="29">
        <f t="shared" si="76"/>
        <v>4.669413350350813E-2</v>
      </c>
    </row>
    <row r="462" spans="1:12" x14ac:dyDescent="0.2">
      <c r="A462" s="26">
        <f t="shared" si="74"/>
        <v>67.333333333333329</v>
      </c>
      <c r="B462" s="6">
        <v>4040</v>
      </c>
      <c r="C462" s="38">
        <f t="shared" si="66"/>
        <v>3.2613189394669552E-3</v>
      </c>
      <c r="D462" s="38">
        <f t="shared" si="69"/>
        <v>8.1960683215553665E-2</v>
      </c>
      <c r="E462" s="38">
        <f t="shared" si="70"/>
        <v>7.8699364276086689E-2</v>
      </c>
      <c r="F462" s="38">
        <f t="shared" si="67"/>
        <v>5.5963194379541169E-5</v>
      </c>
      <c r="G462" s="38">
        <f t="shared" si="71"/>
        <v>4.6459118883322346E-2</v>
      </c>
      <c r="H462" s="38">
        <f t="shared" si="72"/>
        <v>4.6403155688942807E-2</v>
      </c>
      <c r="I462" s="29">
        <f t="shared" si="73"/>
        <v>0.44888888888889061</v>
      </c>
      <c r="J462" s="29">
        <f t="shared" si="68"/>
        <v>0.25187654320987657</v>
      </c>
      <c r="K462" s="29">
        <f t="shared" si="75"/>
        <v>7.3291122738832093E-2</v>
      </c>
      <c r="L462" s="29">
        <f t="shared" si="76"/>
        <v>4.6823031158199635E-2</v>
      </c>
    </row>
    <row r="463" spans="1:12" x14ac:dyDescent="0.2">
      <c r="A463" s="26">
        <f t="shared" si="74"/>
        <v>67.5</v>
      </c>
      <c r="B463" s="6">
        <v>4050</v>
      </c>
      <c r="C463" s="38">
        <f t="shared" si="66"/>
        <v>3.215424417416094E-3</v>
      </c>
      <c r="D463" s="38">
        <f t="shared" si="69"/>
        <v>8.1918412381213321E-2</v>
      </c>
      <c r="E463" s="38">
        <f t="shared" si="70"/>
        <v>7.8702987963797211E-2</v>
      </c>
      <c r="F463" s="38">
        <f t="shared" si="67"/>
        <v>5.46232456993376E-5</v>
      </c>
      <c r="G463" s="38">
        <f t="shared" si="71"/>
        <v>4.6457841115969234E-2</v>
      </c>
      <c r="H463" s="38">
        <f t="shared" si="72"/>
        <v>4.6403217870269894E-2</v>
      </c>
      <c r="I463" s="29">
        <f t="shared" si="73"/>
        <v>0.45000000000000173</v>
      </c>
      <c r="J463" s="29">
        <f t="shared" si="68"/>
        <v>0.25312499999999999</v>
      </c>
      <c r="K463" s="29">
        <f t="shared" si="75"/>
        <v>7.3509742149842641E-2</v>
      </c>
      <c r="L463" s="29">
        <f t="shared" si="76"/>
        <v>4.695192898561705E-2</v>
      </c>
    </row>
    <row r="464" spans="1:12" x14ac:dyDescent="0.2">
      <c r="A464" s="26">
        <f t="shared" si="74"/>
        <v>67.666666666666671</v>
      </c>
      <c r="B464" s="6">
        <v>4060</v>
      </c>
      <c r="C464" s="38">
        <f t="shared" si="66"/>
        <v>3.1701757405565071E-3</v>
      </c>
      <c r="D464" s="38">
        <f t="shared" si="69"/>
        <v>8.1876736398150865E-2</v>
      </c>
      <c r="E464" s="38">
        <f t="shared" si="70"/>
        <v>7.8706560657594335E-2</v>
      </c>
      <c r="F464" s="38">
        <f t="shared" si="67"/>
        <v>5.331537993515544E-5</v>
      </c>
      <c r="G464" s="38">
        <f t="shared" si="71"/>
        <v>4.6456593942700276E-2</v>
      </c>
      <c r="H464" s="38">
        <f t="shared" si="72"/>
        <v>4.6403278562765118E-2</v>
      </c>
      <c r="I464" s="29">
        <f t="shared" si="73"/>
        <v>0.45111111111111285</v>
      </c>
      <c r="J464" s="29">
        <f t="shared" si="68"/>
        <v>0.25437654320987657</v>
      </c>
      <c r="K464" s="29">
        <f t="shared" si="75"/>
        <v>7.3728371485002622E-2</v>
      </c>
      <c r="L464" s="29">
        <f t="shared" si="76"/>
        <v>4.7080826981624732E-2</v>
      </c>
    </row>
    <row r="465" spans="1:12" x14ac:dyDescent="0.2">
      <c r="A465" s="26">
        <f t="shared" si="74"/>
        <v>67.833333333333329</v>
      </c>
      <c r="B465" s="6">
        <v>4070</v>
      </c>
      <c r="C465" s="38">
        <f t="shared" si="66"/>
        <v>3.1255638203087238E-3</v>
      </c>
      <c r="D465" s="38">
        <f t="shared" si="69"/>
        <v>8.1835646895392591E-2</v>
      </c>
      <c r="E465" s="38">
        <f t="shared" si="70"/>
        <v>7.8710083075083842E-2</v>
      </c>
      <c r="F465" s="38">
        <f t="shared" si="67"/>
        <v>5.2038828913171872E-5</v>
      </c>
      <c r="G465" s="38">
        <f t="shared" si="71"/>
        <v>4.645537663098933E-2</v>
      </c>
      <c r="H465" s="38">
        <f t="shared" si="72"/>
        <v>4.6403337802076158E-2</v>
      </c>
      <c r="I465" s="29">
        <f t="shared" si="73"/>
        <v>0.45222222222222397</v>
      </c>
      <c r="J465" s="29">
        <f t="shared" si="68"/>
        <v>0.2556311728395062</v>
      </c>
      <c r="K465" s="29">
        <f t="shared" si="75"/>
        <v>7.3947010604655639E-2</v>
      </c>
      <c r="L465" s="29">
        <f t="shared" si="76"/>
        <v>4.7209725142186056E-2</v>
      </c>
    </row>
    <row r="466" spans="1:12" x14ac:dyDescent="0.2">
      <c r="A466" s="26">
        <f t="shared" si="74"/>
        <v>68</v>
      </c>
      <c r="B466" s="6">
        <v>4080</v>
      </c>
      <c r="C466" s="38">
        <f t="shared" si="66"/>
        <v>3.0815796959912231E-3</v>
      </c>
      <c r="D466" s="38">
        <f t="shared" si="69"/>
        <v>8.1795135619764314E-2</v>
      </c>
      <c r="E466" s="38">
        <f t="shared" si="70"/>
        <v>7.8713555923773076E-2</v>
      </c>
      <c r="F466" s="38">
        <f t="shared" si="67"/>
        <v>5.0792842852250461E-5</v>
      </c>
      <c r="G466" s="38">
        <f t="shared" si="71"/>
        <v>4.6454188465849422E-2</v>
      </c>
      <c r="H466" s="38">
        <f t="shared" si="72"/>
        <v>4.6403395622997175E-2</v>
      </c>
      <c r="I466" s="29">
        <f t="shared" si="73"/>
        <v>0.45333333333333509</v>
      </c>
      <c r="J466" s="29">
        <f t="shared" si="68"/>
        <v>0.25688888888888889</v>
      </c>
      <c r="K466" s="29">
        <f t="shared" si="75"/>
        <v>7.4165659371110568E-2</v>
      </c>
      <c r="L466" s="29">
        <f t="shared" si="76"/>
        <v>4.7338623463361047E-2</v>
      </c>
    </row>
    <row r="467" spans="1:12" x14ac:dyDescent="0.2">
      <c r="A467" s="26">
        <f t="shared" si="74"/>
        <v>68.166666666666671</v>
      </c>
      <c r="B467" s="6">
        <v>4090</v>
      </c>
      <c r="C467" s="38">
        <f t="shared" si="66"/>
        <v>3.0382145330205999E-3</v>
      </c>
      <c r="D467" s="38">
        <f t="shared" si="69"/>
        <v>8.175519443423368E-2</v>
      </c>
      <c r="E467" s="38">
        <f t="shared" si="70"/>
        <v>7.8716979901213069E-2</v>
      </c>
      <c r="F467" s="38">
        <f t="shared" si="67"/>
        <v>4.9576689923557901E-5</v>
      </c>
      <c r="G467" s="38">
        <f t="shared" si="71"/>
        <v>4.6453028749412789E-2</v>
      </c>
      <c r="H467" s="38">
        <f t="shared" si="72"/>
        <v>4.6403452059489231E-2</v>
      </c>
      <c r="I467" s="29">
        <f t="shared" si="73"/>
        <v>0.45444444444444621</v>
      </c>
      <c r="J467" s="29">
        <f t="shared" si="68"/>
        <v>0.25814969135802468</v>
      </c>
      <c r="K467" s="29">
        <f t="shared" si="75"/>
        <v>7.4384317648613932E-2</v>
      </c>
      <c r="L467" s="29">
        <f t="shared" si="76"/>
        <v>4.7467521941304075E-2</v>
      </c>
    </row>
    <row r="468" spans="1:12" x14ac:dyDescent="0.2">
      <c r="A468" s="26">
        <f t="shared" si="74"/>
        <v>68.333333333333329</v>
      </c>
      <c r="B468" s="6">
        <v>4100</v>
      </c>
      <c r="C468" s="38">
        <f t="shared" si="66"/>
        <v>2.9954596211370782E-3</v>
      </c>
      <c r="D468" s="38">
        <f t="shared" si="69"/>
        <v>8.1715815316275739E-2</v>
      </c>
      <c r="E468" s="38">
        <f t="shared" si="70"/>
        <v>7.8720355695138647E-2</v>
      </c>
      <c r="F468" s="38">
        <f t="shared" si="67"/>
        <v>4.8389655820725702E-5</v>
      </c>
      <c r="G468" s="38">
        <f t="shared" si="71"/>
        <v>4.6451896800520982E-2</v>
      </c>
      <c r="H468" s="38">
        <f t="shared" si="72"/>
        <v>4.6403507144700255E-2</v>
      </c>
      <c r="I468" s="29">
        <f t="shared" si="73"/>
        <v>0.45555555555555732</v>
      </c>
      <c r="J468" s="29">
        <f t="shared" si="68"/>
        <v>0.25941358024691358</v>
      </c>
      <c r="K468" s="29">
        <f t="shared" si="75"/>
        <v>7.4602985303322655E-2</v>
      </c>
      <c r="L468" s="29">
        <f t="shared" si="76"/>
        <v>4.7596420572261579E-2</v>
      </c>
    </row>
    <row r="469" spans="1:12" x14ac:dyDescent="0.2">
      <c r="A469" s="26">
        <f t="shared" si="74"/>
        <v>68.5</v>
      </c>
      <c r="B469" s="6">
        <v>4110</v>
      </c>
      <c r="C469" s="38">
        <f t="shared" si="66"/>
        <v>2.9533063726549747E-3</v>
      </c>
      <c r="D469" s="38">
        <f t="shared" si="69"/>
        <v>8.1676990356261567E-2</v>
      </c>
      <c r="E469" s="38">
        <f t="shared" si="70"/>
        <v>7.8723683983606574E-2</v>
      </c>
      <c r="F469" s="38">
        <f t="shared" si="67"/>
        <v>4.72310433403025E-5</v>
      </c>
      <c r="G469" s="38">
        <f t="shared" si="71"/>
        <v>4.6450791954324805E-2</v>
      </c>
      <c r="H469" s="38">
        <f t="shared" si="72"/>
        <v>4.64035609109845E-2</v>
      </c>
      <c r="I469" s="29">
        <f t="shared" si="73"/>
        <v>0.45666666666666844</v>
      </c>
      <c r="J469" s="29">
        <f t="shared" si="68"/>
        <v>0.26068055555555558</v>
      </c>
      <c r="K469" s="29">
        <f t="shared" si="75"/>
        <v>7.4821662203277114E-2</v>
      </c>
      <c r="L469" s="29">
        <f t="shared" si="76"/>
        <v>4.7725319352569871E-2</v>
      </c>
    </row>
    <row r="470" spans="1:12" x14ac:dyDescent="0.2">
      <c r="A470" s="26">
        <f t="shared" si="74"/>
        <v>68.666666666666671</v>
      </c>
      <c r="B470" s="6">
        <v>4120</v>
      </c>
      <c r="C470" s="38">
        <f t="shared" si="66"/>
        <v>2.9117463207377816E-3</v>
      </c>
      <c r="D470" s="38">
        <f t="shared" si="69"/>
        <v>8.163871175586955E-2</v>
      </c>
      <c r="E470" s="38">
        <f t="shared" si="70"/>
        <v>7.8726965435131746E-2</v>
      </c>
      <c r="F470" s="38">
        <f t="shared" si="67"/>
        <v>4.6100171972251769E-5</v>
      </c>
      <c r="G470" s="38">
        <f t="shared" si="71"/>
        <v>4.6449713561893799E-2</v>
      </c>
      <c r="H470" s="38">
        <f t="shared" si="72"/>
        <v>4.6403613389921543E-2</v>
      </c>
      <c r="I470" s="29">
        <f t="shared" si="73"/>
        <v>0.45777777777777956</v>
      </c>
      <c r="J470" s="29">
        <f t="shared" si="68"/>
        <v>0.26195061728395064</v>
      </c>
      <c r="K470" s="29">
        <f t="shared" si="75"/>
        <v>7.50403482183747E-2</v>
      </c>
      <c r="L470" s="29">
        <f t="shared" si="76"/>
        <v>4.7854218278652987E-2</v>
      </c>
    </row>
    <row r="471" spans="1:12" x14ac:dyDescent="0.2">
      <c r="A471" s="26">
        <f t="shared" si="74"/>
        <v>68.833333333333329</v>
      </c>
      <c r="B471" s="6">
        <v>4130</v>
      </c>
      <c r="C471" s="38">
        <f t="shared" si="66"/>
        <v>2.8707711176975464E-3</v>
      </c>
      <c r="D471" s="38">
        <f t="shared" si="69"/>
        <v>8.1600971826519028E-2</v>
      </c>
      <c r="E471" s="38">
        <f t="shared" si="70"/>
        <v>7.873020070882146E-2</v>
      </c>
      <c r="F471" s="38">
        <f t="shared" si="67"/>
        <v>4.4996377500255591E-5</v>
      </c>
      <c r="G471" s="38">
        <f t="shared" si="71"/>
        <v>4.6448660989835105E-2</v>
      </c>
      <c r="H471" s="38">
        <f t="shared" si="72"/>
        <v>4.6403664612334847E-2</v>
      </c>
      <c r="I471" s="29">
        <f t="shared" si="73"/>
        <v>0.45888888888889068</v>
      </c>
      <c r="J471" s="29">
        <f t="shared" si="68"/>
        <v>0.2632237654320988</v>
      </c>
      <c r="K471" s="29">
        <f t="shared" si="75"/>
        <v>7.5259043220343644E-2</v>
      </c>
      <c r="L471" s="29">
        <f t="shared" si="76"/>
        <v>4.7983117347020585E-2</v>
      </c>
    </row>
    <row r="472" spans="1:12" x14ac:dyDescent="0.2">
      <c r="A472" s="26">
        <f t="shared" si="74"/>
        <v>69</v>
      </c>
      <c r="B472" s="6">
        <v>4140</v>
      </c>
      <c r="C472" s="38">
        <f t="shared" si="66"/>
        <v>2.8303725333181577E-3</v>
      </c>
      <c r="D472" s="38">
        <f t="shared" si="69"/>
        <v>8.1563762987825972E-2</v>
      </c>
      <c r="E472" s="38">
        <f t="shared" si="70"/>
        <v>7.8733390454507793E-2</v>
      </c>
      <c r="F472" s="38">
        <f t="shared" si="67"/>
        <v>4.3919011611587692E-5</v>
      </c>
      <c r="G472" s="38">
        <f t="shared" si="71"/>
        <v>4.6447633619921436E-2</v>
      </c>
      <c r="H472" s="38">
        <f t="shared" si="72"/>
        <v>4.6403714608309846E-2</v>
      </c>
      <c r="I472" s="29">
        <f t="shared" si="73"/>
        <v>0.4600000000000018</v>
      </c>
      <c r="J472" s="29">
        <f t="shared" si="68"/>
        <v>0.26450000000000001</v>
      </c>
      <c r="K472" s="29">
        <f t="shared" si="75"/>
        <v>7.5477747082717275E-2</v>
      </c>
      <c r="L472" s="29">
        <f t="shared" si="76"/>
        <v>4.8112016554265891E-2</v>
      </c>
    </row>
    <row r="473" spans="1:12" x14ac:dyDescent="0.2">
      <c r="A473" s="26">
        <f t="shared" si="74"/>
        <v>69.166666666666671</v>
      </c>
      <c r="B473" s="6">
        <v>4150</v>
      </c>
      <c r="C473" s="38">
        <f t="shared" si="66"/>
        <v>2.7905424532022444E-3</v>
      </c>
      <c r="D473" s="38">
        <f t="shared" si="69"/>
        <v>8.1527077766080411E-2</v>
      </c>
      <c r="E473" s="38">
        <f t="shared" si="70"/>
        <v>7.873653531287815E-2</v>
      </c>
      <c r="F473" s="38">
        <f t="shared" si="67"/>
        <v>4.2867441516326749E-5</v>
      </c>
      <c r="G473" s="38">
        <f t="shared" si="71"/>
        <v>4.6446630848727966E-2</v>
      </c>
      <c r="H473" s="38">
        <f t="shared" si="72"/>
        <v>4.6403763407211633E-2</v>
      </c>
      <c r="I473" s="29">
        <f t="shared" si="73"/>
        <v>0.46111111111111291</v>
      </c>
      <c r="J473" s="29">
        <f t="shared" si="68"/>
        <v>0.26577932098765433</v>
      </c>
      <c r="K473" s="29">
        <f t="shared" si="75"/>
        <v>7.5696459680808598E-2</v>
      </c>
      <c r="L473" s="29">
        <f t="shared" si="76"/>
        <v>4.8240915897063703E-2</v>
      </c>
    </row>
    <row r="474" spans="1:12" x14ac:dyDescent="0.2">
      <c r="A474" s="26">
        <f t="shared" si="74"/>
        <v>69.333333333333329</v>
      </c>
      <c r="B474" s="6">
        <v>4160</v>
      </c>
      <c r="C474" s="38">
        <f t="shared" si="66"/>
        <v>2.75127287714131E-3</v>
      </c>
      <c r="D474" s="38">
        <f t="shared" si="69"/>
        <v>8.1490908792745259E-2</v>
      </c>
      <c r="E474" s="38">
        <f t="shared" si="70"/>
        <v>7.8739635915603928E-2</v>
      </c>
      <c r="F474" s="38">
        <f t="shared" si="67"/>
        <v>4.1841049575688987E-5</v>
      </c>
      <c r="G474" s="38">
        <f t="shared" si="71"/>
        <v>4.6445652087277904E-2</v>
      </c>
      <c r="H474" s="38">
        <f t="shared" si="72"/>
        <v>4.6403811037702206E-2</v>
      </c>
      <c r="I474" s="29">
        <f t="shared" si="73"/>
        <v>0.46222222222222403</v>
      </c>
      <c r="J474" s="29">
        <f t="shared" si="68"/>
        <v>0.26706172839506176</v>
      </c>
      <c r="K474" s="29">
        <f t="shared" si="75"/>
        <v>7.591518089168528E-2</v>
      </c>
      <c r="L474" s="29">
        <f t="shared" si="76"/>
        <v>4.8369815372168432E-2</v>
      </c>
    </row>
    <row r="475" spans="1:12" x14ac:dyDescent="0.2">
      <c r="A475" s="26">
        <f t="shared" si="74"/>
        <v>69.5</v>
      </c>
      <c r="B475" s="6">
        <v>4170</v>
      </c>
      <c r="C475" s="38">
        <f t="shared" si="66"/>
        <v>2.7125559175088538E-3</v>
      </c>
      <c r="D475" s="38">
        <f t="shared" si="69"/>
        <v>8.1455248802976291E-2</v>
      </c>
      <c r="E475" s="38">
        <f t="shared" si="70"/>
        <v>7.8742692885467425E-2</v>
      </c>
      <c r="F475" s="38">
        <f t="shared" si="67"/>
        <v>4.0839232939257299E-5</v>
      </c>
      <c r="G475" s="38">
        <f t="shared" si="71"/>
        <v>4.6444696760696555E-2</v>
      </c>
      <c r="H475" s="38">
        <f t="shared" si="72"/>
        <v>4.6403857527757289E-2</v>
      </c>
      <c r="I475" s="29">
        <f t="shared" si="73"/>
        <v>0.46333333333333515</v>
      </c>
      <c r="J475" s="29">
        <f t="shared" si="68"/>
        <v>0.26834722222222224</v>
      </c>
      <c r="K475" s="29">
        <f t="shared" si="75"/>
        <v>7.6133910594144913E-2</v>
      </c>
      <c r="L475" s="29">
        <f t="shared" si="76"/>
        <v>4.8498714976412199E-2</v>
      </c>
    </row>
    <row r="476" spans="1:12" x14ac:dyDescent="0.2">
      <c r="A476" s="26">
        <f t="shared" si="74"/>
        <v>69.666666666666671</v>
      </c>
      <c r="B476" s="6">
        <v>4180</v>
      </c>
      <c r="C476" s="38">
        <f t="shared" si="66"/>
        <v>2.6743837976760565E-3</v>
      </c>
      <c r="D476" s="38">
        <f t="shared" si="69"/>
        <v>8.1420090634162945E-2</v>
      </c>
      <c r="E476" s="38">
        <f t="shared" si="70"/>
        <v>7.8745706836486878E-2</v>
      </c>
      <c r="F476" s="38">
        <f t="shared" si="67"/>
        <v>3.9861403190898742E-5</v>
      </c>
      <c r="G476" s="38">
        <f t="shared" si="71"/>
        <v>4.6443764307873683E-2</v>
      </c>
      <c r="H476" s="38">
        <f t="shared" si="72"/>
        <v>4.6403902904682777E-2</v>
      </c>
      <c r="I476" s="29">
        <f t="shared" si="73"/>
        <v>0.46444444444444627</v>
      </c>
      <c r="J476" s="29">
        <f t="shared" si="68"/>
        <v>0.26963580246913582</v>
      </c>
      <c r="K476" s="29">
        <f t="shared" si="75"/>
        <v>7.6352648668690709E-2</v>
      </c>
      <c r="L476" s="29">
        <f t="shared" si="76"/>
        <v>4.8627614706702987E-2</v>
      </c>
    </row>
    <row r="477" spans="1:12" x14ac:dyDescent="0.2">
      <c r="A477" s="26">
        <f t="shared" si="74"/>
        <v>69.833333333333329</v>
      </c>
      <c r="B477" s="6">
        <v>4190</v>
      </c>
      <c r="C477" s="38">
        <f t="shared" si="66"/>
        <v>2.6367488504497731E-3</v>
      </c>
      <c r="D477" s="38">
        <f t="shared" si="69"/>
        <v>8.1385427224489632E-2</v>
      </c>
      <c r="E477" s="38">
        <f t="shared" si="70"/>
        <v>7.8748678374039857E-2</v>
      </c>
      <c r="F477" s="38">
        <f t="shared" si="67"/>
        <v>3.890698600315799E-5</v>
      </c>
      <c r="G477" s="38">
        <f t="shared" si="71"/>
        <v>4.6442854181133933E-2</v>
      </c>
      <c r="H477" s="38">
        <f t="shared" si="72"/>
        <v>4.6403947195130767E-2</v>
      </c>
      <c r="I477" s="29">
        <f t="shared" si="73"/>
        <v>0.46555555555555739</v>
      </c>
      <c r="J477" s="29">
        <f t="shared" si="68"/>
        <v>0.27092746913580246</v>
      </c>
      <c r="K477" s="29">
        <f t="shared" si="75"/>
        <v>7.657139499750748E-2</v>
      </c>
      <c r="L477" s="29">
        <f t="shared" si="76"/>
        <v>4.8756514560022793E-2</v>
      </c>
    </row>
    <row r="478" spans="1:12" x14ac:dyDescent="0.2">
      <c r="A478" s="26">
        <f t="shared" si="74"/>
        <v>70</v>
      </c>
      <c r="B478" s="6">
        <v>4200</v>
      </c>
      <c r="C478" s="38">
        <f t="shared" si="66"/>
        <v>2.5996435165325273E-3</v>
      </c>
      <c r="D478" s="38">
        <f t="shared" si="69"/>
        <v>8.1351251611517336E-2</v>
      </c>
      <c r="E478" s="38">
        <f t="shared" si="70"/>
        <v>7.8751608094984799E-2</v>
      </c>
      <c r="F478" s="38">
        <f t="shared" si="67"/>
        <v>3.7975420799926975E-5</v>
      </c>
      <c r="G478" s="38">
        <f t="shared" si="71"/>
        <v>4.6441965845915152E-2</v>
      </c>
      <c r="H478" s="38">
        <f t="shared" si="72"/>
        <v>4.6403990425115213E-2</v>
      </c>
      <c r="I478" s="29">
        <f t="shared" si="73"/>
        <v>0.46666666666666851</v>
      </c>
      <c r="J478" s="29">
        <f t="shared" si="68"/>
        <v>0.27222222222222225</v>
      </c>
      <c r="K478" s="29">
        <f t="shared" si="75"/>
        <v>7.679014946443799E-2</v>
      </c>
      <c r="L478" s="29">
        <f t="shared" si="76"/>
        <v>4.8885414533425889E-2</v>
      </c>
    </row>
    <row r="479" spans="1:12" x14ac:dyDescent="0.2">
      <c r="A479" s="26">
        <f t="shared" si="74"/>
        <v>70.166666666666671</v>
      </c>
      <c r="B479" s="6">
        <v>4210</v>
      </c>
      <c r="C479" s="38">
        <f t="shared" si="66"/>
        <v>2.563060343004157E-3</v>
      </c>
      <c r="D479" s="38">
        <f t="shared" si="69"/>
        <v>8.1317556930785115E-2</v>
      </c>
      <c r="E479" s="38">
        <f t="shared" si="70"/>
        <v>7.8754496587780942E-2</v>
      </c>
      <c r="F479" s="38">
        <f t="shared" si="67"/>
        <v>3.7066160427190874E-5</v>
      </c>
      <c r="G479" s="38">
        <f t="shared" si="71"/>
        <v>4.6441098780454416E-2</v>
      </c>
      <c r="H479" s="38">
        <f t="shared" si="72"/>
        <v>4.6404032620027215E-2</v>
      </c>
      <c r="I479" s="29">
        <f t="shared" si="73"/>
        <v>0.46777777777777962</v>
      </c>
      <c r="J479" s="29">
        <f t="shared" si="68"/>
        <v>0.2735200617283951</v>
      </c>
      <c r="K479" s="29">
        <f t="shared" si="75"/>
        <v>7.7008911954959597E-2</v>
      </c>
      <c r="L479" s="29">
        <f t="shared" si="76"/>
        <v>4.9014314624037075E-2</v>
      </c>
    </row>
    <row r="480" spans="1:12" x14ac:dyDescent="0.2">
      <c r="A480" s="26">
        <f t="shared" si="74"/>
        <v>70.333333333333329</v>
      </c>
      <c r="B480" s="6">
        <v>4220</v>
      </c>
      <c r="C480" s="38">
        <f t="shared" si="66"/>
        <v>2.5269919818248217E-3</v>
      </c>
      <c r="D480" s="38">
        <f t="shared" si="69"/>
        <v>8.1284336414431335E-2</v>
      </c>
      <c r="E480" s="38">
        <f t="shared" si="70"/>
        <v>7.8757344432606499E-2</v>
      </c>
      <c r="F480" s="38">
        <f t="shared" si="67"/>
        <v>3.6178670831657969E-5</v>
      </c>
      <c r="G480" s="38">
        <f t="shared" si="71"/>
        <v>4.6440252475481579E-2</v>
      </c>
      <c r="H480" s="38">
        <f t="shared" si="72"/>
        <v>4.6404073804649913E-2</v>
      </c>
      <c r="I480" s="29">
        <f t="shared" si="73"/>
        <v>0.46888888888889074</v>
      </c>
      <c r="J480" s="29">
        <f t="shared" si="68"/>
        <v>0.274820987654321</v>
      </c>
      <c r="K480" s="29">
        <f t="shared" si="75"/>
        <v>7.7227682356161287E-2</v>
      </c>
      <c r="L480" s="29">
        <f t="shared" si="76"/>
        <v>4.9143214829049993E-2</v>
      </c>
    </row>
    <row r="481" spans="1:12" x14ac:dyDescent="0.2">
      <c r="A481" s="26">
        <f t="shared" si="74"/>
        <v>70.5</v>
      </c>
      <c r="B481" s="6">
        <v>4230</v>
      </c>
      <c r="C481" s="38">
        <f t="shared" si="66"/>
        <v>2.4914311883591045E-3</v>
      </c>
      <c r="D481" s="38">
        <f t="shared" si="69"/>
        <v>8.1251583389834306E-2</v>
      </c>
      <c r="E481" s="38">
        <f t="shared" si="70"/>
        <v>7.8760152201475198E-2</v>
      </c>
      <c r="F481" s="38">
        <f t="shared" si="67"/>
        <v>3.5312430747083229E-5</v>
      </c>
      <c r="G481" s="38">
        <f t="shared" si="71"/>
        <v>4.6439426433920149E-2</v>
      </c>
      <c r="H481" s="38">
        <f t="shared" si="72"/>
        <v>4.6404114003173062E-2</v>
      </c>
      <c r="I481" s="29">
        <f t="shared" si="73"/>
        <v>0.47000000000000186</v>
      </c>
      <c r="J481" s="29">
        <f t="shared" si="68"/>
        <v>0.27612500000000001</v>
      </c>
      <c r="K481" s="29">
        <f t="shared" si="75"/>
        <v>7.7446460556720942E-2</v>
      </c>
      <c r="L481" s="29">
        <f t="shared" si="76"/>
        <v>4.9272115145725472E-2</v>
      </c>
    </row>
    <row r="482" spans="1:12" x14ac:dyDescent="0.2">
      <c r="A482" s="26">
        <f t="shared" si="74"/>
        <v>70.666666666666671</v>
      </c>
      <c r="B482" s="6">
        <v>4240</v>
      </c>
      <c r="C482" s="38">
        <f t="shared" si="66"/>
        <v>2.4563708199208554E-3</v>
      </c>
      <c r="D482" s="38">
        <f t="shared" si="69"/>
        <v>8.1219291278272016E-2</v>
      </c>
      <c r="E482" s="38">
        <f t="shared" si="70"/>
        <v>7.8762920458351149E-2</v>
      </c>
      <c r="F482" s="38">
        <f t="shared" si="67"/>
        <v>3.4466931388103908E-5</v>
      </c>
      <c r="G482" s="38">
        <f t="shared" si="71"/>
        <v>4.6438620170595329E-2</v>
      </c>
      <c r="H482" s="38">
        <f t="shared" si="72"/>
        <v>4.6404153239207227E-2</v>
      </c>
      <c r="I482" s="29">
        <f t="shared" si="73"/>
        <v>0.47111111111111298</v>
      </c>
      <c r="J482" s="29">
        <f t="shared" si="68"/>
        <v>0.27743209876543212</v>
      </c>
      <c r="K482" s="29">
        <f t="shared" si="75"/>
        <v>7.7665246446883024E-2</v>
      </c>
      <c r="L482" s="29">
        <f t="shared" si="76"/>
        <v>4.9401015571389935E-2</v>
      </c>
    </row>
    <row r="483" spans="1:12" x14ac:dyDescent="0.2">
      <c r="A483" s="26">
        <f t="shared" si="74"/>
        <v>70.833333333333329</v>
      </c>
      <c r="B483" s="6">
        <v>4250</v>
      </c>
      <c r="C483" s="38">
        <f t="shared" si="66"/>
        <v>2.4218038343385186E-3</v>
      </c>
      <c r="D483" s="38">
        <f t="shared" si="69"/>
        <v>8.1187453593600703E-2</v>
      </c>
      <c r="E483" s="38">
        <f t="shared" si="70"/>
        <v>7.8765649759262174E-2</v>
      </c>
      <c r="F483" s="38">
        <f t="shared" si="67"/>
        <v>3.36416761514042E-5</v>
      </c>
      <c r="G483" s="38">
        <f t="shared" si="71"/>
        <v>4.643783321194906E-2</v>
      </c>
      <c r="H483" s="38">
        <f t="shared" si="72"/>
        <v>4.6404191535797661E-2</v>
      </c>
      <c r="I483" s="29">
        <f t="shared" si="73"/>
        <v>0.4722222222222241</v>
      </c>
      <c r="J483" s="29">
        <f t="shared" si="68"/>
        <v>0.27874228395061729</v>
      </c>
      <c r="K483" s="29">
        <f t="shared" si="75"/>
        <v>7.7884039918436523E-2</v>
      </c>
      <c r="L483" s="29">
        <f t="shared" si="76"/>
        <v>4.9529916103433817E-2</v>
      </c>
    </row>
    <row r="484" spans="1:12" x14ac:dyDescent="0.2">
      <c r="A484" s="26">
        <f t="shared" si="74"/>
        <v>71</v>
      </c>
      <c r="B484" s="6">
        <v>4260</v>
      </c>
      <c r="C484" s="38">
        <f t="shared" si="66"/>
        <v>2.3877232885406632E-3</v>
      </c>
      <c r="D484" s="38">
        <f t="shared" si="69"/>
        <v>8.1156063940952108E-2</v>
      </c>
      <c r="E484" s="38">
        <f t="shared" si="70"/>
        <v>7.8768340652411437E-2</v>
      </c>
      <c r="F484" s="38">
        <f t="shared" si="67"/>
        <v>3.2836180324036046E-5</v>
      </c>
      <c r="G484" s="38">
        <f t="shared" si="71"/>
        <v>4.6437065095761863E-2</v>
      </c>
      <c r="H484" s="38">
        <f t="shared" si="72"/>
        <v>4.6404228915437828E-2</v>
      </c>
      <c r="I484" s="29">
        <f t="shared" si="73"/>
        <v>0.47333333333333522</v>
      </c>
      <c r="J484" s="29">
        <f t="shared" si="68"/>
        <v>0.28005555555555556</v>
      </c>
      <c r="K484" s="29">
        <f t="shared" si="75"/>
        <v>7.8102840864693227E-2</v>
      </c>
      <c r="L484" s="29">
        <f t="shared" si="76"/>
        <v>4.9658816739310031E-2</v>
      </c>
    </row>
    <row r="485" spans="1:12" x14ac:dyDescent="0.2">
      <c r="A485" s="26">
        <f t="shared" si="74"/>
        <v>71.166666666666671</v>
      </c>
      <c r="B485" s="6">
        <v>4270</v>
      </c>
      <c r="C485" s="38">
        <f t="shared" si="66"/>
        <v>2.3541223371614023E-3</v>
      </c>
      <c r="D485" s="38">
        <f t="shared" si="69"/>
        <v>8.1125116015449E-2</v>
      </c>
      <c r="E485" s="38">
        <f t="shared" si="70"/>
        <v>7.877099367828759E-2</v>
      </c>
      <c r="F485" s="38">
        <f t="shared" si="67"/>
        <v>3.2049970798723397E-5</v>
      </c>
      <c r="G485" s="38">
        <f t="shared" si="71"/>
        <v>4.6436315370881352E-2</v>
      </c>
      <c r="H485" s="38">
        <f t="shared" si="72"/>
        <v>4.6404265400082634E-2</v>
      </c>
      <c r="I485" s="29">
        <f t="shared" si="73"/>
        <v>0.47444444444444633</v>
      </c>
      <c r="J485" s="29">
        <f t="shared" si="68"/>
        <v>0.28137191358024694</v>
      </c>
      <c r="K485" s="29">
        <f t="shared" si="75"/>
        <v>7.8321649180466246E-2</v>
      </c>
      <c r="L485" s="29">
        <f t="shared" si="76"/>
        <v>4.9787717476532482E-2</v>
      </c>
    </row>
    <row r="486" spans="1:12" x14ac:dyDescent="0.2">
      <c r="A486" s="26">
        <f t="shared" si="74"/>
        <v>71.333333333333329</v>
      </c>
      <c r="B486" s="6">
        <v>4280</v>
      </c>
      <c r="C486" s="38">
        <f t="shared" si="66"/>
        <v>2.3209942311654464E-3</v>
      </c>
      <c r="D486" s="38">
        <f t="shared" si="69"/>
        <v>8.1094603600938772E-2</v>
      </c>
      <c r="E486" s="38">
        <f t="shared" si="70"/>
        <v>7.8773609369773331E-2</v>
      </c>
      <c r="F486" s="38">
        <f t="shared" si="67"/>
        <v>3.128258579598277E-5</v>
      </c>
      <c r="G486" s="38">
        <f t="shared" si="71"/>
        <v>4.6435583596957278E-2</v>
      </c>
      <c r="H486" s="38">
        <f t="shared" si="72"/>
        <v>4.6404301011161296E-2</v>
      </c>
      <c r="I486" s="29">
        <f t="shared" si="73"/>
        <v>0.47555555555555745</v>
      </c>
      <c r="J486" s="29">
        <f t="shared" si="68"/>
        <v>0.28269135802469136</v>
      </c>
      <c r="K486" s="29">
        <f t="shared" si="75"/>
        <v>7.8540464762048956E-2</v>
      </c>
      <c r="L486" s="29">
        <f t="shared" si="76"/>
        <v>4.9916618312674597E-2</v>
      </c>
    </row>
    <row r="487" spans="1:12" x14ac:dyDescent="0.2">
      <c r="A487" s="26">
        <f t="shared" si="74"/>
        <v>71.5</v>
      </c>
      <c r="B487" s="6">
        <v>4290</v>
      </c>
      <c r="C487" s="38">
        <f t="shared" si="66"/>
        <v>2.2883323164924947E-3</v>
      </c>
      <c r="D487" s="38">
        <f t="shared" si="69"/>
        <v>8.1064520568744899E-2</v>
      </c>
      <c r="E487" s="38">
        <f t="shared" si="70"/>
        <v>7.877618825225241E-2</v>
      </c>
      <c r="F487" s="38">
        <f t="shared" si="67"/>
        <v>3.0533574592898036E-5</v>
      </c>
      <c r="G487" s="38">
        <f t="shared" si="71"/>
        <v>4.6434869344182853E-2</v>
      </c>
      <c r="H487" s="38">
        <f t="shared" si="72"/>
        <v>4.6404335769589959E-2</v>
      </c>
      <c r="I487" s="29">
        <f t="shared" si="73"/>
        <v>0.47666666666666857</v>
      </c>
      <c r="J487" s="29">
        <f t="shared" si="68"/>
        <v>0.2840138888888889</v>
      </c>
      <c r="K487" s="29">
        <f t="shared" si="75"/>
        <v>7.8759287507194103E-2</v>
      </c>
      <c r="L487" s="29">
        <f t="shared" si="76"/>
        <v>5.0045519245367903E-2</v>
      </c>
    </row>
    <row r="488" spans="1:12" x14ac:dyDescent="0.2">
      <c r="A488" s="26">
        <f t="shared" si="74"/>
        <v>71.666666666666671</v>
      </c>
      <c r="B488" s="6">
        <v>4300</v>
      </c>
      <c r="C488" s="38">
        <f t="shared" si="66"/>
        <v>2.2561300327207223E-3</v>
      </c>
      <c r="D488" s="38">
        <f t="shared" si="69"/>
        <v>8.1034860876435896E-2</v>
      </c>
      <c r="E488" s="38">
        <f t="shared" si="70"/>
        <v>7.8778730843715186E-2</v>
      </c>
      <c r="F488" s="38">
        <f t="shared" si="67"/>
        <v>2.9802497258388146E-5</v>
      </c>
      <c r="G488" s="38">
        <f t="shared" si="71"/>
        <v>4.6434172193042335E-2</v>
      </c>
      <c r="H488" s="38">
        <f t="shared" si="72"/>
        <v>4.6404369695783952E-2</v>
      </c>
      <c r="I488" s="29">
        <f t="shared" si="73"/>
        <v>0.47777777777777969</v>
      </c>
      <c r="J488" s="29">
        <f t="shared" si="68"/>
        <v>0.28533950617283954</v>
      </c>
      <c r="K488" s="29">
        <f t="shared" si="75"/>
        <v>7.8978117315093313E-2</v>
      </c>
      <c r="L488" s="29">
        <f t="shared" si="76"/>
        <v>5.0174420272300638E-2</v>
      </c>
    </row>
    <row r="489" spans="1:12" x14ac:dyDescent="0.2">
      <c r="A489" s="26">
        <f t="shared" si="74"/>
        <v>71.833333333333329</v>
      </c>
      <c r="B489" s="6">
        <v>4310</v>
      </c>
      <c r="C489" s="38">
        <f t="shared" si="66"/>
        <v>2.2243809117490593E-3</v>
      </c>
      <c r="D489" s="38">
        <f t="shared" si="69"/>
        <v>8.1005618566611703E-2</v>
      </c>
      <c r="E489" s="38">
        <f t="shared" si="70"/>
        <v>7.8781237654862654E-2</v>
      </c>
      <c r="F489" s="38">
        <f t="shared" si="67"/>
        <v>2.9088924394814272E-5</v>
      </c>
      <c r="G489" s="38">
        <f t="shared" si="71"/>
        <v>4.6433491734064601E-2</v>
      </c>
      <c r="H489" s="38">
        <f t="shared" si="72"/>
        <v>4.6404402809669794E-2</v>
      </c>
      <c r="I489" s="29">
        <f t="shared" si="73"/>
        <v>0.47888888888889081</v>
      </c>
      <c r="J489" s="29">
        <f t="shared" si="68"/>
        <v>0.28666820987654323</v>
      </c>
      <c r="K489" s="29">
        <f t="shared" si="75"/>
        <v>7.9196954086356824E-2</v>
      </c>
      <c r="L489" s="29">
        <f t="shared" si="76"/>
        <v>5.0303321391216384E-2</v>
      </c>
    </row>
    <row r="490" spans="1:12" x14ac:dyDescent="0.2">
      <c r="A490" s="26">
        <f t="shared" si="74"/>
        <v>72</v>
      </c>
      <c r="B490" s="6">
        <v>4320</v>
      </c>
      <c r="C490" s="38">
        <f t="shared" si="66"/>
        <v>2.1930785764980127E-3</v>
      </c>
      <c r="D490" s="38">
        <f t="shared" si="69"/>
        <v>8.0976787765707048E-2</v>
      </c>
      <c r="E490" s="38">
        <f t="shared" si="70"/>
        <v>7.8783709189209045E-2</v>
      </c>
      <c r="F490" s="38">
        <f t="shared" si="67"/>
        <v>2.8392436885773373E-5</v>
      </c>
      <c r="G490" s="38">
        <f t="shared" si="71"/>
        <v>4.6432827567582664E-2</v>
      </c>
      <c r="H490" s="38">
        <f t="shared" si="72"/>
        <v>4.6404435130696899E-2</v>
      </c>
      <c r="I490" s="29">
        <f t="shared" si="73"/>
        <v>0.48000000000000193</v>
      </c>
      <c r="J490" s="29">
        <f t="shared" si="68"/>
        <v>0.28800000000000003</v>
      </c>
      <c r="K490" s="29">
        <f t="shared" si="75"/>
        <v>7.9415797722993522E-2</v>
      </c>
      <c r="L490" s="29">
        <f t="shared" si="76"/>
        <v>5.0432222599912764E-2</v>
      </c>
    </row>
    <row r="491" spans="1:12" x14ac:dyDescent="0.2">
      <c r="A491" s="26">
        <f t="shared" si="74"/>
        <v>72.166666666666671</v>
      </c>
      <c r="B491" s="6">
        <v>4330</v>
      </c>
      <c r="C491" s="38">
        <f t="shared" si="66"/>
        <v>2.1622167396287808E-3</v>
      </c>
      <c r="D491" s="38">
        <f t="shared" si="69"/>
        <v>8.0948362682811706E-2</v>
      </c>
      <c r="E491" s="38">
        <f t="shared" si="70"/>
        <v>7.8786145943182936E-2</v>
      </c>
      <c r="F491" s="38">
        <f t="shared" si="67"/>
        <v>2.7712625649930781E-5</v>
      </c>
      <c r="G491" s="38">
        <f t="shared" si="71"/>
        <v>4.6432179303498917E-2</v>
      </c>
      <c r="H491" s="38">
        <f t="shared" si="72"/>
        <v>4.6404466677848991E-2</v>
      </c>
      <c r="I491" s="29">
        <f t="shared" si="73"/>
        <v>0.48111111111111304</v>
      </c>
      <c r="J491" s="29">
        <f t="shared" si="68"/>
        <v>0.28933487654320988</v>
      </c>
      <c r="K491" s="29">
        <f t="shared" si="75"/>
        <v>7.9634648128391258E-2</v>
      </c>
      <c r="L491" s="29">
        <f t="shared" si="76"/>
        <v>5.0561123896240123E-2</v>
      </c>
    </row>
    <row r="492" spans="1:12" x14ac:dyDescent="0.2">
      <c r="A492" s="26">
        <f t="shared" si="74"/>
        <v>72.333333333333329</v>
      </c>
      <c r="B492" s="6">
        <v>4340</v>
      </c>
      <c r="C492" s="38">
        <f t="shared" si="66"/>
        <v>2.1317892022803932E-3</v>
      </c>
      <c r="D492" s="38">
        <f t="shared" si="69"/>
        <v>8.0920337608507351E-2</v>
      </c>
      <c r="E492" s="38">
        <f t="shared" si="70"/>
        <v>7.8788548406226969E-2</v>
      </c>
      <c r="F492" s="38">
        <f t="shared" si="67"/>
        <v>2.704909140074609E-5</v>
      </c>
      <c r="G492" s="38">
        <f t="shared" si="71"/>
        <v>4.6431546561056011E-2</v>
      </c>
      <c r="H492" s="38">
        <f t="shared" si="72"/>
        <v>4.6404497469655269E-2</v>
      </c>
      <c r="I492" s="29">
        <f t="shared" si="73"/>
        <v>0.48222222222222416</v>
      </c>
      <c r="J492" s="29">
        <f t="shared" si="68"/>
        <v>0.29067283950617284</v>
      </c>
      <c r="K492" s="29">
        <f t="shared" si="75"/>
        <v>7.9853505207297448E-2</v>
      </c>
      <c r="L492" s="29">
        <f t="shared" si="76"/>
        <v>5.0690025278100279E-2</v>
      </c>
    </row>
    <row r="493" spans="1:12" x14ac:dyDescent="0.2">
      <c r="A493" s="26">
        <f t="shared" si="74"/>
        <v>72.5</v>
      </c>
      <c r="B493" s="6">
        <v>4350</v>
      </c>
      <c r="C493" s="38">
        <f t="shared" si="66"/>
        <v>2.1017898528246041E-3</v>
      </c>
      <c r="D493" s="38">
        <f t="shared" si="69"/>
        <v>8.089270691372076E-2</v>
      </c>
      <c r="E493" s="38">
        <f t="shared" si="70"/>
        <v>7.8790917060896165E-2</v>
      </c>
      <c r="F493" s="38">
        <f t="shared" si="67"/>
        <v>2.6401444411953303E-5</v>
      </c>
      <c r="G493" s="38">
        <f t="shared" si="71"/>
        <v>4.6430928968613221E-2</v>
      </c>
      <c r="H493" s="38">
        <f t="shared" si="72"/>
        <v>4.6404527524201267E-2</v>
      </c>
      <c r="I493" s="29">
        <f t="shared" si="73"/>
        <v>0.48333333333333528</v>
      </c>
      <c r="J493" s="29">
        <f t="shared" si="68"/>
        <v>0.29201388888888891</v>
      </c>
      <c r="K493" s="29">
        <f t="shared" si="75"/>
        <v>8.0072368865799937E-2</v>
      </c>
      <c r="L493" s="29">
        <f t="shared" si="76"/>
        <v>5.0818926743445285E-2</v>
      </c>
    </row>
    <row r="494" spans="1:12" x14ac:dyDescent="0.2">
      <c r="A494" s="26">
        <f t="shared" si="74"/>
        <v>72.666666666666671</v>
      </c>
      <c r="B494" s="6">
        <v>4360</v>
      </c>
      <c r="C494" s="38">
        <f t="shared" si="66"/>
        <v>2.0722126656383343E-3</v>
      </c>
      <c r="D494" s="38">
        <f t="shared" si="69"/>
        <v>8.0865465048593183E-2</v>
      </c>
      <c r="E494" s="38">
        <f t="shared" si="70"/>
        <v>7.8793252382954856E-2</v>
      </c>
      <c r="F494" s="38">
        <f t="shared" si="67"/>
        <v>2.5769304288654647E-5</v>
      </c>
      <c r="G494" s="38">
        <f t="shared" si="71"/>
        <v>4.6430326163428161E-2</v>
      </c>
      <c r="H494" s="38">
        <f t="shared" si="72"/>
        <v>4.6404556859139502E-2</v>
      </c>
      <c r="I494" s="29">
        <f t="shared" si="73"/>
        <v>0.4844444444444464</v>
      </c>
      <c r="J494" s="29">
        <f t="shared" si="68"/>
        <v>0.29335802469135802</v>
      </c>
      <c r="K494" s="29">
        <f t="shared" si="75"/>
        <v>8.0291239011308149E-2</v>
      </c>
      <c r="L494" s="29">
        <f t="shared" si="76"/>
        <v>5.0947828290276227E-2</v>
      </c>
    </row>
    <row r="495" spans="1:12" x14ac:dyDescent="0.2">
      <c r="A495" s="26">
        <f t="shared" si="74"/>
        <v>72.833333333333329</v>
      </c>
      <c r="B495" s="6">
        <v>4370</v>
      </c>
      <c r="C495" s="38">
        <f t="shared" si="66"/>
        <v>2.0430516998933656E-3</v>
      </c>
      <c r="D495" s="38">
        <f t="shared" si="69"/>
        <v>8.0838606541365585E-2</v>
      </c>
      <c r="E495" s="38">
        <f t="shared" si="70"/>
        <v>7.8795554841472229E-2</v>
      </c>
      <c r="F495" s="38">
        <f t="shared" si="67"/>
        <v>2.5152299743896698E-5</v>
      </c>
      <c r="G495" s="38">
        <f t="shared" si="71"/>
        <v>4.6429737791443722E-2</v>
      </c>
      <c r="H495" s="38">
        <f t="shared" si="72"/>
        <v>4.6404585491699825E-2</v>
      </c>
      <c r="I495" s="29">
        <f t="shared" si="73"/>
        <v>0.48555555555555752</v>
      </c>
      <c r="J495" s="29">
        <f t="shared" si="68"/>
        <v>0.29470524691358024</v>
      </c>
      <c r="K495" s="29">
        <f t="shared" si="75"/>
        <v>8.0510115552534456E-2</v>
      </c>
      <c r="L495" s="29">
        <f t="shared" si="76"/>
        <v>5.1076729916642062E-2</v>
      </c>
    </row>
    <row r="496" spans="1:12" x14ac:dyDescent="0.2">
      <c r="A496" s="26">
        <f t="shared" si="74"/>
        <v>73</v>
      </c>
      <c r="B496" s="6">
        <v>4380</v>
      </c>
      <c r="C496" s="38">
        <f t="shared" si="66"/>
        <v>2.0143010983630729E-3</v>
      </c>
      <c r="D496" s="38">
        <f t="shared" si="69"/>
        <v>8.0812125997279619E-2</v>
      </c>
      <c r="E496" s="38">
        <f t="shared" si="70"/>
        <v>7.8797824898916555E-2</v>
      </c>
      <c r="F496" s="38">
        <f t="shared" si="67"/>
        <v>2.455006838059478E-5</v>
      </c>
      <c r="G496" s="38">
        <f t="shared" si="71"/>
        <v>4.6429163507080137E-2</v>
      </c>
      <c r="H496" s="38">
        <f t="shared" si="72"/>
        <v>4.6404613438699539E-2</v>
      </c>
      <c r="I496" s="29">
        <f t="shared" si="73"/>
        <v>0.48666666666666863</v>
      </c>
      <c r="J496" s="29">
        <f t="shared" si="68"/>
        <v>0.29605555555555557</v>
      </c>
      <c r="K496" s="29">
        <f t="shared" si="75"/>
        <v>8.0728998399475893E-2</v>
      </c>
      <c r="L496" s="29">
        <f t="shared" si="76"/>
        <v>5.1205631620638452E-2</v>
      </c>
    </row>
    <row r="497" spans="1:12" x14ac:dyDescent="0.2">
      <c r="A497" s="26">
        <f t="shared" si="74"/>
        <v>73.166666666666671</v>
      </c>
      <c r="B497" s="6">
        <v>4390</v>
      </c>
      <c r="C497" s="38">
        <f t="shared" si="66"/>
        <v>1.9859550862459589E-3</v>
      </c>
      <c r="D497" s="38">
        <f t="shared" si="69"/>
        <v>8.0786018097494014E-2</v>
      </c>
      <c r="E497" s="38">
        <f t="shared" si="70"/>
        <v>7.8800063011248075E-2</v>
      </c>
      <c r="F497" s="38">
        <f t="shared" si="67"/>
        <v>2.3962256478679588E-5</v>
      </c>
      <c r="G497" s="38">
        <f t="shared" si="71"/>
        <v>4.6428602973031981E-2</v>
      </c>
      <c r="H497" s="38">
        <f t="shared" si="72"/>
        <v>4.6404640716553293E-2</v>
      </c>
      <c r="I497" s="29">
        <f t="shared" si="73"/>
        <v>0.48777777777777975</v>
      </c>
      <c r="J497" s="29">
        <f t="shared" si="68"/>
        <v>0.29740895061728395</v>
      </c>
      <c r="K497" s="29">
        <f t="shared" si="75"/>
        <v>8.0947887463396026E-2</v>
      </c>
      <c r="L497" s="29">
        <f t="shared" si="76"/>
        <v>5.1334533400406654E-2</v>
      </c>
    </row>
    <row r="498" spans="1:12" x14ac:dyDescent="0.2">
      <c r="A498" s="26">
        <f t="shared" si="74"/>
        <v>73.333333333333329</v>
      </c>
      <c r="B498" s="6">
        <v>4400</v>
      </c>
      <c r="C498" s="38">
        <f t="shared" si="66"/>
        <v>1.9580079700057323E-3</v>
      </c>
      <c r="D498" s="38">
        <f t="shared" si="69"/>
        <v>8.0760277598016281E-2</v>
      </c>
      <c r="E498" s="38">
        <f t="shared" si="70"/>
        <v>7.8802269628010568E-2</v>
      </c>
      <c r="F498" s="38">
        <f t="shared" si="67"/>
        <v>2.3388518787339924E-5</v>
      </c>
      <c r="G498" s="38">
        <f t="shared" si="71"/>
        <v>4.642805586007006E-2</v>
      </c>
      <c r="H498" s="38">
        <f t="shared" si="72"/>
        <v>4.6404667341282714E-2</v>
      </c>
      <c r="I498" s="29">
        <f t="shared" si="73"/>
        <v>0.48888888888889087</v>
      </c>
      <c r="J498" s="29">
        <f t="shared" si="68"/>
        <v>0.29876543209876544</v>
      </c>
      <c r="K498" s="29">
        <f t="shared" si="75"/>
        <v>8.1166782656807171E-2</v>
      </c>
      <c r="L498" s="29">
        <f t="shared" si="76"/>
        <v>5.1463435254132439E-2</v>
      </c>
    </row>
    <row r="499" spans="1:12" x14ac:dyDescent="0.2">
      <c r="A499" s="26">
        <f t="shared" si="74"/>
        <v>73.5</v>
      </c>
      <c r="B499" s="6">
        <v>4410</v>
      </c>
      <c r="C499" s="38">
        <f t="shared" si="66"/>
        <v>1.9304541362277076E-3</v>
      </c>
      <c r="D499" s="38">
        <f t="shared" si="69"/>
        <v>8.073489932864937E-2</v>
      </c>
      <c r="E499" s="38">
        <f t="shared" si="70"/>
        <v>7.880444519242169E-2</v>
      </c>
      <c r="F499" s="38">
        <f t="shared" si="67"/>
        <v>2.2828518322240145E-5</v>
      </c>
      <c r="G499" s="38">
        <f t="shared" si="71"/>
        <v>4.6427521846848056E-2</v>
      </c>
      <c r="H499" s="38">
        <f t="shared" si="72"/>
        <v>4.6404693328525808E-2</v>
      </c>
      <c r="I499" s="29">
        <f t="shared" si="73"/>
        <v>0.49000000000000199</v>
      </c>
      <c r="J499" s="29">
        <f t="shared" si="68"/>
        <v>0.30012500000000003</v>
      </c>
      <c r="K499" s="29">
        <f t="shared" si="75"/>
        <v>8.1385683893452784E-2</v>
      </c>
      <c r="L499" s="29">
        <f t="shared" si="76"/>
        <v>5.1592337180045009E-2</v>
      </c>
    </row>
    <row r="500" spans="1:12" x14ac:dyDescent="0.2">
      <c r="A500" s="26">
        <f t="shared" si="74"/>
        <v>73.666666666666671</v>
      </c>
      <c r="B500" s="6">
        <v>4420</v>
      </c>
      <c r="C500" s="38">
        <f t="shared" si="66"/>
        <v>1.9032880504913135E-3</v>
      </c>
      <c r="D500" s="38">
        <f t="shared" si="69"/>
        <v>8.070987819195323E-2</v>
      </c>
      <c r="E500" s="38">
        <f t="shared" si="70"/>
        <v>7.8806590141461949E-2</v>
      </c>
      <c r="F500" s="38">
        <f t="shared" si="67"/>
        <v>2.2281926167592237E-5</v>
      </c>
      <c r="G500" s="38">
        <f t="shared" si="71"/>
        <v>4.6427000619713769E-2</v>
      </c>
      <c r="H500" s="38">
        <f t="shared" si="72"/>
        <v>4.6404718693546163E-2</v>
      </c>
      <c r="I500" s="29">
        <f t="shared" si="73"/>
        <v>0.49111111111111311</v>
      </c>
      <c r="J500" s="29">
        <f t="shared" si="68"/>
        <v>0.30148765432098767</v>
      </c>
      <c r="K500" s="29">
        <f t="shared" si="75"/>
        <v>8.1604591088290185E-2</v>
      </c>
      <c r="L500" s="29">
        <f t="shared" si="76"/>
        <v>5.1721239176415967E-2</v>
      </c>
    </row>
    <row r="501" spans="1:12" x14ac:dyDescent="0.2">
      <c r="A501" s="26">
        <f t="shared" si="74"/>
        <v>73.833333333333329</v>
      </c>
      <c r="B501" s="6">
        <v>4430</v>
      </c>
      <c r="C501" s="38">
        <f t="shared" si="66"/>
        <v>1.8765042562584511E-3</v>
      </c>
      <c r="D501" s="38">
        <f t="shared" si="69"/>
        <v>8.0685209162220911E-2</v>
      </c>
      <c r="E501" s="38">
        <f t="shared" si="70"/>
        <v>7.8808704905962493E-2</v>
      </c>
      <c r="F501" s="38">
        <f t="shared" si="67"/>
        <v>2.1748421282968003E-5</v>
      </c>
      <c r="G501" s="38">
        <f t="shared" si="71"/>
        <v>4.6426491872524886E-2</v>
      </c>
      <c r="H501" s="38">
        <f t="shared" si="72"/>
        <v>4.6404743451241903E-2</v>
      </c>
      <c r="I501" s="29">
        <f t="shared" si="73"/>
        <v>0.49222222222222423</v>
      </c>
      <c r="J501" s="29">
        <f t="shared" si="68"/>
        <v>0.30285339506172843</v>
      </c>
      <c r="K501" s="29">
        <f t="shared" si="75"/>
        <v>8.1823504157473415E-2</v>
      </c>
      <c r="L501" s="29">
        <f t="shared" si="76"/>
        <v>5.1850141241558304E-2</v>
      </c>
    </row>
    <row r="502" spans="1:12" x14ac:dyDescent="0.2">
      <c r="A502" s="26">
        <f t="shared" si="74"/>
        <v>74</v>
      </c>
      <c r="B502" s="6">
        <v>4440</v>
      </c>
      <c r="C502" s="38">
        <f t="shared" si="66"/>
        <v>1.8500973737775046E-3</v>
      </c>
      <c r="D502" s="38">
        <f t="shared" si="69"/>
        <v>8.0660887284469143E-2</v>
      </c>
      <c r="E502" s="38">
        <f t="shared" si="70"/>
        <v>7.8810789910691667E-2</v>
      </c>
      <c r="F502" s="38">
        <f t="shared" si="67"/>
        <v>2.1227690314735823E-5</v>
      </c>
      <c r="G502" s="38">
        <f t="shared" si="71"/>
        <v>4.6425995306469188E-2</v>
      </c>
      <c r="H502" s="38">
        <f t="shared" si="72"/>
        <v>4.640476761615444E-2</v>
      </c>
      <c r="I502" s="29">
        <f t="shared" si="73"/>
        <v>0.49333333333333534</v>
      </c>
      <c r="J502" s="29">
        <f t="shared" si="68"/>
        <v>0.30422222222222223</v>
      </c>
      <c r="K502" s="29">
        <f t="shared" si="75"/>
        <v>8.2042423018336447E-2</v>
      </c>
      <c r="L502" s="29">
        <f t="shared" si="76"/>
        <v>5.1979043373825397E-2</v>
      </c>
    </row>
    <row r="503" spans="1:12" x14ac:dyDescent="0.2">
      <c r="A503" s="26">
        <f t="shared" si="74"/>
        <v>74.166666666666671</v>
      </c>
      <c r="B503" s="6">
        <v>4450</v>
      </c>
      <c r="C503" s="38">
        <f t="shared" si="66"/>
        <v>1.8240620990027671E-3</v>
      </c>
      <c r="D503" s="38">
        <f t="shared" si="69"/>
        <v>8.0636907673443045E-2</v>
      </c>
      <c r="E503" s="38">
        <f t="shared" si="70"/>
        <v>7.8812845574440307E-2</v>
      </c>
      <c r="F503" s="38">
        <f t="shared" si="67"/>
        <v>2.0719427412012693E-5</v>
      </c>
      <c r="G503" s="38">
        <f t="shared" si="71"/>
        <v>4.642551062988904E-2</v>
      </c>
      <c r="H503" s="38">
        <f t="shared" si="72"/>
        <v>4.6404791202477008E-2</v>
      </c>
      <c r="I503" s="29">
        <f t="shared" si="73"/>
        <v>0.49444444444444646</v>
      </c>
      <c r="J503" s="29">
        <f t="shared" si="68"/>
        <v>0.30559413580246914</v>
      </c>
      <c r="K503" s="29">
        <f t="shared" si="75"/>
        <v>8.226134758937656E-2</v>
      </c>
      <c r="L503" s="29">
        <f t="shared" si="76"/>
        <v>5.2107945571610054E-2</v>
      </c>
    </row>
    <row r="504" spans="1:12" x14ac:dyDescent="0.2">
      <c r="A504" s="26">
        <f t="shared" si="74"/>
        <v>74.333333333333329</v>
      </c>
      <c r="B504" s="6">
        <v>4460</v>
      </c>
      <c r="C504" s="38">
        <f t="shared" si="66"/>
        <v>1.7983932025290874E-3</v>
      </c>
      <c r="D504" s="38">
        <f t="shared" si="69"/>
        <v>8.0613265512634924E-2</v>
      </c>
      <c r="E504" s="38">
        <f t="shared" si="70"/>
        <v>7.8814872310105866E-2</v>
      </c>
      <c r="F504" s="38">
        <f t="shared" si="67"/>
        <v>2.0223334047023335E-5</v>
      </c>
      <c r="G504" s="38">
        <f t="shared" si="71"/>
        <v>4.642503755811006E-2</v>
      </c>
      <c r="H504" s="38">
        <f t="shared" si="72"/>
        <v>4.6404814224063021E-2</v>
      </c>
      <c r="I504" s="29">
        <f t="shared" si="73"/>
        <v>0.49555555555555758</v>
      </c>
      <c r="J504" s="29">
        <f t="shared" si="68"/>
        <v>0.30696913580246915</v>
      </c>
      <c r="K504" s="29">
        <f t="shared" si="75"/>
        <v>8.2480277790237963E-2</v>
      </c>
      <c r="L504" s="29">
        <f t="shared" si="76"/>
        <v>5.2236847833343564E-2</v>
      </c>
    </row>
    <row r="505" spans="1:12" x14ac:dyDescent="0.2">
      <c r="A505" s="26">
        <f t="shared" si="74"/>
        <v>74.5</v>
      </c>
      <c r="B505" s="6">
        <v>4470</v>
      </c>
      <c r="C505" s="38">
        <f t="shared" si="66"/>
        <v>1.7730855285414951E-3</v>
      </c>
      <c r="D505" s="38">
        <f t="shared" si="69"/>
        <v>8.0589956053316814E-2</v>
      </c>
      <c r="E505" s="38">
        <f t="shared" si="70"/>
        <v>7.8816870524775345E-2</v>
      </c>
      <c r="F505" s="38">
        <f t="shared" si="67"/>
        <v>1.9739118839759629E-5</v>
      </c>
      <c r="G505" s="38">
        <f t="shared" si="71"/>
        <v>4.6424575813273958E-2</v>
      </c>
      <c r="H505" s="38">
        <f t="shared" si="72"/>
        <v>4.6404836694434182E-2</v>
      </c>
      <c r="I505" s="29">
        <f t="shared" si="73"/>
        <v>0.4966666666666687</v>
      </c>
      <c r="J505" s="29">
        <f t="shared" si="68"/>
        <v>0.30834722222222222</v>
      </c>
      <c r="K505" s="29">
        <f t="shared" si="75"/>
        <v>8.2699213541695668E-2</v>
      </c>
      <c r="L505" s="29">
        <f t="shared" si="76"/>
        <v>5.236575015749477E-2</v>
      </c>
    </row>
    <row r="506" spans="1:12" x14ac:dyDescent="0.2">
      <c r="A506" s="26">
        <f t="shared" si="74"/>
        <v>74.666666666666671</v>
      </c>
      <c r="B506" s="6">
        <v>4480</v>
      </c>
      <c r="C506" s="38">
        <f t="shared" ref="C506:C569" si="77">$D$36*EXP(-$H$6*B506/3600)</f>
        <v>1.7481339937796062E-3</v>
      </c>
      <c r="D506" s="38">
        <f t="shared" si="69"/>
        <v>8.0566974613586639E-2</v>
      </c>
      <c r="E506" s="38">
        <f t="shared" si="70"/>
        <v>7.8818840619807054E-2</v>
      </c>
      <c r="F506" s="38">
        <f t="shared" ref="F506:F569" si="78">$D$36*EXP(-$H$7*B506/3600)</f>
        <v>1.9266497386839342E-5</v>
      </c>
      <c r="G506" s="38">
        <f t="shared" si="71"/>
        <v>4.6424125124175306E-2</v>
      </c>
      <c r="H506" s="38">
        <f t="shared" si="72"/>
        <v>4.6404858626788448E-2</v>
      </c>
      <c r="I506" s="29">
        <f t="shared" si="73"/>
        <v>0.49777777777777982</v>
      </c>
      <c r="J506" s="29">
        <f t="shared" ref="J506:J569" si="79">($B$55/10)/3600*0.5*B506^2</f>
        <v>0.30972839506172839</v>
      </c>
      <c r="K506" s="29">
        <f t="shared" si="75"/>
        <v>8.2918154765639573E-2</v>
      </c>
      <c r="L506" s="29">
        <f t="shared" si="76"/>
        <v>5.249465254256918E-2</v>
      </c>
    </row>
    <row r="507" spans="1:12" x14ac:dyDescent="0.2">
      <c r="A507" s="26">
        <f t="shared" si="74"/>
        <v>74.833333333333329</v>
      </c>
      <c r="B507" s="6">
        <v>4490</v>
      </c>
      <c r="C507" s="38">
        <f t="shared" si="77"/>
        <v>1.7235335865166195E-3</v>
      </c>
      <c r="D507" s="38">
        <f t="shared" ref="D507:D570" si="80">D506*EXP(-$H$6*10/3600)+$B$55</f>
        <v>8.0544316577427846E-2</v>
      </c>
      <c r="E507" s="38">
        <f t="shared" ref="E507:E570" si="81">E506*EXP(-$H$6*10/3600)+$B$55</f>
        <v>7.8820782990911248E-2</v>
      </c>
      <c r="F507" s="38">
        <f t="shared" si="78"/>
        <v>1.8805192094461669E-5</v>
      </c>
      <c r="G507" s="38">
        <f t="shared" ref="G507:G570" si="82">G506*EXP(-$H$7*10/3600)+$B$55</f>
        <v>4.6423685226102247E-2</v>
      </c>
      <c r="H507" s="38">
        <f t="shared" ref="H507:H570" si="83">H506*EXP(-$H$7*10/3600)+$B$55</f>
        <v>4.6404880034007764E-2</v>
      </c>
      <c r="I507" s="29">
        <f t="shared" ref="I507:I570" si="84">I506+$B$55</f>
        <v>0.49888888888889094</v>
      </c>
      <c r="J507" s="29">
        <f t="shared" si="79"/>
        <v>0.31111265432098767</v>
      </c>
      <c r="K507" s="29">
        <f t="shared" si="75"/>
        <v>8.3137101385058768E-2</v>
      </c>
      <c r="L507" s="29">
        <f t="shared" si="76"/>
        <v>5.2623554987108093E-2</v>
      </c>
    </row>
    <row r="508" spans="1:12" x14ac:dyDescent="0.2">
      <c r="A508" s="26">
        <f t="shared" ref="A508:A571" si="85">B508/60</f>
        <v>75</v>
      </c>
      <c r="B508" s="6">
        <v>4500</v>
      </c>
      <c r="C508" s="38">
        <f t="shared" si="77"/>
        <v>1.6992793655526571E-3</v>
      </c>
      <c r="D508" s="38">
        <f t="shared" si="80"/>
        <v>8.0521977393782238E-2</v>
      </c>
      <c r="E508" s="38">
        <f t="shared" si="81"/>
        <v>7.8822698028229596E-2</v>
      </c>
      <c r="F508" s="38">
        <f t="shared" si="78"/>
        <v>1.8354932015362932E-5</v>
      </c>
      <c r="G508" s="38">
        <f t="shared" si="82"/>
        <v>4.642325586068103E-2</v>
      </c>
      <c r="H508" s="38">
        <f t="shared" si="83"/>
        <v>4.640490092866565E-2</v>
      </c>
      <c r="I508" s="29">
        <f t="shared" si="84"/>
        <v>0.500000000000002</v>
      </c>
      <c r="J508" s="29">
        <f t="shared" si="79"/>
        <v>0.3125</v>
      </c>
      <c r="K508" s="29">
        <f t="shared" ref="K508:K571" si="86">K507+E508*10/3600</f>
        <v>8.3356053324026069E-2</v>
      </c>
      <c r="L508" s="29">
        <f t="shared" ref="L508:L571" si="87">L507+H508*10/3600</f>
        <v>5.2752457489687717E-2</v>
      </c>
    </row>
    <row r="509" spans="1:12" x14ac:dyDescent="0.2">
      <c r="A509" s="26">
        <f t="shared" si="85"/>
        <v>75.166666666666671</v>
      </c>
      <c r="B509" s="6">
        <v>4510</v>
      </c>
      <c r="C509" s="38">
        <f t="shared" si="77"/>
        <v>1.6753664592222871E-3</v>
      </c>
      <c r="D509" s="38">
        <f t="shared" si="80"/>
        <v>8.0499952575635816E-2</v>
      </c>
      <c r="E509" s="38">
        <f t="shared" si="81"/>
        <v>7.8824586116413548E-2</v>
      </c>
      <c r="F509" s="38">
        <f t="shared" si="78"/>
        <v>1.7915452689675859E-5</v>
      </c>
      <c r="G509" s="38">
        <f t="shared" si="82"/>
        <v>4.6422836775724251E-2</v>
      </c>
      <c r="H509" s="38">
        <f t="shared" si="83"/>
        <v>4.6404921323034559E-2</v>
      </c>
      <c r="I509" s="29">
        <f t="shared" si="84"/>
        <v>0.50111111111111306</v>
      </c>
      <c r="J509" s="29">
        <f t="shared" si="79"/>
        <v>0.31389043209876544</v>
      </c>
      <c r="K509" s="29">
        <f t="shared" si="86"/>
        <v>8.3575010507682776E-2</v>
      </c>
      <c r="L509" s="29">
        <f t="shared" si="87"/>
        <v>5.2881360048918372E-2</v>
      </c>
    </row>
    <row r="510" spans="1:12" x14ac:dyDescent="0.2">
      <c r="A510" s="26">
        <f t="shared" si="85"/>
        <v>75.333333333333329</v>
      </c>
      <c r="B510" s="6">
        <v>4520</v>
      </c>
      <c r="C510" s="38">
        <f t="shared" si="77"/>
        <v>1.6517900644160118E-3</v>
      </c>
      <c r="D510" s="38">
        <f t="shared" si="80"/>
        <v>8.0478237699117564E-2</v>
      </c>
      <c r="E510" s="38">
        <f t="shared" si="81"/>
        <v>7.8826447634701577E-2</v>
      </c>
      <c r="F510" s="38">
        <f t="shared" si="78"/>
        <v>1.7486495989599484E-5</v>
      </c>
      <c r="G510" s="38">
        <f t="shared" si="82"/>
        <v>4.6422427725082718E-2</v>
      </c>
      <c r="H510" s="38">
        <f t="shared" si="83"/>
        <v>4.6404941229093104E-2</v>
      </c>
      <c r="I510" s="29">
        <f t="shared" si="84"/>
        <v>0.50222222222222412</v>
      </c>
      <c r="J510" s="29">
        <f t="shared" si="79"/>
        <v>0.31528395061728398</v>
      </c>
      <c r="K510" s="29">
        <f t="shared" si="86"/>
        <v>8.379397286222362E-2</v>
      </c>
      <c r="L510" s="29">
        <f t="shared" si="87"/>
        <v>5.3010262663443629E-2</v>
      </c>
    </row>
    <row r="511" spans="1:12" x14ac:dyDescent="0.2">
      <c r="A511" s="26">
        <f t="shared" si="85"/>
        <v>75.5</v>
      </c>
      <c r="B511" s="6">
        <v>4530</v>
      </c>
      <c r="C511" s="38">
        <f t="shared" si="77"/>
        <v>1.6285454456155199E-3</v>
      </c>
      <c r="D511" s="38">
        <f t="shared" si="80"/>
        <v>8.0456828402610869E-2</v>
      </c>
      <c r="E511" s="38">
        <f t="shared" si="81"/>
        <v>7.8828282956995371E-2</v>
      </c>
      <c r="F511" s="38">
        <f t="shared" si="78"/>
        <v>1.7067809967787656E-5</v>
      </c>
      <c r="G511" s="38">
        <f t="shared" si="82"/>
        <v>4.6422028468500895E-2</v>
      </c>
      <c r="H511" s="38">
        <f t="shared" si="83"/>
        <v>4.6404960658533091E-2</v>
      </c>
      <c r="I511" s="29">
        <f t="shared" si="84"/>
        <v>0.50333333333333519</v>
      </c>
      <c r="J511" s="29">
        <f t="shared" si="79"/>
        <v>0.31668055555555558</v>
      </c>
      <c r="K511" s="29">
        <f t="shared" si="86"/>
        <v>8.4012940314881934E-2</v>
      </c>
      <c r="L511" s="29">
        <f t="shared" si="87"/>
        <v>5.3139165331939554E-2</v>
      </c>
    </row>
    <row r="512" spans="1:12" x14ac:dyDescent="0.2">
      <c r="A512" s="26">
        <f t="shared" si="85"/>
        <v>75.666666666666671</v>
      </c>
      <c r="B512" s="6">
        <v>4540</v>
      </c>
      <c r="C512" s="38">
        <f t="shared" si="77"/>
        <v>1.6056279339425117E-3</v>
      </c>
      <c r="D512" s="38">
        <f t="shared" si="80"/>
        <v>8.0435720385877429E-2</v>
      </c>
      <c r="E512" s="38">
        <f t="shared" si="81"/>
        <v>7.8830092451934938E-2</v>
      </c>
      <c r="F512" s="38">
        <f t="shared" si="78"/>
        <v>1.6659148709368415E-5</v>
      </c>
      <c r="G512" s="38">
        <f t="shared" si="82"/>
        <v>4.6421638771475773E-2</v>
      </c>
      <c r="H512" s="38">
        <f t="shared" si="83"/>
        <v>4.6404979622766386E-2</v>
      </c>
      <c r="I512" s="29">
        <f t="shared" si="84"/>
        <v>0.50444444444444625</v>
      </c>
      <c r="J512" s="29">
        <f t="shared" si="79"/>
        <v>0.31808024691358028</v>
      </c>
      <c r="K512" s="29">
        <f t="shared" si="86"/>
        <v>8.4231912793915092E-2</v>
      </c>
      <c r="L512" s="29">
        <f t="shared" si="87"/>
        <v>5.3268068053113904E-2</v>
      </c>
    </row>
    <row r="513" spans="1:12" x14ac:dyDescent="0.2">
      <c r="A513" s="26">
        <f t="shared" si="85"/>
        <v>75.833333333333329</v>
      </c>
      <c r="B513" s="6">
        <v>4550</v>
      </c>
      <c r="C513" s="38">
        <f t="shared" si="77"/>
        <v>1.5830329262209264E-3</v>
      </c>
      <c r="D513" s="38">
        <f t="shared" si="80"/>
        <v>8.0414909409193561E-2</v>
      </c>
      <c r="E513" s="38">
        <f t="shared" si="81"/>
        <v>7.8831876482972657E-2</v>
      </c>
      <c r="F513" s="38">
        <f t="shared" si="78"/>
        <v>1.6260272187505763E-5</v>
      </c>
      <c r="G513" s="38">
        <f t="shared" si="82"/>
        <v>4.6421258405119147E-2</v>
      </c>
      <c r="H513" s="38">
        <f t="shared" si="83"/>
        <v>4.640499813293162E-2</v>
      </c>
      <c r="I513" s="29">
        <f t="shared" si="84"/>
        <v>0.50555555555555731</v>
      </c>
      <c r="J513" s="29">
        <f t="shared" si="79"/>
        <v>0.31948302469135803</v>
      </c>
      <c r="K513" s="29">
        <f t="shared" si="86"/>
        <v>8.4450890228590023E-2</v>
      </c>
      <c r="L513" s="29">
        <f t="shared" si="87"/>
        <v>5.3396970825705381E-2</v>
      </c>
    </row>
    <row r="514" spans="1:12" x14ac:dyDescent="0.2">
      <c r="A514" s="26">
        <f t="shared" si="85"/>
        <v>76</v>
      </c>
      <c r="B514" s="6">
        <v>4560</v>
      </c>
      <c r="C514" s="38">
        <f t="shared" si="77"/>
        <v>1.5607558840523489E-3</v>
      </c>
      <c r="D514" s="38">
        <f t="shared" si="80"/>
        <v>8.0394391292498563E-2</v>
      </c>
      <c r="E514" s="38">
        <f t="shared" si="81"/>
        <v>7.8833635408446234E-2</v>
      </c>
      <c r="F514" s="38">
        <f t="shared" si="78"/>
        <v>1.5870946122420283E-5</v>
      </c>
      <c r="G514" s="38">
        <f t="shared" si="82"/>
        <v>4.642088714602316E-2</v>
      </c>
      <c r="H514" s="38">
        <f t="shared" si="83"/>
        <v>4.6405016199900714E-2</v>
      </c>
      <c r="I514" s="29">
        <f t="shared" si="84"/>
        <v>0.50666666666666837</v>
      </c>
      <c r="J514" s="29">
        <f t="shared" si="79"/>
        <v>0.32088888888888889</v>
      </c>
      <c r="K514" s="29">
        <f t="shared" si="86"/>
        <v>8.4669872549169037E-2</v>
      </c>
      <c r="L514" s="29">
        <f t="shared" si="87"/>
        <v>5.352587364848288E-2</v>
      </c>
    </row>
    <row r="515" spans="1:12" x14ac:dyDescent="0.2">
      <c r="A515" s="26">
        <f t="shared" si="85"/>
        <v>76.166666666666671</v>
      </c>
      <c r="B515" s="6">
        <v>4570</v>
      </c>
      <c r="C515" s="38">
        <f t="shared" si="77"/>
        <v>1.5387923329044308E-3</v>
      </c>
      <c r="D515" s="38">
        <f t="shared" si="80"/>
        <v>8.0374161914555153E-2</v>
      </c>
      <c r="E515" s="38">
        <f t="shared" si="81"/>
        <v>7.883536958165073E-2</v>
      </c>
      <c r="F515" s="38">
        <f t="shared" si="78"/>
        <v>1.5490941843785084E-5</v>
      </c>
      <c r="G515" s="38">
        <f t="shared" si="82"/>
        <v>4.6420524776129103E-2</v>
      </c>
      <c r="H515" s="38">
        <f t="shared" si="83"/>
        <v>4.6405033834285292E-2</v>
      </c>
      <c r="I515" s="29">
        <f t="shared" si="84"/>
        <v>0.50777777777777944</v>
      </c>
      <c r="J515" s="29">
        <f t="shared" si="79"/>
        <v>0.32229783950617286</v>
      </c>
      <c r="K515" s="29">
        <f t="shared" si="86"/>
        <v>8.4888859686895843E-2</v>
      </c>
      <c r="L515" s="29">
        <f t="shared" si="87"/>
        <v>5.3654776520244786E-2</v>
      </c>
    </row>
    <row r="516" spans="1:12" x14ac:dyDescent="0.2">
      <c r="A516" s="26">
        <f t="shared" si="85"/>
        <v>76.333333333333329</v>
      </c>
      <c r="B516" s="6">
        <v>4580</v>
      </c>
      <c r="C516" s="38">
        <f t="shared" si="77"/>
        <v>1.5171378612121509E-3</v>
      </c>
      <c r="D516" s="38">
        <f t="shared" si="80"/>
        <v>8.0354217212121659E-2</v>
      </c>
      <c r="E516" s="38">
        <f t="shared" si="81"/>
        <v>7.8837079350909514E-2</v>
      </c>
      <c r="F516" s="38">
        <f t="shared" si="78"/>
        <v>1.5120036156416363E-5</v>
      </c>
      <c r="G516" s="38">
        <f t="shared" si="82"/>
        <v>4.642017108259934E-2</v>
      </c>
      <c r="H516" s="38">
        <f t="shared" si="83"/>
        <v>4.6405051046442894E-2</v>
      </c>
      <c r="I516" s="29">
        <f t="shared" si="84"/>
        <v>0.5088888888888905</v>
      </c>
      <c r="J516" s="29">
        <f t="shared" si="79"/>
        <v>0.32370987654320987</v>
      </c>
      <c r="K516" s="29">
        <f t="shared" si="86"/>
        <v>8.5107851573981708E-2</v>
      </c>
      <c r="L516" s="29">
        <f t="shared" si="87"/>
        <v>5.3783679439818238E-2</v>
      </c>
    </row>
    <row r="517" spans="1:12" x14ac:dyDescent="0.2">
      <c r="A517" s="26">
        <f t="shared" si="85"/>
        <v>76.5</v>
      </c>
      <c r="B517" s="6">
        <v>4590</v>
      </c>
      <c r="C517" s="38">
        <f t="shared" si="77"/>
        <v>1.49578811949171E-3</v>
      </c>
      <c r="D517" s="38">
        <f t="shared" si="80"/>
        <v>8.0334553179135904E-2</v>
      </c>
      <c r="E517" s="38">
        <f t="shared" si="81"/>
        <v>7.8838765059644197E-2</v>
      </c>
      <c r="F517" s="38">
        <f t="shared" si="78"/>
        <v>1.4758011209180152E-5</v>
      </c>
      <c r="G517" s="38">
        <f t="shared" si="82"/>
        <v>4.6419825857692276E-2</v>
      </c>
      <c r="H517" s="38">
        <f t="shared" si="83"/>
        <v>4.6405067846483065E-2</v>
      </c>
      <c r="I517" s="29">
        <f t="shared" si="84"/>
        <v>0.51000000000000156</v>
      </c>
      <c r="J517" s="29">
        <f t="shared" si="79"/>
        <v>0.325125</v>
      </c>
      <c r="K517" s="29">
        <f t="shared" si="86"/>
        <v>8.532684814359183E-2</v>
      </c>
      <c r="L517" s="29">
        <f t="shared" si="87"/>
        <v>5.3912582406058472E-2</v>
      </c>
    </row>
    <row r="518" spans="1:12" x14ac:dyDescent="0.2">
      <c r="A518" s="26">
        <f t="shared" si="85"/>
        <v>76.666666666666671</v>
      </c>
      <c r="B518" s="6">
        <v>4600</v>
      </c>
      <c r="C518" s="38">
        <f t="shared" si="77"/>
        <v>1.4747388194669018E-3</v>
      </c>
      <c r="D518" s="38">
        <f t="shared" si="80"/>
        <v>8.0315165865910532E-2</v>
      </c>
      <c r="E518" s="38">
        <f t="shared" si="81"/>
        <v>7.8840427046443631E-2</v>
      </c>
      <c r="F518" s="38">
        <f t="shared" si="78"/>
        <v>1.4404654367037494E-5</v>
      </c>
      <c r="G518" s="38">
        <f t="shared" si="82"/>
        <v>4.6419488898640365E-2</v>
      </c>
      <c r="H518" s="38">
        <f t="shared" si="83"/>
        <v>4.6405084244273295E-2</v>
      </c>
      <c r="I518" s="29">
        <f t="shared" si="84"/>
        <v>0.51111111111111263</v>
      </c>
      <c r="J518" s="29">
        <f t="shared" si="79"/>
        <v>0.32654320987654323</v>
      </c>
      <c r="K518" s="29">
        <f t="shared" si="86"/>
        <v>8.5545849329831947E-2</v>
      </c>
      <c r="L518" s="29">
        <f t="shared" si="87"/>
        <v>5.4041485417848117E-2</v>
      </c>
    </row>
    <row r="519" spans="1:12" x14ac:dyDescent="0.2">
      <c r="A519" s="26">
        <f t="shared" si="85"/>
        <v>76.833333333333329</v>
      </c>
      <c r="B519" s="6">
        <v>4610</v>
      </c>
      <c r="C519" s="38">
        <f t="shared" si="77"/>
        <v>1.4539857332077726E-3</v>
      </c>
      <c r="D519" s="38">
        <f t="shared" si="80"/>
        <v>8.02960513783397E-2</v>
      </c>
      <c r="E519" s="38">
        <f t="shared" si="81"/>
        <v>7.8842065645131923E-2</v>
      </c>
      <c r="F519" s="38">
        <f t="shared" si="78"/>
        <v>1.4059758086153321E-5</v>
      </c>
      <c r="G519" s="38">
        <f t="shared" si="82"/>
        <v>4.6419160007530998E-2</v>
      </c>
      <c r="H519" s="38">
        <f t="shared" si="83"/>
        <v>4.6405100249444817E-2</v>
      </c>
      <c r="I519" s="29">
        <f t="shared" si="84"/>
        <v>0.51222222222222369</v>
      </c>
      <c r="J519" s="29">
        <f t="shared" si="79"/>
        <v>0.32796450617283951</v>
      </c>
      <c r="K519" s="29">
        <f t="shared" si="86"/>
        <v>8.5764855067735096E-2</v>
      </c>
      <c r="L519" s="29">
        <f t="shared" si="87"/>
        <v>5.4170388474096574E-2</v>
      </c>
    </row>
    <row r="520" spans="1:12" x14ac:dyDescent="0.2">
      <c r="A520" s="26">
        <f t="shared" si="85"/>
        <v>77</v>
      </c>
      <c r="B520" s="6">
        <v>4620</v>
      </c>
      <c r="C520" s="38">
        <f t="shared" si="77"/>
        <v>1.4335246922814128E-3</v>
      </c>
      <c r="D520" s="38">
        <f t="shared" si="80"/>
        <v>8.0277205877116911E-2</v>
      </c>
      <c r="E520" s="38">
        <f t="shared" si="81"/>
        <v>7.8843681184835493E-2</v>
      </c>
      <c r="F520" s="38">
        <f t="shared" si="78"/>
        <v>1.3723119791995964E-5</v>
      </c>
      <c r="G520" s="38">
        <f t="shared" si="82"/>
        <v>4.6418838991190266E-2</v>
      </c>
      <c r="H520" s="38">
        <f t="shared" si="83"/>
        <v>4.6405115871398249E-2</v>
      </c>
      <c r="I520" s="29">
        <f t="shared" si="84"/>
        <v>0.51333333333333475</v>
      </c>
      <c r="J520" s="29">
        <f t="shared" si="79"/>
        <v>0.3293888888888889</v>
      </c>
      <c r="K520" s="29">
        <f t="shared" si="86"/>
        <v>8.5983865293248529E-2</v>
      </c>
      <c r="L520" s="29">
        <f t="shared" si="87"/>
        <v>5.4299291573739347E-2</v>
      </c>
    </row>
    <row r="521" spans="1:12" x14ac:dyDescent="0.2">
      <c r="A521" s="26">
        <f t="shared" si="85"/>
        <v>77.166666666666671</v>
      </c>
      <c r="B521" s="6">
        <v>4630</v>
      </c>
      <c r="C521" s="38">
        <f t="shared" si="77"/>
        <v>1.4133515869146874E-3</v>
      </c>
      <c r="D521" s="38">
        <f t="shared" si="80"/>
        <v>8.0258625576963824E-2</v>
      </c>
      <c r="E521" s="38">
        <f t="shared" si="81"/>
        <v>7.8845273990049133E-2</v>
      </c>
      <c r="F521" s="38">
        <f t="shared" si="78"/>
        <v>1.3394541760355175E-5</v>
      </c>
      <c r="G521" s="38">
        <f t="shared" si="82"/>
        <v>4.6418525661069507E-2</v>
      </c>
      <c r="H521" s="38">
        <f t="shared" si="83"/>
        <v>4.6405131119309127E-2</v>
      </c>
      <c r="I521" s="29">
        <f t="shared" si="84"/>
        <v>0.51444444444444581</v>
      </c>
      <c r="J521" s="29">
        <f t="shared" si="79"/>
        <v>0.33081635802469139</v>
      </c>
      <c r="K521" s="29">
        <f t="shared" si="86"/>
        <v>8.6202879943220886E-2</v>
      </c>
      <c r="L521" s="29">
        <f t="shared" si="87"/>
        <v>5.4428194715737427E-2</v>
      </c>
    </row>
    <row r="522" spans="1:12" x14ac:dyDescent="0.2">
      <c r="A522" s="26">
        <f t="shared" si="85"/>
        <v>77.333333333333329</v>
      </c>
      <c r="B522" s="6">
        <v>4640</v>
      </c>
      <c r="C522" s="38">
        <f t="shared" si="77"/>
        <v>1.3934623651687512E-3</v>
      </c>
      <c r="D522" s="38">
        <f t="shared" si="80"/>
        <v>8.0240306745870016E-2</v>
      </c>
      <c r="E522" s="38">
        <f t="shared" si="81"/>
        <v>7.8846844380701261E-2</v>
      </c>
      <c r="F522" s="38">
        <f t="shared" si="78"/>
        <v>1.3073831001208743E-5</v>
      </c>
      <c r="G522" s="38">
        <f t="shared" si="82"/>
        <v>4.6418219833134537E-2</v>
      </c>
      <c r="H522" s="38">
        <f t="shared" si="83"/>
        <v>4.6405146002133309E-2</v>
      </c>
      <c r="I522" s="29">
        <f t="shared" si="84"/>
        <v>0.51555555555555688</v>
      </c>
      <c r="J522" s="29">
        <f t="shared" si="79"/>
        <v>0.33224691358024694</v>
      </c>
      <c r="K522" s="29">
        <f t="shared" si="86"/>
        <v>8.6421898955389501E-2</v>
      </c>
      <c r="L522" s="29">
        <f t="shared" si="87"/>
        <v>5.4557097899076687E-2</v>
      </c>
    </row>
    <row r="523" spans="1:12" x14ac:dyDescent="0.2">
      <c r="A523" s="26">
        <f t="shared" si="85"/>
        <v>77.5</v>
      </c>
      <c r="B523" s="6">
        <v>4650</v>
      </c>
      <c r="C523" s="38">
        <f t="shared" si="77"/>
        <v>1.3738530321251883E-3</v>
      </c>
      <c r="D523" s="38">
        <f t="shared" si="80"/>
        <v>8.0222245704343303E-2</v>
      </c>
      <c r="E523" s="38">
        <f t="shared" si="81"/>
        <v>7.8848392672218118E-2</v>
      </c>
      <c r="F523" s="38">
        <f t="shared" si="78"/>
        <v>1.2760799145370321E-5</v>
      </c>
      <c r="G523" s="38">
        <f t="shared" si="82"/>
        <v>4.6417921327757586E-2</v>
      </c>
      <c r="H523" s="38">
        <f t="shared" si="83"/>
        <v>4.6405160528612197E-2</v>
      </c>
      <c r="I523" s="29">
        <f t="shared" si="84"/>
        <v>0.51666666666666794</v>
      </c>
      <c r="J523" s="29">
        <f t="shared" si="79"/>
        <v>0.33368055555555559</v>
      </c>
      <c r="K523" s="29">
        <f t="shared" si="86"/>
        <v>8.6640922268367879E-2</v>
      </c>
      <c r="L523" s="29">
        <f t="shared" si="87"/>
        <v>5.4686001122767273E-2</v>
      </c>
    </row>
    <row r="524" spans="1:12" x14ac:dyDescent="0.2">
      <c r="A524" s="26">
        <f t="shared" si="85"/>
        <v>77.666666666666671</v>
      </c>
      <c r="B524" s="6">
        <v>4660</v>
      </c>
      <c r="C524" s="38">
        <f t="shared" si="77"/>
        <v>1.3545196490835978E-3</v>
      </c>
      <c r="D524" s="38">
        <f t="shared" si="80"/>
        <v>8.0204438824670737E-2</v>
      </c>
      <c r="E524" s="38">
        <f t="shared" si="81"/>
        <v>7.8849919175587146E-2</v>
      </c>
      <c r="F524" s="38">
        <f t="shared" si="78"/>
        <v>1.2455262333850584E-5</v>
      </c>
      <c r="G524" s="38">
        <f t="shared" si="82"/>
        <v>4.6417629969611782E-2</v>
      </c>
      <c r="H524" s="38">
        <f t="shared" si="83"/>
        <v>4.6405174707277917E-2</v>
      </c>
      <c r="I524" s="29">
        <f t="shared" si="84"/>
        <v>0.517777777777779</v>
      </c>
      <c r="J524" s="29">
        <f t="shared" si="79"/>
        <v>0.3351172839506173</v>
      </c>
      <c r="K524" s="29">
        <f t="shared" si="86"/>
        <v>8.6859949821633392E-2</v>
      </c>
      <c r="L524" s="29">
        <f t="shared" si="87"/>
        <v>5.4814904385843043E-2</v>
      </c>
    </row>
    <row r="525" spans="1:12" x14ac:dyDescent="0.2">
      <c r="A525" s="26">
        <f t="shared" si="85"/>
        <v>77.833333333333329</v>
      </c>
      <c r="B525" s="6">
        <v>4670</v>
      </c>
      <c r="C525" s="38">
        <f t="shared" si="77"/>
        <v>1.3354583327704632E-3</v>
      </c>
      <c r="D525" s="38">
        <f t="shared" si="80"/>
        <v>8.0186882530189921E-2</v>
      </c>
      <c r="E525" s="38">
        <f t="shared" si="81"/>
        <v>7.8851424197419459E-2</v>
      </c>
      <c r="F525" s="38">
        <f t="shared" si="78"/>
        <v>1.2157041109868152E-5</v>
      </c>
      <c r="G525" s="38">
        <f t="shared" si="82"/>
        <v>4.6417345587568173E-2</v>
      </c>
      <c r="H525" s="38">
        <f t="shared" si="83"/>
        <v>4.6405188546458288E-2</v>
      </c>
      <c r="I525" s="29">
        <f t="shared" si="84"/>
        <v>0.51888888888889007</v>
      </c>
      <c r="J525" s="29">
        <f t="shared" si="79"/>
        <v>0.33655709876543211</v>
      </c>
      <c r="K525" s="29">
        <f t="shared" si="86"/>
        <v>8.7078981555515106E-2</v>
      </c>
      <c r="L525" s="29">
        <f t="shared" si="87"/>
        <v>5.4943807687360985E-2</v>
      </c>
    </row>
    <row r="526" spans="1:12" x14ac:dyDescent="0.2">
      <c r="A526" s="26">
        <f t="shared" si="85"/>
        <v>78</v>
      </c>
      <c r="B526" s="6">
        <v>4680</v>
      </c>
      <c r="C526" s="38">
        <f t="shared" si="77"/>
        <v>1.3166652545591791E-3</v>
      </c>
      <c r="D526" s="38">
        <f t="shared" si="80"/>
        <v>8.0169573294570598E-2</v>
      </c>
      <c r="E526" s="38">
        <f t="shared" si="81"/>
        <v>7.8852908040011424E-2</v>
      </c>
      <c r="F526" s="38">
        <f t="shared" si="78"/>
        <v>1.1865960313445554E-5</v>
      </c>
      <c r="G526" s="38">
        <f t="shared" si="82"/>
        <v>4.6417068014595206E-2</v>
      </c>
      <c r="H526" s="38">
        <f t="shared" si="83"/>
        <v>4.6405202054281745E-2</v>
      </c>
      <c r="I526" s="29">
        <f t="shared" si="84"/>
        <v>0.52000000000000113</v>
      </c>
      <c r="J526" s="29">
        <f t="shared" si="79"/>
        <v>0.33800000000000002</v>
      </c>
      <c r="K526" s="29">
        <f t="shared" si="86"/>
        <v>8.7298017411181802E-2</v>
      </c>
      <c r="L526" s="29">
        <f t="shared" si="87"/>
        <v>5.5072711026400656E-2</v>
      </c>
    </row>
    <row r="527" spans="1:12" x14ac:dyDescent="0.2">
      <c r="A527" s="26">
        <f t="shared" si="85"/>
        <v>78.166666666666671</v>
      </c>
      <c r="B527" s="6">
        <v>4690</v>
      </c>
      <c r="C527" s="38">
        <f t="shared" si="77"/>
        <v>1.2981366397010305E-3</v>
      </c>
      <c r="D527" s="38">
        <f t="shared" si="80"/>
        <v>8.0152507641106402E-2</v>
      </c>
      <c r="E527" s="38">
        <f t="shared" si="81"/>
        <v>7.8854371001405382E-2</v>
      </c>
      <c r="F527" s="38">
        <f t="shared" si="78"/>
        <v>1.1581848978529279E-5</v>
      </c>
      <c r="G527" s="38">
        <f t="shared" si="82"/>
        <v>4.6416797087660638E-2</v>
      </c>
      <c r="H527" s="38">
        <f t="shared" si="83"/>
        <v>4.6405215238682095E-2</v>
      </c>
      <c r="I527" s="29">
        <f t="shared" si="84"/>
        <v>0.52111111111111219</v>
      </c>
      <c r="J527" s="29">
        <f t="shared" si="79"/>
        <v>0.33944598765432099</v>
      </c>
      <c r="K527" s="29">
        <f t="shared" si="86"/>
        <v>8.7517057330630157E-2</v>
      </c>
      <c r="L527" s="29">
        <f t="shared" si="87"/>
        <v>5.5201614402063663E-2</v>
      </c>
    </row>
    <row r="528" spans="1:12" x14ac:dyDescent="0.2">
      <c r="A528" s="26">
        <f t="shared" si="85"/>
        <v>78.333333333333329</v>
      </c>
      <c r="B528" s="6">
        <v>4700</v>
      </c>
      <c r="C528" s="38">
        <f t="shared" si="77"/>
        <v>1.2798687665669997E-3</v>
      </c>
      <c r="D528" s="38">
        <f t="shared" si="80"/>
        <v>8.0135682142016482E-2</v>
      </c>
      <c r="E528" s="38">
        <f t="shared" si="81"/>
        <v>7.8855813375449488E-2</v>
      </c>
      <c r="F528" s="38">
        <f t="shared" si="78"/>
        <v>1.1304540232572973E-5</v>
      </c>
      <c r="G528" s="38">
        <f t="shared" si="82"/>
        <v>4.6416532647635768E-2</v>
      </c>
      <c r="H528" s="38">
        <f t="shared" si="83"/>
        <v>4.6405228107403183E-2</v>
      </c>
      <c r="I528" s="29">
        <f t="shared" si="84"/>
        <v>0.52222222222222325</v>
      </c>
      <c r="J528" s="29">
        <f t="shared" si="79"/>
        <v>0.34089506172839507</v>
      </c>
      <c r="K528" s="29">
        <f t="shared" si="86"/>
        <v>8.7736101256673069E-2</v>
      </c>
      <c r="L528" s="29">
        <f t="shared" si="87"/>
        <v>5.5330517813473118E-2</v>
      </c>
    </row>
    <row r="529" spans="1:12" x14ac:dyDescent="0.2">
      <c r="A529" s="26">
        <f t="shared" si="85"/>
        <v>78.5</v>
      </c>
      <c r="B529" s="6">
        <v>4710</v>
      </c>
      <c r="C529" s="38">
        <f t="shared" si="77"/>
        <v>1.2618579659002542E-3</v>
      </c>
      <c r="D529" s="38">
        <f t="shared" si="80"/>
        <v>8.011909341775704E-2</v>
      </c>
      <c r="E529" s="38">
        <f t="shared" si="81"/>
        <v>7.8857235451856786E-2</v>
      </c>
      <c r="F529" s="38">
        <f t="shared" si="78"/>
        <v>1.103387119852509E-5</v>
      </c>
      <c r="G529" s="38">
        <f t="shared" si="82"/>
        <v>4.6416274539201975E-2</v>
      </c>
      <c r="H529" s="38">
        <f t="shared" si="83"/>
        <v>4.6405240668003445E-2</v>
      </c>
      <c r="I529" s="29">
        <f t="shared" si="84"/>
        <v>0.52333333333333432</v>
      </c>
      <c r="J529" s="29">
        <f t="shared" si="79"/>
        <v>0.34234722222222225</v>
      </c>
      <c r="K529" s="29">
        <f t="shared" si="86"/>
        <v>8.795514913292822E-2</v>
      </c>
      <c r="L529" s="29">
        <f t="shared" si="87"/>
        <v>5.5459421259773128E-2</v>
      </c>
    </row>
    <row r="530" spans="1:12" x14ac:dyDescent="0.2">
      <c r="A530" s="26">
        <f t="shared" si="85"/>
        <v>78.666666666666671</v>
      </c>
      <c r="B530" s="6">
        <v>4720</v>
      </c>
      <c r="C530" s="38">
        <f t="shared" si="77"/>
        <v>1.2441006200791399E-3</v>
      </c>
      <c r="D530" s="38">
        <f t="shared" si="80"/>
        <v>8.0102738136342486E-2</v>
      </c>
      <c r="E530" s="38">
        <f t="shared" si="81"/>
        <v>7.8858637516263347E-2</v>
      </c>
      <c r="F530" s="38">
        <f t="shared" si="78"/>
        <v>1.0769682899162984E-5</v>
      </c>
      <c r="G530" s="38">
        <f t="shared" si="82"/>
        <v>4.64160226107595E-2</v>
      </c>
      <c r="H530" s="38">
        <f t="shared" si="83"/>
        <v>4.6405252927860331E-2</v>
      </c>
      <c r="I530" s="29">
        <f t="shared" si="84"/>
        <v>0.52444444444444538</v>
      </c>
      <c r="J530" s="29">
        <f t="shared" si="79"/>
        <v>0.34380246913580248</v>
      </c>
      <c r="K530" s="29">
        <f t="shared" si="86"/>
        <v>8.8174200903806732E-2</v>
      </c>
      <c r="L530" s="29">
        <f t="shared" si="87"/>
        <v>5.5588324740128293E-2</v>
      </c>
    </row>
    <row r="531" spans="1:12" x14ac:dyDescent="0.2">
      <c r="A531" s="26">
        <f t="shared" si="85"/>
        <v>78.833333333333329</v>
      </c>
      <c r="B531" s="6">
        <v>4730</v>
      </c>
      <c r="C531" s="38">
        <f t="shared" si="77"/>
        <v>1.2265931623905496E-3</v>
      </c>
      <c r="D531" s="38">
        <f t="shared" si="80"/>
        <v>8.0086613012676208E-2</v>
      </c>
      <c r="E531" s="38">
        <f t="shared" si="81"/>
        <v>7.8860019850285651E-2</v>
      </c>
      <c r="F531" s="38">
        <f t="shared" si="78"/>
        <v>1.0511820163718043E-5</v>
      </c>
      <c r="G531" s="38">
        <f t="shared" si="82"/>
        <v>4.6415776714338386E-2</v>
      </c>
      <c r="H531" s="38">
        <f t="shared" si="83"/>
        <v>4.6405264894174666E-2</v>
      </c>
      <c r="I531" s="29">
        <f t="shared" si="84"/>
        <v>0.52555555555555644</v>
      </c>
      <c r="J531" s="29">
        <f t="shared" si="79"/>
        <v>0.34526080246913582</v>
      </c>
      <c r="K531" s="29">
        <f t="shared" si="86"/>
        <v>8.8393256514501972E-2</v>
      </c>
      <c r="L531" s="29">
        <f t="shared" si="87"/>
        <v>5.5717228253723224E-2</v>
      </c>
    </row>
    <row r="532" spans="1:12" x14ac:dyDescent="0.2">
      <c r="A532" s="26">
        <f t="shared" si="85"/>
        <v>79</v>
      </c>
      <c r="B532" s="6">
        <v>4740</v>
      </c>
      <c r="C532" s="38">
        <f t="shared" si="77"/>
        <v>1.2093320763135241E-3</v>
      </c>
      <c r="D532" s="38">
        <f t="shared" si="80"/>
        <v>8.0070714807890728E-2</v>
      </c>
      <c r="E532" s="38">
        <f t="shared" si="81"/>
        <v>7.8861382731577195E-2</v>
      </c>
      <c r="F532" s="38">
        <f t="shared" si="78"/>
        <v>1.0260131536736066E-5</v>
      </c>
      <c r="G532" s="38">
        <f t="shared" si="82"/>
        <v>4.6415536705511587E-2</v>
      </c>
      <c r="H532" s="38">
        <f t="shared" si="83"/>
        <v>4.6405276573974849E-2</v>
      </c>
      <c r="I532" s="29">
        <f t="shared" si="84"/>
        <v>0.5266666666666675</v>
      </c>
      <c r="J532" s="29">
        <f t="shared" si="79"/>
        <v>0.34672222222222226</v>
      </c>
      <c r="K532" s="29">
        <f t="shared" si="86"/>
        <v>8.8612315910978581E-2</v>
      </c>
      <c r="L532" s="29">
        <f t="shared" si="87"/>
        <v>5.5846131799762042E-2</v>
      </c>
    </row>
    <row r="533" spans="1:12" x14ac:dyDescent="0.2">
      <c r="A533" s="26">
        <f t="shared" si="85"/>
        <v>79.166666666666671</v>
      </c>
      <c r="B533" s="6">
        <v>4750</v>
      </c>
      <c r="C533" s="38">
        <f t="shared" si="77"/>
        <v>1.1923138948129255E-3</v>
      </c>
      <c r="D533" s="38">
        <f t="shared" si="80"/>
        <v>8.0055040328697147E-2</v>
      </c>
      <c r="E533" s="38">
        <f t="shared" si="81"/>
        <v>7.8862726433884214E-2</v>
      </c>
      <c r="F533" s="38">
        <f t="shared" si="78"/>
        <v>1.0014469189120121E-5</v>
      </c>
      <c r="G533" s="38">
        <f t="shared" si="82"/>
        <v>4.6415302443310123E-2</v>
      </c>
      <c r="H533" s="38">
        <f t="shared" si="83"/>
        <v>4.6405287974121003E-2</v>
      </c>
      <c r="I533" s="29">
        <f t="shared" si="84"/>
        <v>0.52777777777777857</v>
      </c>
      <c r="J533" s="29">
        <f t="shared" si="79"/>
        <v>0.34818672839506176</v>
      </c>
      <c r="K533" s="29">
        <f t="shared" si="86"/>
        <v>8.8831379039961592E-2</v>
      </c>
      <c r="L533" s="29">
        <f t="shared" si="87"/>
        <v>5.5975035377467931E-2</v>
      </c>
    </row>
    <row r="534" spans="1:12" x14ac:dyDescent="0.2">
      <c r="A534" s="26">
        <f t="shared" si="85"/>
        <v>79.333333333333329</v>
      </c>
      <c r="B534" s="6">
        <v>4760</v>
      </c>
      <c r="C534" s="38">
        <f t="shared" si="77"/>
        <v>1.1755351996430552E-3</v>
      </c>
      <c r="D534" s="38">
        <f t="shared" si="80"/>
        <v>8.0039586426743733E-2</v>
      </c>
      <c r="E534" s="38">
        <f t="shared" si="81"/>
        <v>7.8864051227100676E-2</v>
      </c>
      <c r="F534" s="38">
        <f t="shared" si="78"/>
        <v>9.7746888313032628E-6</v>
      </c>
      <c r="G534" s="38">
        <f t="shared" si="82"/>
        <v>4.6415073790140295E-2</v>
      </c>
      <c r="H534" s="38">
        <f t="shared" si="83"/>
        <v>4.6405299101308993E-2</v>
      </c>
      <c r="I534" s="29">
        <f t="shared" si="84"/>
        <v>0.52888888888888963</v>
      </c>
      <c r="J534" s="29">
        <f t="shared" si="79"/>
        <v>0.34965432098765437</v>
      </c>
      <c r="K534" s="29">
        <f t="shared" si="86"/>
        <v>8.9050445848925755E-2</v>
      </c>
      <c r="L534" s="29">
        <f t="shared" si="87"/>
        <v>5.610393898608268E-2</v>
      </c>
    </row>
    <row r="535" spans="1:12" x14ac:dyDescent="0.2">
      <c r="A535" s="26">
        <f t="shared" si="85"/>
        <v>79.5</v>
      </c>
      <c r="B535" s="6">
        <v>4770</v>
      </c>
      <c r="C535" s="38">
        <f t="shared" si="77"/>
        <v>1.1589926206610672E-3</v>
      </c>
      <c r="D535" s="38">
        <f t="shared" si="80"/>
        <v>8.0024349997983565E-2</v>
      </c>
      <c r="E535" s="38">
        <f t="shared" si="81"/>
        <v>7.8865357377322504E-2</v>
      </c>
      <c r="F535" s="38">
        <f t="shared" si="78"/>
        <v>9.5406496285000821E-6</v>
      </c>
      <c r="G535" s="38">
        <f t="shared" si="82"/>
        <v>4.6414850611702863E-2</v>
      </c>
      <c r="H535" s="38">
        <f t="shared" si="83"/>
        <v>4.6405309962074363E-2</v>
      </c>
      <c r="I535" s="29">
        <f t="shared" si="84"/>
        <v>0.53000000000000069</v>
      </c>
      <c r="J535" s="29">
        <f t="shared" si="79"/>
        <v>0.35112500000000002</v>
      </c>
      <c r="K535" s="29">
        <f t="shared" si="86"/>
        <v>8.9269516286084982E-2</v>
      </c>
      <c r="L535" s="29">
        <f t="shared" si="87"/>
        <v>5.6232842624866219E-2</v>
      </c>
    </row>
    <row r="536" spans="1:12" x14ac:dyDescent="0.2">
      <c r="A536" s="26">
        <f t="shared" si="85"/>
        <v>79.666666666666671</v>
      </c>
      <c r="B536" s="6">
        <v>4780</v>
      </c>
      <c r="C536" s="38">
        <f t="shared" si="77"/>
        <v>1.1426828351500519E-3</v>
      </c>
      <c r="D536" s="38">
        <f t="shared" si="80"/>
        <v>8.0009327982051057E-2</v>
      </c>
      <c r="E536" s="38">
        <f t="shared" si="81"/>
        <v>7.8866645146901018E-2</v>
      </c>
      <c r="F536" s="38">
        <f t="shared" si="78"/>
        <v>9.3122141179876987E-6</v>
      </c>
      <c r="G536" s="38">
        <f t="shared" si="82"/>
        <v>4.6414632776914162E-2</v>
      </c>
      <c r="H536" s="38">
        <f t="shared" si="83"/>
        <v>4.6405320562796171E-2</v>
      </c>
      <c r="I536" s="29">
        <f t="shared" si="84"/>
        <v>0.53111111111111176</v>
      </c>
      <c r="J536" s="29">
        <f t="shared" si="79"/>
        <v>0.35259876543209878</v>
      </c>
      <c r="K536" s="29">
        <f t="shared" si="86"/>
        <v>8.9488590300381934E-2</v>
      </c>
      <c r="L536" s="29">
        <f t="shared" si="87"/>
        <v>5.6361746293096211E-2</v>
      </c>
    </row>
    <row r="537" spans="1:12" x14ac:dyDescent="0.2">
      <c r="A537" s="26">
        <f t="shared" si="85"/>
        <v>79.833333333333329</v>
      </c>
      <c r="B537" s="6">
        <v>4790</v>
      </c>
      <c r="C537" s="38">
        <f t="shared" si="77"/>
        <v>1.1266025671516371E-3</v>
      </c>
      <c r="D537" s="38">
        <f t="shared" si="80"/>
        <v>7.9994517361647255E-2</v>
      </c>
      <c r="E537" s="38">
        <f t="shared" si="81"/>
        <v>7.8867914794495633E-2</v>
      </c>
      <c r="F537" s="38">
        <f t="shared" si="78"/>
        <v>9.0892481283669713E-6</v>
      </c>
      <c r="G537" s="38">
        <f t="shared" si="82"/>
        <v>4.6414420157829116E-2</v>
      </c>
      <c r="H537" s="38">
        <f t="shared" si="83"/>
        <v>4.6405330909700747E-2</v>
      </c>
      <c r="I537" s="29">
        <f t="shared" si="84"/>
        <v>0.53222222222222282</v>
      </c>
      <c r="J537" s="29">
        <f t="shared" si="79"/>
        <v>0.35407561728395065</v>
      </c>
      <c r="K537" s="29">
        <f t="shared" si="86"/>
        <v>8.9707667841477753E-2</v>
      </c>
      <c r="L537" s="29">
        <f t="shared" si="87"/>
        <v>5.6490649990067601E-2</v>
      </c>
    </row>
    <row r="538" spans="1:12" x14ac:dyDescent="0.2">
      <c r="A538" s="26">
        <f t="shared" si="85"/>
        <v>80</v>
      </c>
      <c r="B538" s="6">
        <v>4800</v>
      </c>
      <c r="C538" s="38">
        <f t="shared" si="77"/>
        <v>1.1107485868079813E-3</v>
      </c>
      <c r="D538" s="38">
        <f t="shared" si="80"/>
        <v>7.9979915161933771E-2</v>
      </c>
      <c r="E538" s="38">
        <f t="shared" si="81"/>
        <v>7.8869166575125799E-2</v>
      </c>
      <c r="F538" s="38">
        <f t="shared" si="78"/>
        <v>8.8716207007571314E-6</v>
      </c>
      <c r="G538" s="38">
        <f t="shared" si="82"/>
        <v>4.641421262956609E-2</v>
      </c>
      <c r="H538" s="38">
        <f t="shared" si="83"/>
        <v>4.6405341008865335E-2</v>
      </c>
      <c r="I538" s="29">
        <f t="shared" si="84"/>
        <v>0.53333333333333388</v>
      </c>
      <c r="J538" s="29">
        <f t="shared" si="79"/>
        <v>0.35555555555555557</v>
      </c>
      <c r="K538" s="29">
        <f t="shared" si="86"/>
        <v>8.9926748859741987E-2</v>
      </c>
      <c r="L538" s="29">
        <f t="shared" si="87"/>
        <v>5.6619553715092225E-2</v>
      </c>
    </row>
    <row r="539" spans="1:12" x14ac:dyDescent="0.2">
      <c r="A539" s="26">
        <f t="shared" si="85"/>
        <v>80.166666666666671</v>
      </c>
      <c r="B539" s="6">
        <v>4810</v>
      </c>
      <c r="C539" s="38">
        <f t="shared" si="77"/>
        <v>1.095117709713036E-3</v>
      </c>
      <c r="D539" s="38">
        <f t="shared" si="80"/>
        <v>7.9965518449935283E-2</v>
      </c>
      <c r="E539" s="38">
        <f t="shared" si="81"/>
        <v>7.8870400740222252E-2</v>
      </c>
      <c r="F539" s="38">
        <f t="shared" si="78"/>
        <v>8.6592040118771681E-6</v>
      </c>
      <c r="G539" s="38">
        <f t="shared" si="82"/>
        <v>4.6414010070233547E-2</v>
      </c>
      <c r="H539" s="38">
        <f t="shared" si="83"/>
        <v>4.6405350866221669E-2</v>
      </c>
      <c r="I539" s="29">
        <f t="shared" si="84"/>
        <v>0.53444444444444494</v>
      </c>
      <c r="J539" s="29">
        <f t="shared" si="79"/>
        <v>0.35703858024691359</v>
      </c>
      <c r="K539" s="29">
        <f t="shared" si="86"/>
        <v>9.0145833306242609E-2</v>
      </c>
      <c r="L539" s="29">
        <f t="shared" si="87"/>
        <v>5.6748457467498396E-2</v>
      </c>
    </row>
    <row r="540" spans="1:12" x14ac:dyDescent="0.2">
      <c r="A540" s="26">
        <f t="shared" si="85"/>
        <v>80.333333333333329</v>
      </c>
      <c r="B540" s="6">
        <v>4820</v>
      </c>
      <c r="C540" s="38">
        <f t="shared" si="77"/>
        <v>1.0797067962729269E-3</v>
      </c>
      <c r="D540" s="38">
        <f t="shared" si="80"/>
        <v>7.9951324333950413E-2</v>
      </c>
      <c r="E540" s="38">
        <f t="shared" si="81"/>
        <v>7.8871617537677491E-2</v>
      </c>
      <c r="F540" s="38">
        <f t="shared" si="78"/>
        <v>8.4518732989690089E-6</v>
      </c>
      <c r="G540" s="38">
        <f t="shared" si="82"/>
        <v>4.6413812360858432E-2</v>
      </c>
      <c r="H540" s="38">
        <f t="shared" si="83"/>
        <v>4.6405360487559458E-2</v>
      </c>
      <c r="I540" s="29">
        <f t="shared" si="84"/>
        <v>0.53555555555555601</v>
      </c>
      <c r="J540" s="29">
        <f t="shared" si="79"/>
        <v>0.35852469135802473</v>
      </c>
      <c r="K540" s="29">
        <f t="shared" si="86"/>
        <v>9.0364921132736156E-2</v>
      </c>
      <c r="L540" s="29">
        <f t="shared" si="87"/>
        <v>5.6877361246630509E-2</v>
      </c>
    </row>
    <row r="541" spans="1:12" x14ac:dyDescent="0.2">
      <c r="A541" s="26">
        <f t="shared" si="85"/>
        <v>80.5</v>
      </c>
      <c r="B541" s="6">
        <v>4830</v>
      </c>
      <c r="C541" s="38">
        <f t="shared" si="77"/>
        <v>1.0645127510753383E-3</v>
      </c>
      <c r="D541" s="38">
        <f t="shared" si="80"/>
        <v>7.9937329962970899E-2</v>
      </c>
      <c r="E541" s="38">
        <f t="shared" si="81"/>
        <v>7.8872817211895568E-2</v>
      </c>
      <c r="F541" s="38">
        <f t="shared" si="78"/>
        <v>8.2495067865180481E-6</v>
      </c>
      <c r="G541" s="38">
        <f t="shared" si="82"/>
        <v>4.6413619385316317E-2</v>
      </c>
      <c r="H541" s="38">
        <f t="shared" si="83"/>
        <v>4.6405369878529792E-2</v>
      </c>
      <c r="I541" s="29">
        <f t="shared" si="84"/>
        <v>0.53666666666666707</v>
      </c>
      <c r="J541" s="29">
        <f t="shared" si="79"/>
        <v>0.36001388888888891</v>
      </c>
      <c r="K541" s="29">
        <f t="shared" si="86"/>
        <v>9.0584012291658092E-2</v>
      </c>
      <c r="L541" s="29">
        <f t="shared" si="87"/>
        <v>5.7006265051848644E-2</v>
      </c>
    </row>
    <row r="542" spans="1:12" x14ac:dyDescent="0.2">
      <c r="A542" s="26">
        <f t="shared" si="85"/>
        <v>80.666666666666671</v>
      </c>
      <c r="B542" s="6">
        <v>4840</v>
      </c>
      <c r="C542" s="38">
        <f t="shared" si="77"/>
        <v>1.0495325222677754E-3</v>
      </c>
      <c r="D542" s="38">
        <f t="shared" si="80"/>
        <v>7.9923532526108981E-2</v>
      </c>
      <c r="E542" s="38">
        <f t="shared" si="81"/>
        <v>7.8874000003841205E-2</v>
      </c>
      <c r="F542" s="38">
        <f t="shared" si="78"/>
        <v>8.0519856147286278E-6</v>
      </c>
      <c r="G542" s="38">
        <f t="shared" si="82"/>
        <v>4.6413431030263179E-2</v>
      </c>
      <c r="H542" s="38">
        <f t="shared" si="83"/>
        <v>4.6405379044648441E-2</v>
      </c>
      <c r="I542" s="29">
        <f t="shared" si="84"/>
        <v>0.53777777777777813</v>
      </c>
      <c r="J542" s="29">
        <f t="shared" si="79"/>
        <v>0.3615061728395062</v>
      </c>
      <c r="K542" s="29">
        <f t="shared" si="86"/>
        <v>9.0803106736113207E-2</v>
      </c>
      <c r="L542" s="29">
        <f t="shared" si="87"/>
        <v>5.7135168882528224E-2</v>
      </c>
    </row>
    <row r="543" spans="1:12" x14ac:dyDescent="0.2">
      <c r="A543" s="26">
        <f t="shared" si="85"/>
        <v>80.833333333333329</v>
      </c>
      <c r="B543" s="6">
        <v>4850</v>
      </c>
      <c r="C543" s="38">
        <f t="shared" si="77"/>
        <v>1.0347631009445769E-3</v>
      </c>
      <c r="D543" s="38">
        <f t="shared" si="80"/>
        <v>7.9909929252032746E-2</v>
      </c>
      <c r="E543" s="38">
        <f t="shared" si="81"/>
        <v>7.8875166151088166E-2</v>
      </c>
      <c r="F543" s="38">
        <f t="shared" si="78"/>
        <v>7.8591937697116684E-6</v>
      </c>
      <c r="G543" s="38">
        <f t="shared" si="82"/>
        <v>4.6413247185068847E-2</v>
      </c>
      <c r="H543" s="38">
        <f t="shared" si="83"/>
        <v>4.6405387991299125E-2</v>
      </c>
      <c r="I543" s="29">
        <f t="shared" si="84"/>
        <v>0.53888888888888919</v>
      </c>
      <c r="J543" s="29">
        <f t="shared" si="79"/>
        <v>0.36300154320987654</v>
      </c>
      <c r="K543" s="29">
        <f t="shared" si="86"/>
        <v>9.1022204419866234E-2</v>
      </c>
      <c r="L543" s="29">
        <f t="shared" si="87"/>
        <v>5.7264072738059613E-2</v>
      </c>
    </row>
    <row r="544" spans="1:12" x14ac:dyDescent="0.2">
      <c r="A544" s="26">
        <f t="shared" si="85"/>
        <v>81</v>
      </c>
      <c r="B544" s="6">
        <v>4860</v>
      </c>
      <c r="C544" s="38">
        <f t="shared" si="77"/>
        <v>1.0202015205425436E-3</v>
      </c>
      <c r="D544" s="38">
        <f t="shared" si="80"/>
        <v>7.9896517408409543E-2</v>
      </c>
      <c r="E544" s="38">
        <f t="shared" si="81"/>
        <v>7.8876315887866991E-2</v>
      </c>
      <c r="F544" s="38">
        <f t="shared" si="78"/>
        <v>7.6710180153440823E-6</v>
      </c>
      <c r="G544" s="38">
        <f t="shared" si="82"/>
        <v>4.6413067741752002E-2</v>
      </c>
      <c r="H544" s="38">
        <f t="shared" si="83"/>
        <v>4.6405396723736649E-2</v>
      </c>
      <c r="I544" s="29">
        <f t="shared" si="84"/>
        <v>0.54000000000000026</v>
      </c>
      <c r="J544" s="29">
        <f t="shared" si="79"/>
        <v>0.36450000000000005</v>
      </c>
      <c r="K544" s="29">
        <f t="shared" si="86"/>
        <v>9.1241305297332528E-2</v>
      </c>
      <c r="L544" s="29">
        <f t="shared" si="87"/>
        <v>5.7392976617847771E-2</v>
      </c>
    </row>
    <row r="545" spans="1:12" x14ac:dyDescent="0.2">
      <c r="A545" s="26">
        <f t="shared" si="85"/>
        <v>81.166666666666671</v>
      </c>
      <c r="B545" s="6">
        <v>4870</v>
      </c>
      <c r="C545" s="38">
        <f t="shared" si="77"/>
        <v>1.0058448562450869E-3</v>
      </c>
      <c r="D545" s="38">
        <f t="shared" si="80"/>
        <v>7.9883294301357127E-2</v>
      </c>
      <c r="E545" s="38">
        <f t="shared" si="81"/>
        <v>7.8877449445112033E-2</v>
      </c>
      <c r="F545" s="38">
        <f t="shared" si="78"/>
        <v>7.4873478267596275E-6</v>
      </c>
      <c r="G545" s="38">
        <f t="shared" si="82"/>
        <v>4.6412892594916766E-2</v>
      </c>
      <c r="H545" s="38">
        <f t="shared" si="83"/>
        <v>4.6405405247089998E-2</v>
      </c>
      <c r="I545" s="29">
        <f t="shared" si="84"/>
        <v>0.54111111111111132</v>
      </c>
      <c r="J545" s="29">
        <f t="shared" si="79"/>
        <v>0.36600154320987655</v>
      </c>
      <c r="K545" s="29">
        <f t="shared" si="86"/>
        <v>9.1460409323568956E-2</v>
      </c>
      <c r="L545" s="29">
        <f t="shared" si="87"/>
        <v>5.7521880521311908E-2</v>
      </c>
    </row>
    <row r="546" spans="1:12" x14ac:dyDescent="0.2">
      <c r="A546" s="26">
        <f t="shared" si="85"/>
        <v>81.333333333333329</v>
      </c>
      <c r="B546" s="6">
        <v>4880</v>
      </c>
      <c r="C546" s="38">
        <f t="shared" si="77"/>
        <v>9.9169022439474903E-4</v>
      </c>
      <c r="D546" s="38">
        <f t="shared" si="80"/>
        <v>7.9870257274902615E-2</v>
      </c>
      <c r="E546" s="38">
        <f t="shared" si="81"/>
        <v>7.8878567050507858E-2</v>
      </c>
      <c r="F546" s="38">
        <f t="shared" si="78"/>
        <v>7.3080753254322186E-6</v>
      </c>
      <c r="G546" s="38">
        <f t="shared" si="82"/>
        <v>4.6412721641690802E-2</v>
      </c>
      <c r="H546" s="38">
        <f t="shared" si="83"/>
        <v>4.6405413566365364E-2</v>
      </c>
      <c r="I546" s="29">
        <f t="shared" si="84"/>
        <v>0.54222222222222238</v>
      </c>
      <c r="J546" s="29">
        <f t="shared" si="79"/>
        <v>0.36750617283950621</v>
      </c>
      <c r="K546" s="29">
        <f t="shared" si="86"/>
        <v>9.1679516454264809E-2</v>
      </c>
      <c r="L546" s="29">
        <f t="shared" si="87"/>
        <v>5.7650784447885142E-2</v>
      </c>
    </row>
    <row r="547" spans="1:12" x14ac:dyDescent="0.2">
      <c r="A547" s="26">
        <f t="shared" si="85"/>
        <v>81.5</v>
      </c>
      <c r="B547" s="6">
        <v>4890</v>
      </c>
      <c r="C547" s="38">
        <f t="shared" si="77"/>
        <v>9.7773478191399998E-4</v>
      </c>
      <c r="D547" s="38">
        <f t="shared" si="80"/>
        <v>7.9857403710448971E-2</v>
      </c>
      <c r="E547" s="38">
        <f t="shared" si="81"/>
        <v>7.8879668928534957E-2</v>
      </c>
      <c r="F547" s="38">
        <f t="shared" si="78"/>
        <v>7.133095215813557E-6</v>
      </c>
      <c r="G547" s="38">
        <f t="shared" si="82"/>
        <v>4.641255478166488E-2</v>
      </c>
      <c r="H547" s="38">
        <f t="shared" si="83"/>
        <v>4.640542168644906E-2</v>
      </c>
      <c r="I547" s="29">
        <f t="shared" si="84"/>
        <v>0.54333333333333345</v>
      </c>
      <c r="J547" s="29">
        <f t="shared" si="79"/>
        <v>0.36901388888888892</v>
      </c>
      <c r="K547" s="29">
        <f t="shared" si="86"/>
        <v>9.1898626645732964E-2</v>
      </c>
      <c r="L547" s="29">
        <f t="shared" si="87"/>
        <v>5.7779688397014167E-2</v>
      </c>
    </row>
    <row r="548" spans="1:12" x14ac:dyDescent="0.2">
      <c r="A548" s="26">
        <f t="shared" si="85"/>
        <v>81.666666666666671</v>
      </c>
      <c r="B548" s="6">
        <v>4900</v>
      </c>
      <c r="C548" s="38">
        <f t="shared" si="77"/>
        <v>9.6397572573417626E-4</v>
      </c>
      <c r="D548" s="38">
        <f t="shared" si="80"/>
        <v>7.9844731026249047E-2</v>
      </c>
      <c r="E548" s="38">
        <f t="shared" si="81"/>
        <v>7.888075530051486E-2</v>
      </c>
      <c r="F548" s="38">
        <f t="shared" si="78"/>
        <v>6.9623047234879457E-6</v>
      </c>
      <c r="G548" s="38">
        <f t="shared" si="82"/>
        <v>4.6412391916833905E-2</v>
      </c>
      <c r="H548" s="38">
        <f t="shared" si="83"/>
        <v>4.6405429612110409E-2</v>
      </c>
      <c r="I548" s="29">
        <f t="shared" si="84"/>
        <v>0.54444444444444451</v>
      </c>
      <c r="J548" s="29">
        <f t="shared" si="79"/>
        <v>0.37052469135802474</v>
      </c>
      <c r="K548" s="29">
        <f t="shared" si="86"/>
        <v>9.2117739854901057E-2</v>
      </c>
      <c r="L548" s="29">
        <f t="shared" si="87"/>
        <v>5.7908592368158922E-2</v>
      </c>
    </row>
    <row r="549" spans="1:12" x14ac:dyDescent="0.2">
      <c r="A549" s="26">
        <f t="shared" si="85"/>
        <v>81.833333333333329</v>
      </c>
      <c r="B549" s="6">
        <v>4910</v>
      </c>
      <c r="C549" s="38">
        <f t="shared" si="77"/>
        <v>9.5041029223246669E-4</v>
      </c>
      <c r="D549" s="38">
        <f t="shared" si="80"/>
        <v>7.9832236676887047E-2</v>
      </c>
      <c r="E549" s="38">
        <f t="shared" si="81"/>
        <v>7.888182638465456E-2</v>
      </c>
      <c r="F549" s="38">
        <f t="shared" si="78"/>
        <v>6.7956035348076833E-6</v>
      </c>
      <c r="G549" s="38">
        <f t="shared" si="82"/>
        <v>4.6412232951539359E-2</v>
      </c>
      <c r="H549" s="38">
        <f t="shared" si="83"/>
        <v>4.640543734800455E-2</v>
      </c>
      <c r="I549" s="29">
        <f t="shared" si="84"/>
        <v>0.54555555555555557</v>
      </c>
      <c r="J549" s="29">
        <f t="shared" si="79"/>
        <v>0.37203858024691361</v>
      </c>
      <c r="K549" s="29">
        <f t="shared" si="86"/>
        <v>9.2336856039302875E-2</v>
      </c>
      <c r="L549" s="29">
        <f t="shared" si="87"/>
        <v>5.8037496360792265E-2</v>
      </c>
    </row>
    <row r="550" spans="1:12" x14ac:dyDescent="0.2">
      <c r="A550" s="26">
        <f t="shared" si="85"/>
        <v>82</v>
      </c>
      <c r="B550" s="6">
        <v>4920</v>
      </c>
      <c r="C550" s="38">
        <f t="shared" si="77"/>
        <v>9.370357566768127E-4</v>
      </c>
      <c r="D550" s="38">
        <f t="shared" si="80"/>
        <v>7.9819918152767205E-2</v>
      </c>
      <c r="E550" s="38">
        <f t="shared" si="81"/>
        <v>7.888288239609037E-2</v>
      </c>
      <c r="F550" s="38">
        <f t="shared" si="78"/>
        <v>6.63289373797411E-6</v>
      </c>
      <c r="G550" s="38">
        <f t="shared" si="82"/>
        <v>4.6412077792413117E-2</v>
      </c>
      <c r="H550" s="38">
        <f t="shared" si="83"/>
        <v>4.6405444898675145E-2</v>
      </c>
      <c r="I550" s="29">
        <f t="shared" si="84"/>
        <v>0.54666666666666663</v>
      </c>
      <c r="J550" s="29">
        <f t="shared" si="79"/>
        <v>0.37355555555555559</v>
      </c>
      <c r="K550" s="29">
        <f t="shared" si="86"/>
        <v>9.2555975157069786E-2</v>
      </c>
      <c r="L550" s="29">
        <f t="shared" si="87"/>
        <v>5.8166400374399699E-2</v>
      </c>
    </row>
    <row r="551" spans="1:12" x14ac:dyDescent="0.2">
      <c r="A551" s="26">
        <f t="shared" si="85"/>
        <v>82.166666666666671</v>
      </c>
      <c r="B551" s="6">
        <v>4930</v>
      </c>
      <c r="C551" s="38">
        <f t="shared" si="77"/>
        <v>9.2384943267862039E-4</v>
      </c>
      <c r="D551" s="38">
        <f t="shared" si="80"/>
        <v>7.9807772979609767E-2</v>
      </c>
      <c r="E551" s="38">
        <f t="shared" si="81"/>
        <v>7.888392354693112E-2</v>
      </c>
      <c r="F551" s="38">
        <f t="shared" si="78"/>
        <v>6.4740797655290692E-6</v>
      </c>
      <c r="G551" s="38">
        <f t="shared" si="82"/>
        <v>4.6411926348322606E-2</v>
      </c>
      <c r="H551" s="38">
        <f t="shared" si="83"/>
        <v>4.6405452268557079E-2</v>
      </c>
      <c r="I551" s="29">
        <f t="shared" si="84"/>
        <v>0.5477777777777777</v>
      </c>
      <c r="J551" s="29">
        <f t="shared" si="79"/>
        <v>0.37507561728395061</v>
      </c>
      <c r="K551" s="29">
        <f t="shared" si="86"/>
        <v>9.277509716692238E-2</v>
      </c>
      <c r="L551" s="29">
        <f t="shared" si="87"/>
        <v>5.8295304408479021E-2</v>
      </c>
    </row>
    <row r="552" spans="1:12" x14ac:dyDescent="0.2">
      <c r="A552" s="26">
        <f t="shared" si="85"/>
        <v>82.333333333333329</v>
      </c>
      <c r="B552" s="6">
        <v>4940</v>
      </c>
      <c r="C552" s="38">
        <f t="shared" si="77"/>
        <v>9.1084867165318155E-4</v>
      </c>
      <c r="D552" s="38">
        <f t="shared" si="80"/>
        <v>7.9795798717953975E-2</v>
      </c>
      <c r="E552" s="38">
        <f t="shared" si="81"/>
        <v>7.8884950046300764E-2</v>
      </c>
      <c r="F552" s="38">
        <f t="shared" si="78"/>
        <v>6.3190683382234485E-6</v>
      </c>
      <c r="G552" s="38">
        <f t="shared" si="82"/>
        <v>4.6411778530317263E-2</v>
      </c>
      <c r="H552" s="38">
        <f t="shared" si="83"/>
        <v>4.6405459461979041E-2</v>
      </c>
      <c r="I552" s="29">
        <f t="shared" si="84"/>
        <v>0.54888888888888876</v>
      </c>
      <c r="J552" s="29">
        <f t="shared" si="79"/>
        <v>0.3765987654320988</v>
      </c>
      <c r="K552" s="29">
        <f t="shared" si="86"/>
        <v>9.2994222028162099E-2</v>
      </c>
      <c r="L552" s="29">
        <f t="shared" si="87"/>
        <v>5.8424208462540074E-2</v>
      </c>
    </row>
    <row r="553" spans="1:12" x14ac:dyDescent="0.2">
      <c r="A553" s="26">
        <f t="shared" si="85"/>
        <v>82.5</v>
      </c>
      <c r="B553" s="6">
        <v>4950</v>
      </c>
      <c r="C553" s="38">
        <f t="shared" si="77"/>
        <v>8.9803086228768079E-4</v>
      </c>
      <c r="D553" s="38">
        <f t="shared" si="80"/>
        <v>7.9783992962668082E-2</v>
      </c>
      <c r="E553" s="38">
        <f t="shared" si="81"/>
        <v>7.8885962100380375E-2</v>
      </c>
      <c r="F553" s="38">
        <f t="shared" si="78"/>
        <v>6.1677684102298085E-6</v>
      </c>
      <c r="G553" s="38">
        <f t="shared" si="82"/>
        <v>4.6411634251576309E-2</v>
      </c>
      <c r="H553" s="38">
        <f t="shared" si="83"/>
        <v>4.6405466483166083E-2</v>
      </c>
      <c r="I553" s="29">
        <f t="shared" si="84"/>
        <v>0.54999999999999982</v>
      </c>
      <c r="J553" s="29">
        <f t="shared" si="79"/>
        <v>0.37812500000000004</v>
      </c>
      <c r="K553" s="29">
        <f t="shared" si="86"/>
        <v>9.3213349700663153E-2</v>
      </c>
      <c r="L553" s="29">
        <f t="shared" si="87"/>
        <v>5.8553112536104422E-2</v>
      </c>
    </row>
    <row r="554" spans="1:12" x14ac:dyDescent="0.2">
      <c r="A554" s="26">
        <f t="shared" si="85"/>
        <v>82.666666666666671</v>
      </c>
      <c r="B554" s="6">
        <v>4960</v>
      </c>
      <c r="C554" s="38">
        <f t="shared" si="77"/>
        <v>8.8539343001668822E-4</v>
      </c>
      <c r="D554" s="38">
        <f t="shared" si="80"/>
        <v>7.9772353342466296E-2</v>
      </c>
      <c r="E554" s="38">
        <f t="shared" si="81"/>
        <v>7.8886959912449581E-2</v>
      </c>
      <c r="F554" s="38">
        <f t="shared" si="78"/>
        <v>6.0200911156665237E-6</v>
      </c>
      <c r="G554" s="38">
        <f t="shared" si="82"/>
        <v>4.6411493427357758E-2</v>
      </c>
      <c r="H554" s="38">
        <f t="shared" si="83"/>
        <v>4.6405473336242092E-2</v>
      </c>
      <c r="I554" s="29">
        <f t="shared" si="84"/>
        <v>0.55111111111111089</v>
      </c>
      <c r="J554" s="29">
        <f t="shared" si="79"/>
        <v>0.37965432098765434</v>
      </c>
      <c r="K554" s="29">
        <f t="shared" si="86"/>
        <v>9.3432480144864397E-2</v>
      </c>
      <c r="L554" s="29">
        <f t="shared" si="87"/>
        <v>5.8682016628705091E-2</v>
      </c>
    </row>
    <row r="555" spans="1:12" x14ac:dyDescent="0.2">
      <c r="A555" s="26">
        <f t="shared" si="85"/>
        <v>82.833333333333329</v>
      </c>
      <c r="B555" s="6">
        <v>4970</v>
      </c>
      <c r="C555" s="38">
        <f t="shared" si="77"/>
        <v>8.729338365050421E-4</v>
      </c>
      <c r="D555" s="38">
        <f t="shared" si="80"/>
        <v>7.9760877519432449E-2</v>
      </c>
      <c r="E555" s="38">
        <f t="shared" si="81"/>
        <v>7.8887943682927383E-2</v>
      </c>
      <c r="F555" s="38">
        <f t="shared" si="78"/>
        <v>5.8759497164026509E-6</v>
      </c>
      <c r="G555" s="38">
        <f t="shared" si="82"/>
        <v>4.6411355974948623E-2</v>
      </c>
      <c r="H555" s="38">
        <f t="shared" si="83"/>
        <v>4.6405480025232218E-2</v>
      </c>
      <c r="I555" s="29">
        <f t="shared" si="84"/>
        <v>0.55222222222222195</v>
      </c>
      <c r="J555" s="29">
        <f t="shared" si="79"/>
        <v>0.38118672839506174</v>
      </c>
      <c r="K555" s="29">
        <f t="shared" si="86"/>
        <v>9.3651613321761418E-2</v>
      </c>
      <c r="L555" s="29">
        <f t="shared" si="87"/>
        <v>5.8810920739886294E-2</v>
      </c>
    </row>
    <row r="556" spans="1:12" x14ac:dyDescent="0.2">
      <c r="A556" s="26">
        <f t="shared" si="85"/>
        <v>83</v>
      </c>
      <c r="B556" s="6">
        <v>4980</v>
      </c>
      <c r="C556" s="38">
        <f t="shared" si="77"/>
        <v>8.6064957913799917E-4</v>
      </c>
      <c r="D556" s="38">
        <f t="shared" si="80"/>
        <v>7.9749563188550407E-2</v>
      </c>
      <c r="E556" s="38">
        <f t="shared" si="81"/>
        <v>7.8888913609412387E-2</v>
      </c>
      <c r="F556" s="38">
        <f t="shared" si="78"/>
        <v>5.735259551112244E-6</v>
      </c>
      <c r="G556" s="38">
        <f t="shared" si="82"/>
        <v>4.641122181361635E-2</v>
      </c>
      <c r="H556" s="38">
        <f t="shared" si="83"/>
        <v>4.6405486554065234E-2</v>
      </c>
      <c r="I556" s="29">
        <f t="shared" si="84"/>
        <v>0.55333333333333301</v>
      </c>
      <c r="J556" s="29">
        <f t="shared" si="79"/>
        <v>0.38272222222222224</v>
      </c>
      <c r="K556" s="29">
        <f t="shared" si="86"/>
        <v>9.3870749192898673E-2</v>
      </c>
      <c r="L556" s="29">
        <f t="shared" si="87"/>
        <v>5.8939824869203142E-2</v>
      </c>
    </row>
    <row r="557" spans="1:12" x14ac:dyDescent="0.2">
      <c r="A557" s="26">
        <f t="shared" si="85"/>
        <v>83.166666666666671</v>
      </c>
      <c r="B557" s="6">
        <v>4990</v>
      </c>
      <c r="C557" s="38">
        <f t="shared" si="77"/>
        <v>8.4853819051856167E-4</v>
      </c>
      <c r="D557" s="38">
        <f t="shared" si="80"/>
        <v>7.9738408077241127E-2</v>
      </c>
      <c r="E557" s="38">
        <f t="shared" si="81"/>
        <v>7.8889869886722544E-2</v>
      </c>
      <c r="F557" s="38">
        <f t="shared" si="78"/>
        <v>5.5979379855486506E-6</v>
      </c>
      <c r="G557" s="38">
        <f t="shared" si="82"/>
        <v>4.6411090864561397E-2</v>
      </c>
      <c r="H557" s="38">
        <f t="shared" si="83"/>
        <v>4.6405492926575843E-2</v>
      </c>
      <c r="I557" s="29">
        <f t="shared" si="84"/>
        <v>0.55444444444444407</v>
      </c>
      <c r="J557" s="29">
        <f t="shared" si="79"/>
        <v>0.3842608024691358</v>
      </c>
      <c r="K557" s="29">
        <f t="shared" si="86"/>
        <v>9.4089887720361795E-2</v>
      </c>
      <c r="L557" s="29">
        <f t="shared" si="87"/>
        <v>5.9068729016221407E-2</v>
      </c>
    </row>
    <row r="558" spans="1:12" x14ac:dyDescent="0.2">
      <c r="A558" s="26">
        <f t="shared" si="85"/>
        <v>83.333333333333329</v>
      </c>
      <c r="B558" s="6">
        <v>5000</v>
      </c>
      <c r="C558" s="38">
        <f t="shared" si="77"/>
        <v>8.3659723797188516E-4</v>
      </c>
      <c r="D558" s="38">
        <f t="shared" si="80"/>
        <v>7.9727409944906139E-2</v>
      </c>
      <c r="E558" s="38">
        <f t="shared" si="81"/>
        <v>7.8890812706934238E-2</v>
      </c>
      <c r="F558" s="38">
        <f t="shared" si="78"/>
        <v>5.4639043640093373E-6</v>
      </c>
      <c r="G558" s="38">
        <f t="shared" si="82"/>
        <v>4.6410963050870953E-2</v>
      </c>
      <c r="H558" s="38">
        <f t="shared" si="83"/>
        <v>4.6405499146506941E-2</v>
      </c>
      <c r="I558" s="29">
        <f t="shared" si="84"/>
        <v>0.55555555555555514</v>
      </c>
      <c r="J558" s="29">
        <f t="shared" si="79"/>
        <v>0.38580246913580252</v>
      </c>
      <c r="K558" s="29">
        <f t="shared" si="86"/>
        <v>9.4309028866769951E-2</v>
      </c>
      <c r="L558" s="29">
        <f t="shared" si="87"/>
        <v>5.919763318051726E-2</v>
      </c>
    </row>
    <row r="559" spans="1:12" x14ac:dyDescent="0.2">
      <c r="A559" s="26">
        <f t="shared" si="85"/>
        <v>83.5</v>
      </c>
      <c r="B559" s="6">
        <v>5010</v>
      </c>
      <c r="C559" s="38">
        <f t="shared" si="77"/>
        <v>8.2482432305664973E-4</v>
      </c>
      <c r="D559" s="38">
        <f t="shared" si="80"/>
        <v>7.9716566582477541E-2</v>
      </c>
      <c r="E559" s="38">
        <f t="shared" si="81"/>
        <v>7.8891742259420874E-2</v>
      </c>
      <c r="F559" s="38">
        <f t="shared" si="78"/>
        <v>5.3330799619628862E-6</v>
      </c>
      <c r="G559" s="38">
        <f t="shared" si="82"/>
        <v>4.6410838297473757E-2</v>
      </c>
      <c r="H559" s="38">
        <f t="shared" si="83"/>
        <v>4.6405505217511793E-2</v>
      </c>
      <c r="I559" s="29">
        <f t="shared" si="84"/>
        <v>0.5566666666666662</v>
      </c>
      <c r="J559" s="29">
        <f t="shared" si="79"/>
        <v>0.38734722222222223</v>
      </c>
      <c r="K559" s="29">
        <f t="shared" si="86"/>
        <v>9.4528172595268342E-2</v>
      </c>
      <c r="L559" s="29">
        <f t="shared" si="87"/>
        <v>5.9326537361677013E-2</v>
      </c>
    </row>
    <row r="560" spans="1:12" x14ac:dyDescent="0.2">
      <c r="A560" s="26">
        <f t="shared" si="85"/>
        <v>83.666666666666671</v>
      </c>
      <c r="B560" s="6">
        <v>5020</v>
      </c>
      <c r="C560" s="38">
        <f t="shared" si="77"/>
        <v>8.1321708108331484E-4</v>
      </c>
      <c r="D560" s="38">
        <f t="shared" si="80"/>
        <v>7.9705875811974275E-2</v>
      </c>
      <c r="E560" s="38">
        <f t="shared" si="81"/>
        <v>7.8892658730890936E-2</v>
      </c>
      <c r="F560" s="38">
        <f t="shared" si="78"/>
        <v>5.2053879398100953E-6</v>
      </c>
      <c r="G560" s="38">
        <f t="shared" si="82"/>
        <v>4.6410716531096005E-2</v>
      </c>
      <c r="H560" s="38">
        <f t="shared" si="83"/>
        <v>4.6405511143156192E-2</v>
      </c>
      <c r="I560" s="29">
        <f t="shared" si="84"/>
        <v>0.55777777777777726</v>
      </c>
      <c r="J560" s="29">
        <f t="shared" si="79"/>
        <v>0.38889506172839511</v>
      </c>
      <c r="K560" s="29">
        <f t="shared" si="86"/>
        <v>9.4747318869520814E-2</v>
      </c>
      <c r="L560" s="29">
        <f t="shared" si="87"/>
        <v>5.9455441559296891E-2</v>
      </c>
    </row>
    <row r="561" spans="1:12" x14ac:dyDescent="0.2">
      <c r="A561" s="26">
        <f t="shared" si="85"/>
        <v>83.833333333333329</v>
      </c>
      <c r="B561" s="6">
        <v>5030</v>
      </c>
      <c r="C561" s="38">
        <f t="shared" si="77"/>
        <v>8.0177318063915357E-4</v>
      </c>
      <c r="D561" s="38">
        <f t="shared" si="80"/>
        <v>7.9695335486064653E-2</v>
      </c>
      <c r="E561" s="38">
        <f t="shared" si="81"/>
        <v>7.8893562305425477E-2</v>
      </c>
      <c r="F561" s="38">
        <f t="shared" si="78"/>
        <v>5.080753297752449E-6</v>
      </c>
      <c r="G561" s="38">
        <f t="shared" si="82"/>
        <v>4.6410597680218324E-2</v>
      </c>
      <c r="H561" s="38">
        <f t="shared" si="83"/>
        <v>4.6405516926920569E-2</v>
      </c>
      <c r="I561" s="29">
        <f t="shared" si="84"/>
        <v>0.55888888888888832</v>
      </c>
      <c r="J561" s="29">
        <f t="shared" si="79"/>
        <v>0.39044598765432098</v>
      </c>
      <c r="K561" s="29">
        <f t="shared" si="86"/>
        <v>9.4966467653702549E-2</v>
      </c>
      <c r="L561" s="29">
        <f t="shared" si="87"/>
        <v>5.9584345772982779E-2</v>
      </c>
    </row>
    <row r="562" spans="1:12" x14ac:dyDescent="0.2">
      <c r="A562" s="26">
        <f t="shared" si="85"/>
        <v>84</v>
      </c>
      <c r="B562" s="6">
        <v>5040</v>
      </c>
      <c r="C562" s="38">
        <f t="shared" si="77"/>
        <v>7.9049032311996549E-4</v>
      </c>
      <c r="D562" s="38">
        <f t="shared" si="80"/>
        <v>7.9684943487635065E-2</v>
      </c>
      <c r="E562" s="38">
        <f t="shared" si="81"/>
        <v>7.8894453164515072E-2</v>
      </c>
      <c r="F562" s="38">
        <f t="shared" si="78"/>
        <v>4.9591028317409407E-6</v>
      </c>
      <c r="G562" s="38">
        <f t="shared" si="82"/>
        <v>4.6410481675033755E-2</v>
      </c>
      <c r="H562" s="38">
        <f t="shared" si="83"/>
        <v>4.6405522572202013E-2</v>
      </c>
      <c r="I562" s="29">
        <f t="shared" si="84"/>
        <v>0.55999999999999939</v>
      </c>
      <c r="J562" s="29">
        <f t="shared" si="79"/>
        <v>0.39200000000000002</v>
      </c>
      <c r="K562" s="29">
        <f t="shared" si="86"/>
        <v>9.5185618912492873E-2</v>
      </c>
      <c r="L562" s="29">
        <f t="shared" si="87"/>
        <v>5.9713250002350005E-2</v>
      </c>
    </row>
    <row r="563" spans="1:12" x14ac:dyDescent="0.2">
      <c r="A563" s="26">
        <f t="shared" si="85"/>
        <v>84.166666666666671</v>
      </c>
      <c r="B563" s="6">
        <v>5050</v>
      </c>
      <c r="C563" s="38">
        <f t="shared" si="77"/>
        <v>7.793662422683848E-4</v>
      </c>
      <c r="D563" s="38">
        <f t="shared" si="80"/>
        <v>7.9674697729364724E-2</v>
      </c>
      <c r="E563" s="38">
        <f t="shared" si="81"/>
        <v>7.8895331487096321E-2</v>
      </c>
      <c r="F563" s="38">
        <f t="shared" si="78"/>
        <v>4.8403650904797887E-6</v>
      </c>
      <c r="G563" s="38">
        <f t="shared" si="82"/>
        <v>4.6410368447406751E-2</v>
      </c>
      <c r="H563" s="38">
        <f t="shared" si="83"/>
        <v>4.6405528082316273E-2</v>
      </c>
      <c r="I563" s="29">
        <f t="shared" si="84"/>
        <v>0.56111111111111045</v>
      </c>
      <c r="J563" s="29">
        <f t="shared" si="79"/>
        <v>0.3935570987654321</v>
      </c>
      <c r="K563" s="29">
        <f t="shared" si="86"/>
        <v>9.5404772611068139E-2</v>
      </c>
      <c r="L563" s="29">
        <f t="shared" si="87"/>
        <v>5.9842154247023105E-2</v>
      </c>
    </row>
    <row r="564" spans="1:12" x14ac:dyDescent="0.2">
      <c r="A564" s="26">
        <f t="shared" si="85"/>
        <v>84.333333333333329</v>
      </c>
      <c r="B564" s="6">
        <v>5060</v>
      </c>
      <c r="C564" s="38">
        <f t="shared" si="77"/>
        <v>7.6839870371868011E-4</v>
      </c>
      <c r="D564" s="38">
        <f t="shared" si="80"/>
        <v>7.9664596153306427E-2</v>
      </c>
      <c r="E564" s="38">
        <f t="shared" si="81"/>
        <v>7.8896197449587729E-2</v>
      </c>
      <c r="F564" s="38">
        <f t="shared" si="78"/>
        <v>4.7244703334595765E-6</v>
      </c>
      <c r="G564" s="38">
        <f t="shared" si="82"/>
        <v>4.6410257930833164E-2</v>
      </c>
      <c r="H564" s="38">
        <f t="shared" si="83"/>
        <v>4.6405533460499707E-2</v>
      </c>
      <c r="I564" s="29">
        <f t="shared" si="84"/>
        <v>0.56222222222222151</v>
      </c>
      <c r="J564" s="29">
        <f t="shared" si="79"/>
        <v>0.39511728395061729</v>
      </c>
      <c r="K564" s="29">
        <f t="shared" si="86"/>
        <v>9.5623928715094772E-2</v>
      </c>
      <c r="L564" s="29">
        <f t="shared" si="87"/>
        <v>5.9971058506635602E-2</v>
      </c>
    </row>
    <row r="565" spans="1:12" x14ac:dyDescent="0.2">
      <c r="A565" s="26">
        <f t="shared" si="85"/>
        <v>84.5</v>
      </c>
      <c r="B565" s="6">
        <v>5070</v>
      </c>
      <c r="C565" s="38">
        <f t="shared" si="77"/>
        <v>7.5758550454796782E-4</v>
      </c>
      <c r="D565" s="38">
        <f t="shared" si="80"/>
        <v>7.9654636730473183E-2</v>
      </c>
      <c r="E565" s="38">
        <f t="shared" si="81"/>
        <v>7.8897051225925191E-2</v>
      </c>
      <c r="F565" s="38">
        <f t="shared" si="78"/>
        <v>4.6113504899951857E-6</v>
      </c>
      <c r="G565" s="38">
        <f t="shared" si="82"/>
        <v>4.6410150060401181E-2</v>
      </c>
      <c r="H565" s="38">
        <f t="shared" si="83"/>
        <v>4.6405538709911189E-2</v>
      </c>
      <c r="I565" s="29">
        <f t="shared" si="84"/>
        <v>0.56333333333333258</v>
      </c>
      <c r="J565" s="29">
        <f t="shared" si="79"/>
        <v>0.39668055555555559</v>
      </c>
      <c r="K565" s="29">
        <f t="shared" si="86"/>
        <v>9.5843087190722348E-2</v>
      </c>
      <c r="L565" s="29">
        <f t="shared" si="87"/>
        <v>6.0099962780829803E-2</v>
      </c>
    </row>
    <row r="566" spans="1:12" x14ac:dyDescent="0.2">
      <c r="A566" s="26">
        <f t="shared" si="85"/>
        <v>84.666666666666671</v>
      </c>
      <c r="B566" s="6">
        <v>5080</v>
      </c>
      <c r="C566" s="38">
        <f t="shared" si="77"/>
        <v>7.4692447283373369E-4</v>
      </c>
      <c r="D566" s="38">
        <f t="shared" si="80"/>
        <v>7.9644817460430672E-2</v>
      </c>
      <c r="E566" s="38">
        <f t="shared" si="81"/>
        <v>7.8897892987596904E-2</v>
      </c>
      <c r="F566" s="38">
        <f t="shared" si="78"/>
        <v>4.5009391192446101E-6</v>
      </c>
      <c r="G566" s="38">
        <f t="shared" si="82"/>
        <v>4.6410044772753199E-2</v>
      </c>
      <c r="H566" s="38">
        <f t="shared" si="83"/>
        <v>4.6405543833633954E-2</v>
      </c>
      <c r="I566" s="29">
        <f t="shared" si="84"/>
        <v>0.56444444444444364</v>
      </c>
      <c r="J566" s="29">
        <f t="shared" si="79"/>
        <v>0.39824691358024694</v>
      </c>
      <c r="K566" s="29">
        <f t="shared" si="86"/>
        <v>9.6062248004576786E-2</v>
      </c>
      <c r="L566" s="29">
        <f t="shared" si="87"/>
        <v>6.0228867069256564E-2</v>
      </c>
    </row>
    <row r="567" spans="1:12" x14ac:dyDescent="0.2">
      <c r="A567" s="26">
        <f t="shared" si="85"/>
        <v>84.833333333333329</v>
      </c>
      <c r="B567" s="6">
        <v>5090</v>
      </c>
      <c r="C567" s="38">
        <f t="shared" si="77"/>
        <v>7.3641346721758233E-4</v>
      </c>
      <c r="D567" s="38">
        <f t="shared" si="80"/>
        <v>7.9635136370895448E-2</v>
      </c>
      <c r="E567" s="38">
        <f t="shared" si="81"/>
        <v>7.8898722903677831E-2</v>
      </c>
      <c r="F567" s="38">
        <f t="shared" si="78"/>
        <v>4.3931713711849464E-6</v>
      </c>
      <c r="G567" s="38">
        <f t="shared" si="82"/>
        <v>4.6409942006048609E-2</v>
      </c>
      <c r="H567" s="38">
        <f t="shared" si="83"/>
        <v>4.6405548834677422E-2</v>
      </c>
      <c r="I567" s="29">
        <f t="shared" si="84"/>
        <v>0.5655555555555547</v>
      </c>
      <c r="J567" s="29">
        <f t="shared" si="79"/>
        <v>0.3998163580246914</v>
      </c>
      <c r="K567" s="29">
        <f t="shared" si="86"/>
        <v>9.6281411123753671E-2</v>
      </c>
      <c r="L567" s="29">
        <f t="shared" si="87"/>
        <v>6.0357771371575115E-2</v>
      </c>
    </row>
    <row r="568" spans="1:12" x14ac:dyDescent="0.2">
      <c r="A568" s="26">
        <f t="shared" si="85"/>
        <v>85</v>
      </c>
      <c r="B568" s="6">
        <v>5100</v>
      </c>
      <c r="C568" s="38">
        <f t="shared" si="77"/>
        <v>7.2605037647513113E-4</v>
      </c>
      <c r="D568" s="38">
        <f t="shared" si="80"/>
        <v>7.9625591517338792E-2</v>
      </c>
      <c r="E568" s="38">
        <f t="shared" si="81"/>
        <v>7.889954114086363E-2</v>
      </c>
      <c r="F568" s="38">
        <f t="shared" si="78"/>
        <v>4.2879839485227439E-6</v>
      </c>
      <c r="G568" s="38">
        <f t="shared" si="82"/>
        <v>4.640984169992747E-2</v>
      </c>
      <c r="H568" s="38">
        <f t="shared" si="83"/>
        <v>4.6405553715978945E-2</v>
      </c>
      <c r="I568" s="29">
        <f t="shared" si="84"/>
        <v>0.56666666666666576</v>
      </c>
      <c r="J568" s="29">
        <f t="shared" si="79"/>
        <v>0.40138888888888891</v>
      </c>
      <c r="K568" s="29">
        <f t="shared" si="86"/>
        <v>9.650057651581162E-2</v>
      </c>
      <c r="L568" s="29">
        <f t="shared" si="87"/>
        <v>6.0486675687452834E-2</v>
      </c>
    </row>
    <row r="569" spans="1:12" x14ac:dyDescent="0.2">
      <c r="A569" s="26">
        <f t="shared" si="85"/>
        <v>85.166666666666671</v>
      </c>
      <c r="B569" s="6">
        <v>5110</v>
      </c>
      <c r="C569" s="38">
        <f t="shared" si="77"/>
        <v>7.1583311909195096E-4</v>
      </c>
      <c r="D569" s="38">
        <f t="shared" si="80"/>
        <v>7.9616180982596138E-2</v>
      </c>
      <c r="E569" s="38">
        <f t="shared" si="81"/>
        <v>7.8900347863504153E-2</v>
      </c>
      <c r="F569" s="38">
        <f t="shared" si="78"/>
        <v>4.1853150695164647E-6</v>
      </c>
      <c r="G569" s="38">
        <f t="shared" si="82"/>
        <v>4.6409743795475071E-2</v>
      </c>
      <c r="H569" s="38">
        <f t="shared" si="83"/>
        <v>4.6405558480405555E-2</v>
      </c>
      <c r="I569" s="29">
        <f t="shared" si="84"/>
        <v>0.56777777777777683</v>
      </c>
      <c r="J569" s="29">
        <f t="shared" si="79"/>
        <v>0.40296450617283952</v>
      </c>
      <c r="K569" s="29">
        <f t="shared" si="86"/>
        <v>9.6719744148765802E-2</v>
      </c>
      <c r="L569" s="29">
        <f t="shared" si="87"/>
        <v>6.0615580016565071E-2</v>
      </c>
    </row>
    <row r="570" spans="1:12" x14ac:dyDescent="0.2">
      <c r="A570" s="26">
        <f t="shared" si="85"/>
        <v>85.333333333333329</v>
      </c>
      <c r="B570" s="6">
        <v>5120</v>
      </c>
      <c r="C570" s="38">
        <f t="shared" ref="C570:C633" si="88">$D$36*EXP(-$H$6*B570/3600)</f>
        <v>7.0575964284547437E-4</v>
      </c>
      <c r="D570" s="38">
        <f t="shared" si="80"/>
        <v>7.9606902876481991E-2</v>
      </c>
      <c r="E570" s="38">
        <f t="shared" si="81"/>
        <v>7.8901143233636478E-2</v>
      </c>
      <c r="F570" s="38">
        <f t="shared" ref="F570:F633" si="89">$D$36*EXP(-$H$7*B570/3600)</f>
        <v>4.0851044316890272E-6</v>
      </c>
      <c r="G570" s="38">
        <f t="shared" si="82"/>
        <v>4.6409648235187319E-2</v>
      </c>
      <c r="H570" s="38">
        <f t="shared" si="83"/>
        <v>4.6405563130755632E-2</v>
      </c>
      <c r="I570" s="29">
        <f t="shared" si="84"/>
        <v>0.56888888888888789</v>
      </c>
      <c r="J570" s="29">
        <f t="shared" ref="J570:J633" si="90">($B$55/10)/3600*0.5*B570^2</f>
        <v>0.40454320987654324</v>
      </c>
      <c r="K570" s="29">
        <f t="shared" si="86"/>
        <v>9.6938913991081455E-2</v>
      </c>
      <c r="L570" s="29">
        <f t="shared" si="87"/>
        <v>6.0744484358594947E-2</v>
      </c>
    </row>
    <row r="571" spans="1:12" x14ac:dyDescent="0.2">
      <c r="A571" s="26">
        <f t="shared" si="85"/>
        <v>85.5</v>
      </c>
      <c r="B571" s="6">
        <v>5130</v>
      </c>
      <c r="C571" s="38">
        <f t="shared" si="88"/>
        <v>6.9582792439279342E-4</v>
      </c>
      <c r="D571" s="38">
        <f t="shared" ref="D571:D634" si="91">D570*EXP(-$H$6*10/3600)+$B$55</f>
        <v>7.9597755335410247E-2</v>
      </c>
      <c r="E571" s="38">
        <f t="shared" ref="E571:E634" si="92">E570*EXP(-$H$6*10/3600)+$B$55</f>
        <v>7.8901927411017411E-2</v>
      </c>
      <c r="F571" s="38">
        <f t="shared" si="89"/>
        <v>3.9872931764091226E-6</v>
      </c>
      <c r="G571" s="38">
        <f t="shared" ref="G571:G634" si="93">G570*EXP(-$H$7*10/3600)+$B$55</f>
        <v>4.6409554962936965E-2</v>
      </c>
      <c r="H571" s="38">
        <f t="shared" ref="H571:H634" si="94">H570*EXP(-$H$7*10/3600)+$B$55</f>
        <v>4.6405567669760554E-2</v>
      </c>
      <c r="I571" s="29">
        <f t="shared" ref="I571:I634" si="95">I570+$B$55</f>
        <v>0.56999999999999895</v>
      </c>
      <c r="J571" s="29">
        <f t="shared" si="90"/>
        <v>0.40612500000000001</v>
      </c>
      <c r="K571" s="29">
        <f t="shared" si="86"/>
        <v>9.7158086011667616E-2</v>
      </c>
      <c r="L571" s="29">
        <f t="shared" si="87"/>
        <v>6.0873388713233167E-2</v>
      </c>
    </row>
    <row r="572" spans="1:12" x14ac:dyDescent="0.2">
      <c r="A572" s="26">
        <f t="shared" ref="A572:A635" si="96">B572/60</f>
        <v>85.666666666666671</v>
      </c>
      <c r="B572" s="6">
        <v>5140</v>
      </c>
      <c r="C572" s="38">
        <f t="shared" si="88"/>
        <v>6.860359688642514E-4</v>
      </c>
      <c r="D572" s="38">
        <f t="shared" si="91"/>
        <v>7.9588736522019921E-2</v>
      </c>
      <c r="E572" s="38">
        <f t="shared" si="92"/>
        <v>7.8902700553155625E-2</v>
      </c>
      <c r="F572" s="38">
        <f t="shared" si="89"/>
        <v>3.8918238543207528E-6</v>
      </c>
      <c r="G572" s="38">
        <f t="shared" si="93"/>
        <v>4.640946392394063E-2</v>
      </c>
      <c r="H572" s="38">
        <f t="shared" si="94"/>
        <v>4.6405572100086306E-2</v>
      </c>
      <c r="I572" s="29">
        <f t="shared" si="95"/>
        <v>0.57111111111111001</v>
      </c>
      <c r="J572" s="29">
        <f t="shared" si="90"/>
        <v>0.40770987654320989</v>
      </c>
      <c r="K572" s="29">
        <f t="shared" ref="K572:K635" si="97">K571+E572*10/3600</f>
        <v>9.737726017987082E-2</v>
      </c>
      <c r="L572" s="29">
        <f t="shared" ref="L572:L635" si="98">L571+H572*10/3600</f>
        <v>6.100229308017785E-2</v>
      </c>
    </row>
    <row r="573" spans="1:12" x14ac:dyDescent="0.2">
      <c r="A573" s="26">
        <f t="shared" si="96"/>
        <v>85.833333333333329</v>
      </c>
      <c r="B573" s="6">
        <v>5150</v>
      </c>
      <c r="C573" s="38">
        <f t="shared" si="88"/>
        <v>6.7638180946275777E-4</v>
      </c>
      <c r="D573" s="38">
        <f t="shared" si="91"/>
        <v>7.9579844624806051E-2</v>
      </c>
      <c r="E573" s="38">
        <f t="shared" si="92"/>
        <v>7.8903462815343245E-2</v>
      </c>
      <c r="F573" s="38">
        <f t="shared" si="89"/>
        <v>3.7986403916003211E-6</v>
      </c>
      <c r="G573" s="38">
        <f t="shared" si="93"/>
        <v>4.6409375064726636E-2</v>
      </c>
      <c r="H573" s="38">
        <f t="shared" si="94"/>
        <v>4.6405576424335036E-2</v>
      </c>
      <c r="I573" s="29">
        <f t="shared" si="95"/>
        <v>0.57222222222222108</v>
      </c>
      <c r="J573" s="29">
        <f t="shared" si="90"/>
        <v>0.40929783950617288</v>
      </c>
      <c r="K573" s="29">
        <f t="shared" si="97"/>
        <v>9.7596436465468991E-2</v>
      </c>
      <c r="L573" s="29">
        <f t="shared" si="98"/>
        <v>6.1131197459134333E-2</v>
      </c>
    </row>
    <row r="574" spans="1:12" x14ac:dyDescent="0.2">
      <c r="A574" s="26">
        <f t="shared" si="96"/>
        <v>86</v>
      </c>
      <c r="B574" s="6">
        <v>5160</v>
      </c>
      <c r="C574" s="38">
        <f t="shared" si="88"/>
        <v>6.6686350706873744E-4</v>
      </c>
      <c r="D574" s="38">
        <f t="shared" si="91"/>
        <v>7.9571077857755884E-2</v>
      </c>
      <c r="E574" s="38">
        <f t="shared" si="92"/>
        <v>7.8904214350687091E-2</v>
      </c>
      <c r="F574" s="38">
        <f t="shared" si="89"/>
        <v>3.707688057021758E-6</v>
      </c>
      <c r="G574" s="38">
        <f t="shared" si="93"/>
        <v>4.6409288333103607E-2</v>
      </c>
      <c r="H574" s="38">
        <f t="shared" si="94"/>
        <v>4.640558064504658E-2</v>
      </c>
      <c r="I574" s="29">
        <f t="shared" si="95"/>
        <v>0.57333333333333214</v>
      </c>
      <c r="J574" s="29">
        <f t="shared" si="90"/>
        <v>0.41088888888888891</v>
      </c>
      <c r="K574" s="29">
        <f t="shared" si="97"/>
        <v>9.7815614838665341E-2</v>
      </c>
      <c r="L574" s="29">
        <f t="shared" si="98"/>
        <v>6.1260101849815021E-2</v>
      </c>
    </row>
    <row r="575" spans="1:12" x14ac:dyDescent="0.2">
      <c r="A575" s="26">
        <f t="shared" si="96"/>
        <v>86.166666666666671</v>
      </c>
      <c r="B575" s="6">
        <v>5170</v>
      </c>
      <c r="C575" s="38">
        <f t="shared" si="88"/>
        <v>6.5747914985064783E-4</v>
      </c>
      <c r="D575" s="38">
        <f t="shared" si="91"/>
        <v>7.9562434459990089E-2</v>
      </c>
      <c r="E575" s="38">
        <f t="shared" si="92"/>
        <v>7.8904955310139385E-2</v>
      </c>
      <c r="F575" s="38">
        <f t="shared" si="89"/>
        <v>3.618913429810174E-6</v>
      </c>
      <c r="G575" s="38">
        <f t="shared" si="93"/>
        <v>4.6409203678129791E-2</v>
      </c>
      <c r="H575" s="38">
        <f t="shared" si="94"/>
        <v>4.6405584764699977E-2</v>
      </c>
      <c r="I575" s="29">
        <f t="shared" si="95"/>
        <v>0.5744444444444432</v>
      </c>
      <c r="J575" s="29">
        <f t="shared" si="90"/>
        <v>0.41248302469135806</v>
      </c>
      <c r="K575" s="29">
        <f t="shared" si="97"/>
        <v>9.8034795270082395E-2</v>
      </c>
      <c r="L575" s="29">
        <f t="shared" si="98"/>
        <v>6.1389006251939188E-2</v>
      </c>
    </row>
    <row r="576" spans="1:12" x14ac:dyDescent="0.2">
      <c r="A576" s="26">
        <f t="shared" si="96"/>
        <v>86.333333333333329</v>
      </c>
      <c r="B576" s="6">
        <v>5180</v>
      </c>
      <c r="C576" s="38">
        <f t="shared" si="88"/>
        <v>6.4822685288096356E-4</v>
      </c>
      <c r="D576" s="38">
        <f t="shared" si="91"/>
        <v>7.9553912695409124E-2</v>
      </c>
      <c r="E576" s="38">
        <f t="shared" si="92"/>
        <v>7.8905685842528106E-2</v>
      </c>
      <c r="F576" s="38">
        <f t="shared" si="89"/>
        <v>3.5322643682652136E-6</v>
      </c>
      <c r="G576" s="38">
        <f t="shared" si="93"/>
        <v>4.6409121050083171E-2</v>
      </c>
      <c r="H576" s="38">
        <f t="shared" si="94"/>
        <v>4.64055887857149E-2</v>
      </c>
      <c r="I576" s="29">
        <f t="shared" si="95"/>
        <v>0.57555555555555427</v>
      </c>
      <c r="J576" s="29">
        <f t="shared" si="90"/>
        <v>0.41408024691358025</v>
      </c>
      <c r="K576" s="29">
        <f t="shared" si="97"/>
        <v>9.8253977730756087E-2</v>
      </c>
      <c r="L576" s="29">
        <f t="shared" si="98"/>
        <v>6.1517910665232843E-2</v>
      </c>
    </row>
    <row r="577" spans="1:12" x14ac:dyDescent="0.2">
      <c r="A577" s="26">
        <f t="shared" si="96"/>
        <v>86.5</v>
      </c>
      <c r="B577" s="6">
        <v>5190</v>
      </c>
      <c r="C577" s="38">
        <f t="shared" si="88"/>
        <v>6.3910475775758068E-4</v>
      </c>
      <c r="D577" s="38">
        <f t="shared" si="91"/>
        <v>7.95455108523445E-2</v>
      </c>
      <c r="E577" s="38">
        <f t="shared" si="92"/>
        <v>7.8906406094586864E-2</v>
      </c>
      <c r="F577" s="38">
        <f t="shared" si="89"/>
        <v>3.4476899791356674E-6</v>
      </c>
      <c r="G577" s="38">
        <f t="shared" si="93"/>
        <v>4.6409040400432228E-2</v>
      </c>
      <c r="H577" s="38">
        <f t="shared" si="94"/>
        <v>4.6405592710453088E-2</v>
      </c>
      <c r="I577" s="29">
        <f t="shared" si="95"/>
        <v>0.57666666666666533</v>
      </c>
      <c r="J577" s="29">
        <f t="shared" si="90"/>
        <v>0.41568055555555555</v>
      </c>
      <c r="K577" s="29">
        <f t="shared" si="97"/>
        <v>9.847316219212994E-2</v>
      </c>
      <c r="L577" s="29">
        <f t="shared" si="98"/>
        <v>6.1646815089428549E-2</v>
      </c>
    </row>
    <row r="578" spans="1:12" x14ac:dyDescent="0.2">
      <c r="A578" s="26">
        <f t="shared" si="96"/>
        <v>86.666666666666671</v>
      </c>
      <c r="B578" s="6">
        <v>5200</v>
      </c>
      <c r="C578" s="38">
        <f t="shared" si="88"/>
        <v>6.301110322305362E-4</v>
      </c>
      <c r="D578" s="38">
        <f t="shared" si="91"/>
        <v>7.9537227243214964E-2</v>
      </c>
      <c r="E578" s="38">
        <f t="shared" si="92"/>
        <v>7.8907116210984368E-2</v>
      </c>
      <c r="F578" s="38">
        <f t="shared" si="89"/>
        <v>3.365140587727396E-6</v>
      </c>
      <c r="G578" s="38">
        <f t="shared" si="93"/>
        <v>4.6408961681807463E-2</v>
      </c>
      <c r="H578" s="38">
        <f t="shared" si="94"/>
        <v>4.6405596541219729E-2</v>
      </c>
      <c r="I578" s="29">
        <f t="shared" si="95"/>
        <v>0.57777777777777639</v>
      </c>
      <c r="J578" s="29">
        <f t="shared" si="90"/>
        <v>0.41728395061728396</v>
      </c>
      <c r="K578" s="29">
        <f t="shared" si="97"/>
        <v>9.8692348626049337E-2</v>
      </c>
      <c r="L578" s="29">
        <f t="shared" si="98"/>
        <v>6.177571952426527E-2</v>
      </c>
    </row>
    <row r="579" spans="1:12" x14ac:dyDescent="0.2">
      <c r="A579" s="26">
        <f t="shared" si="96"/>
        <v>86.833333333333329</v>
      </c>
      <c r="B579" s="6">
        <v>5210</v>
      </c>
      <c r="C579" s="38">
        <f t="shared" si="88"/>
        <v>6.212438698339869E-4</v>
      </c>
      <c r="D579" s="38">
        <f t="shared" si="91"/>
        <v>7.9529060204187554E-2</v>
      </c>
      <c r="E579" s="38">
        <f t="shared" si="92"/>
        <v>7.8907816334353509E-2</v>
      </c>
      <c r="F579" s="38">
        <f t="shared" si="89"/>
        <v>3.2845677087268746E-6</v>
      </c>
      <c r="G579" s="38">
        <f t="shared" si="93"/>
        <v>4.6408884847973557E-2</v>
      </c>
      <c r="H579" s="38">
        <f t="shared" si="94"/>
        <v>4.6405600280264823E-2</v>
      </c>
      <c r="I579" s="29">
        <f t="shared" si="95"/>
        <v>0.57888888888888745</v>
      </c>
      <c r="J579" s="29">
        <f t="shared" si="90"/>
        <v>0.41889043209876548</v>
      </c>
      <c r="K579" s="29">
        <f t="shared" si="97"/>
        <v>9.891153700475587E-2</v>
      </c>
      <c r="L579" s="29">
        <f t="shared" si="98"/>
        <v>6.1904623969488225E-2</v>
      </c>
    </row>
    <row r="580" spans="1:12" x14ac:dyDescent="0.2">
      <c r="A580" s="26">
        <f t="shared" si="96"/>
        <v>87</v>
      </c>
      <c r="B580" s="6">
        <v>5220</v>
      </c>
      <c r="C580" s="38">
        <f t="shared" si="88"/>
        <v>6.1250148952336314E-4</v>
      </c>
      <c r="D580" s="38">
        <f t="shared" si="91"/>
        <v>7.9521008094843415E-2</v>
      </c>
      <c r="E580" s="38">
        <f t="shared" si="92"/>
        <v>7.8908506605319992E-2</v>
      </c>
      <c r="F580" s="38">
        <f t="shared" si="89"/>
        <v>3.2059240177234693E-6</v>
      </c>
      <c r="G580" s="38">
        <f t="shared" si="93"/>
        <v>4.6408809853802233E-2</v>
      </c>
      <c r="H580" s="38">
        <f t="shared" si="94"/>
        <v>4.6405603929784503E-2</v>
      </c>
      <c r="I580" s="29">
        <f t="shared" si="95"/>
        <v>0.57999999999999852</v>
      </c>
      <c r="J580" s="29">
        <f t="shared" si="90"/>
        <v>0.42050000000000004</v>
      </c>
      <c r="K580" s="29">
        <f t="shared" si="97"/>
        <v>9.9130727300881766E-2</v>
      </c>
      <c r="L580" s="29">
        <f t="shared" si="98"/>
        <v>6.2033528424848737E-2</v>
      </c>
    </row>
    <row r="581" spans="1:12" x14ac:dyDescent="0.2">
      <c r="A581" s="26">
        <f t="shared" si="96"/>
        <v>87.166666666666671</v>
      </c>
      <c r="B581" s="6">
        <v>5230</v>
      </c>
      <c r="C581" s="38">
        <f t="shared" si="88"/>
        <v>6.0388213531763451E-4</v>
      </c>
      <c r="D581" s="38">
        <f t="shared" si="91"/>
        <v>7.9513069297848266E-2</v>
      </c>
      <c r="E581" s="38">
        <f t="shared" si="92"/>
        <v>7.8909187162530578E-2</v>
      </c>
      <c r="F581" s="38">
        <f t="shared" si="89"/>
        <v>3.1291633234134208E-6</v>
      </c>
      <c r="G581" s="38">
        <f t="shared" si="93"/>
        <v>4.6408736655245718E-2</v>
      </c>
      <c r="H581" s="38">
        <f t="shared" si="94"/>
        <v>4.6405607491922303E-2</v>
      </c>
      <c r="I581" s="29">
        <f t="shared" si="95"/>
        <v>0.58111111111110958</v>
      </c>
      <c r="J581" s="29">
        <f t="shared" si="90"/>
        <v>0.42211265432098766</v>
      </c>
      <c r="K581" s="29">
        <f t="shared" si="97"/>
        <v>9.9349919487444358E-2</v>
      </c>
      <c r="L581" s="29">
        <f t="shared" si="98"/>
        <v>6.2162432890104077E-2</v>
      </c>
    </row>
    <row r="582" spans="1:12" x14ac:dyDescent="0.2">
      <c r="A582" s="26">
        <f t="shared" si="96"/>
        <v>87.333333333333329</v>
      </c>
      <c r="B582" s="6">
        <v>5240</v>
      </c>
      <c r="C582" s="38">
        <f t="shared" si="88"/>
        <v>5.9538407594660395E-4</v>
      </c>
      <c r="D582" s="38">
        <f t="shared" si="91"/>
        <v>7.9505242218627592E-2</v>
      </c>
      <c r="E582" s="38">
        <f t="shared" si="92"/>
        <v>7.8909858142680936E-2</v>
      </c>
      <c r="F582" s="38">
        <f t="shared" si="89"/>
        <v>3.0542405404694515E-6</v>
      </c>
      <c r="G582" s="38">
        <f t="shared" si="93"/>
        <v>4.6408665209310911E-2</v>
      </c>
      <c r="H582" s="38">
        <f t="shared" si="94"/>
        <v>4.6405610968770439E-2</v>
      </c>
      <c r="I582" s="29">
        <f t="shared" si="95"/>
        <v>0.58222222222222064</v>
      </c>
      <c r="J582" s="29">
        <f t="shared" si="90"/>
        <v>0.42372839506172844</v>
      </c>
      <c r="K582" s="29">
        <f t="shared" si="97"/>
        <v>9.9569113537840689E-2</v>
      </c>
      <c r="L582" s="29">
        <f t="shared" si="98"/>
        <v>6.2291337365017331E-2</v>
      </c>
    </row>
    <row r="583" spans="1:12" x14ac:dyDescent="0.2">
      <c r="A583" s="26">
        <f t="shared" si="96"/>
        <v>87.5</v>
      </c>
      <c r="B583" s="6">
        <v>5250</v>
      </c>
      <c r="C583" s="38">
        <f t="shared" si="88"/>
        <v>5.8700560450316674E-4</v>
      </c>
      <c r="D583" s="38">
        <f t="shared" si="91"/>
        <v>7.9497525285046319E-2</v>
      </c>
      <c r="E583" s="38">
        <f t="shared" si="92"/>
        <v>7.8910519680543093E-2</v>
      </c>
      <c r="F583" s="38">
        <f t="shared" si="89"/>
        <v>2.9811116630599375E-6</v>
      </c>
      <c r="G583" s="38">
        <f t="shared" si="93"/>
        <v>4.6408595474034101E-2</v>
      </c>
      <c r="H583" s="38">
        <f t="shared" si="94"/>
        <v>4.6405614362371041E-2</v>
      </c>
      <c r="I583" s="29">
        <f t="shared" si="95"/>
        <v>0.58333333333333171</v>
      </c>
      <c r="J583" s="29">
        <f t="shared" si="90"/>
        <v>0.42534722222222227</v>
      </c>
      <c r="K583" s="29">
        <f t="shared" si="97"/>
        <v>9.97883094258422E-2</v>
      </c>
      <c r="L583" s="29">
        <f t="shared" si="98"/>
        <v>6.2420241849357253E-2</v>
      </c>
    </row>
    <row r="584" spans="1:12" x14ac:dyDescent="0.2">
      <c r="A584" s="26">
        <f t="shared" si="96"/>
        <v>87.666666666666671</v>
      </c>
      <c r="B584" s="6">
        <v>5260</v>
      </c>
      <c r="C584" s="38">
        <f t="shared" si="88"/>
        <v>5.7874503810046623E-4</v>
      </c>
      <c r="D584" s="38">
        <f t="shared" si="91"/>
        <v>7.9489916947093064E-2</v>
      </c>
      <c r="E584" s="38">
        <f t="shared" si="92"/>
        <v>7.8911171908992536E-2</v>
      </c>
      <c r="F584" s="38">
        <f t="shared" si="89"/>
        <v>2.9097337390020942E-6</v>
      </c>
      <c r="G584" s="38">
        <f t="shared" si="93"/>
        <v>4.6408527408456336E-2</v>
      </c>
      <c r="H584" s="38">
        <f t="shared" si="94"/>
        <v>4.6405617674717334E-2</v>
      </c>
      <c r="I584" s="29">
        <f t="shared" si="95"/>
        <v>0.58444444444444277</v>
      </c>
      <c r="J584" s="29">
        <f t="shared" si="90"/>
        <v>0.42696913580246915</v>
      </c>
      <c r="K584" s="29">
        <f t="shared" si="97"/>
        <v>0.1000075071255894</v>
      </c>
      <c r="L584" s="29">
        <f t="shared" si="98"/>
        <v>6.254914634289814E-2</v>
      </c>
    </row>
    <row r="585" spans="1:12" x14ac:dyDescent="0.2">
      <c r="A585" s="26">
        <f t="shared" si="96"/>
        <v>87.833333333333329</v>
      </c>
      <c r="B585" s="6">
        <v>5270</v>
      </c>
      <c r="C585" s="38">
        <f t="shared" si="88"/>
        <v>5.7060071753387064E-4</v>
      </c>
      <c r="D585" s="38">
        <f t="shared" si="91"/>
        <v>7.9482415676568802E-2</v>
      </c>
      <c r="E585" s="38">
        <f t="shared" si="92"/>
        <v>7.8911814959034876E-2</v>
      </c>
      <c r="F585" s="38">
        <f t="shared" si="89"/>
        <v>2.8400648445341031E-6</v>
      </c>
      <c r="G585" s="38">
        <f t="shared" si="93"/>
        <v>4.6408460972599354E-2</v>
      </c>
      <c r="H585" s="38">
        <f t="shared" si="94"/>
        <v>4.6405620907754824E-2</v>
      </c>
      <c r="I585" s="29">
        <f t="shared" si="95"/>
        <v>0.58555555555555383</v>
      </c>
      <c r="J585" s="29">
        <f t="shared" si="90"/>
        <v>0.42859413580246913</v>
      </c>
      <c r="K585" s="29">
        <f t="shared" si="97"/>
        <v>0.10022670661158671</v>
      </c>
      <c r="L585" s="29">
        <f t="shared" si="98"/>
        <v>6.2678050845419678E-2</v>
      </c>
    </row>
    <row r="586" spans="1:12" x14ac:dyDescent="0.2">
      <c r="A586" s="26">
        <f t="shared" si="96"/>
        <v>88</v>
      </c>
      <c r="B586" s="6">
        <v>5280</v>
      </c>
      <c r="C586" s="38">
        <f t="shared" si="88"/>
        <v>5.6257100694770597E-4</v>
      </c>
      <c r="D586" s="38">
        <f t="shared" si="91"/>
        <v>7.94750199667799E-2</v>
      </c>
      <c r="E586" s="38">
        <f t="shared" si="92"/>
        <v>7.891244895983214E-2</v>
      </c>
      <c r="F586" s="38">
        <f t="shared" si="89"/>
        <v>2.7720640596911724E-6</v>
      </c>
      <c r="G586" s="38">
        <f t="shared" si="93"/>
        <v>4.6408396127442117E-2</v>
      </c>
      <c r="H586" s="38">
        <f t="shared" si="94"/>
        <v>4.6405624063382431E-2</v>
      </c>
      <c r="I586" s="29">
        <f t="shared" si="95"/>
        <v>0.58666666666666489</v>
      </c>
      <c r="J586" s="29">
        <f t="shared" si="90"/>
        <v>0.43022222222222223</v>
      </c>
      <c r="K586" s="29">
        <f t="shared" si="97"/>
        <v>0.10044590785869735</v>
      </c>
      <c r="L586" s="29">
        <f t="shared" si="98"/>
        <v>6.2806955356706856E-2</v>
      </c>
    </row>
    <row r="587" spans="1:12" x14ac:dyDescent="0.2">
      <c r="A587" s="26">
        <f t="shared" si="96"/>
        <v>88.166666666666671</v>
      </c>
      <c r="B587" s="6">
        <v>5290</v>
      </c>
      <c r="C587" s="38">
        <f t="shared" si="88"/>
        <v>5.5465429350668371E-4</v>
      </c>
      <c r="D587" s="38">
        <f t="shared" si="91"/>
        <v>7.946772833223549E-2</v>
      </c>
      <c r="E587" s="38">
        <f t="shared" si="92"/>
        <v>7.8913074038728756E-2</v>
      </c>
      <c r="F587" s="38">
        <f t="shared" si="89"/>
        <v>2.7056914442712581E-6</v>
      </c>
      <c r="G587" s="38">
        <f t="shared" si="93"/>
        <v>4.6408332834897877E-2</v>
      </c>
      <c r="H587" s="38">
        <f t="shared" si="94"/>
        <v>4.6405627143453608E-2</v>
      </c>
      <c r="I587" s="29">
        <f t="shared" si="95"/>
        <v>0.58777777777777596</v>
      </c>
      <c r="J587" s="29">
        <f t="shared" si="90"/>
        <v>0.43185339506172843</v>
      </c>
      <c r="K587" s="29">
        <f t="shared" si="97"/>
        <v>0.10066511084213826</v>
      </c>
      <c r="L587" s="29">
        <f t="shared" si="98"/>
        <v>6.2935859876549788E-2</v>
      </c>
    </row>
    <row r="588" spans="1:12" x14ac:dyDescent="0.2">
      <c r="A588" s="26">
        <f t="shared" si="96"/>
        <v>88.333333333333329</v>
      </c>
      <c r="B588" s="6">
        <v>5300</v>
      </c>
      <c r="C588" s="38">
        <f t="shared" si="88"/>
        <v>5.4684898707194735E-4</v>
      </c>
      <c r="D588" s="38">
        <f t="shared" si="91"/>
        <v>7.9460539308349093E-2</v>
      </c>
      <c r="E588" s="38">
        <f t="shared" si="92"/>
        <v>7.8913690321277097E-2</v>
      </c>
      <c r="F588" s="38">
        <f t="shared" si="89"/>
        <v>2.6409080143762114E-6</v>
      </c>
      <c r="G588" s="38">
        <f t="shared" si="93"/>
        <v>4.6408271057791807E-2</v>
      </c>
      <c r="H588" s="38">
        <f t="shared" si="94"/>
        <v>4.6405630149777437E-2</v>
      </c>
      <c r="I588" s="29">
        <f t="shared" si="95"/>
        <v>0.58888888888888702</v>
      </c>
      <c r="J588" s="29">
        <f t="shared" si="90"/>
        <v>0.43348765432098768</v>
      </c>
      <c r="K588" s="29">
        <f t="shared" si="97"/>
        <v>0.10088431553747515</v>
      </c>
      <c r="L588" s="29">
        <f t="shared" si="98"/>
        <v>6.3064764404743609E-2</v>
      </c>
    </row>
    <row r="589" spans="1:12" x14ac:dyDescent="0.2">
      <c r="A589" s="26">
        <f t="shared" si="96"/>
        <v>88.5</v>
      </c>
      <c r="B589" s="6">
        <v>5310</v>
      </c>
      <c r="C589" s="38">
        <f t="shared" si="88"/>
        <v>5.3915351988168025E-4</v>
      </c>
      <c r="D589" s="38">
        <f t="shared" si="91"/>
        <v>7.9453451451144463E-2</v>
      </c>
      <c r="E589" s="38">
        <f t="shared" si="92"/>
        <v>7.8914297931262728E-2</v>
      </c>
      <c r="F589" s="38">
        <f t="shared" si="89"/>
        <v>2.5776757195146428E-6</v>
      </c>
      <c r="G589" s="38">
        <f t="shared" si="93"/>
        <v>4.6408210759839183E-2</v>
      </c>
      <c r="H589" s="38">
        <f t="shared" si="94"/>
        <v>4.6405633084119671E-2</v>
      </c>
      <c r="I589" s="29">
        <f t="shared" si="95"/>
        <v>0.58999999999999808</v>
      </c>
      <c r="J589" s="29">
        <f t="shared" si="90"/>
        <v>0.43512500000000004</v>
      </c>
      <c r="K589" s="29">
        <f t="shared" si="97"/>
        <v>0.10110352192061754</v>
      </c>
      <c r="L589" s="29">
        <f t="shared" si="98"/>
        <v>6.3193668941088382E-2</v>
      </c>
    </row>
    <row r="590" spans="1:12" x14ac:dyDescent="0.2">
      <c r="A590" s="26">
        <f t="shared" si="96"/>
        <v>88.666666666666671</v>
      </c>
      <c r="B590" s="6">
        <v>5320</v>
      </c>
      <c r="C590" s="38">
        <f t="shared" si="88"/>
        <v>5.3156634623620564E-4</v>
      </c>
      <c r="D590" s="38">
        <f t="shared" si="91"/>
        <v>7.944646333696552E-2</v>
      </c>
      <c r="E590" s="38">
        <f t="shared" si="92"/>
        <v>7.8914896990729261E-2</v>
      </c>
      <c r="F590" s="38">
        <f t="shared" si="89"/>
        <v>2.5159574202529476E-6</v>
      </c>
      <c r="G590" s="38">
        <f t="shared" si="93"/>
        <v>4.6408151905624057E-2</v>
      </c>
      <c r="H590" s="38">
        <f t="shared" si="94"/>
        <v>4.6405635948203801E-2</v>
      </c>
      <c r="I590" s="29">
        <f t="shared" si="95"/>
        <v>0.59111111111110914</v>
      </c>
      <c r="J590" s="29">
        <f t="shared" si="90"/>
        <v>0.43676543209876545</v>
      </c>
      <c r="K590" s="29">
        <f t="shared" si="97"/>
        <v>0.10132272996781401</v>
      </c>
      <c r="L590" s="29">
        <f t="shared" si="98"/>
        <v>6.3322573485388944E-2</v>
      </c>
    </row>
    <row r="591" spans="1:12" x14ac:dyDescent="0.2">
      <c r="A591" s="26">
        <f t="shared" si="96"/>
        <v>88.833333333333329</v>
      </c>
      <c r="B591" s="6">
        <v>5330</v>
      </c>
      <c r="C591" s="38">
        <f t="shared" si="88"/>
        <v>5.2408594218752275E-4</v>
      </c>
      <c r="D591" s="38">
        <f t="shared" si="91"/>
        <v>7.9439573562190433E-2</v>
      </c>
      <c r="E591" s="38">
        <f t="shared" si="92"/>
        <v>7.8915487620002861E-2</v>
      </c>
      <c r="F591" s="38">
        <f t="shared" si="89"/>
        <v>2.455716866401558E-6</v>
      </c>
      <c r="G591" s="38">
        <f t="shared" si="93"/>
        <v>4.6408094460578447E-2</v>
      </c>
      <c r="H591" s="38">
        <f t="shared" si="94"/>
        <v>4.6405638743712042E-2</v>
      </c>
      <c r="I591" s="29">
        <f t="shared" si="95"/>
        <v>0.59222222222222021</v>
      </c>
      <c r="J591" s="29">
        <f t="shared" si="90"/>
        <v>0.43840895061728397</v>
      </c>
      <c r="K591" s="29">
        <f t="shared" si="97"/>
        <v>0.10154193965564735</v>
      </c>
      <c r="L591" s="29">
        <f t="shared" si="98"/>
        <v>6.3451478037454809E-2</v>
      </c>
    </row>
    <row r="592" spans="1:12" x14ac:dyDescent="0.2">
      <c r="A592" s="26">
        <f t="shared" si="96"/>
        <v>89</v>
      </c>
      <c r="B592" s="6">
        <v>5340</v>
      </c>
      <c r="C592" s="38">
        <f t="shared" si="88"/>
        <v>5.1671080523320767E-4</v>
      </c>
      <c r="D592" s="38">
        <f t="shared" si="91"/>
        <v>7.9432780742949655E-2</v>
      </c>
      <c r="E592" s="38">
        <f t="shared" si="92"/>
        <v>7.891606993771641E-2</v>
      </c>
      <c r="F592" s="38">
        <f t="shared" si="89"/>
        <v>2.396918675723372E-6</v>
      </c>
      <c r="G592" s="38">
        <f t="shared" si="93"/>
        <v>4.6408038390962067E-2</v>
      </c>
      <c r="H592" s="38">
        <f t="shared" si="94"/>
        <v>4.6405641472286339E-2</v>
      </c>
      <c r="I592" s="29">
        <f t="shared" si="95"/>
        <v>0.59333333333333127</v>
      </c>
      <c r="J592" s="29">
        <f t="shared" si="90"/>
        <v>0.44005555555555559</v>
      </c>
      <c r="K592" s="29">
        <f t="shared" si="97"/>
        <v>0.1017611509610299</v>
      </c>
      <c r="L592" s="29">
        <f t="shared" si="98"/>
        <v>6.3580382597100055E-2</v>
      </c>
    </row>
    <row r="593" spans="1:12" x14ac:dyDescent="0.2">
      <c r="A593" s="26">
        <f t="shared" si="96"/>
        <v>89.166666666666671</v>
      </c>
      <c r="B593" s="6">
        <v>5350</v>
      </c>
      <c r="C593" s="38">
        <f t="shared" si="88"/>
        <v>5.0943945401462026E-4</v>
      </c>
      <c r="D593" s="38">
        <f t="shared" si="91"/>
        <v>7.9426083514847992E-2</v>
      </c>
      <c r="E593" s="38">
        <f t="shared" si="92"/>
        <v>7.8916644060833332E-2</v>
      </c>
      <c r="F593" s="38">
        <f t="shared" si="89"/>
        <v>2.3395283131520533E-6</v>
      </c>
      <c r="G593" s="38">
        <f t="shared" si="93"/>
        <v>4.6407983663842467E-2</v>
      </c>
      <c r="H593" s="38">
        <f t="shared" si="94"/>
        <v>4.6405644135529313E-2</v>
      </c>
      <c r="I593" s="29">
        <f t="shared" si="95"/>
        <v>0.59444444444444233</v>
      </c>
      <c r="J593" s="29">
        <f t="shared" si="90"/>
        <v>0.44170524691358026</v>
      </c>
      <c r="K593" s="29">
        <f t="shared" si="97"/>
        <v>0.10198036386119888</v>
      </c>
      <c r="L593" s="29">
        <f t="shared" si="98"/>
        <v>6.3709287164143188E-2</v>
      </c>
    </row>
    <row r="594" spans="1:12" x14ac:dyDescent="0.2">
      <c r="A594" s="26">
        <f t="shared" si="96"/>
        <v>89.333333333333329</v>
      </c>
      <c r="B594" s="6">
        <v>5360</v>
      </c>
      <c r="C594" s="38">
        <f t="shared" si="88"/>
        <v>5.022704280193658E-4</v>
      </c>
      <c r="D594" s="38">
        <f t="shared" si="91"/>
        <v>7.9419480532690531E-2</v>
      </c>
      <c r="E594" s="38">
        <f t="shared" si="92"/>
        <v>7.8917210104671121E-2</v>
      </c>
      <c r="F594" s="38">
        <f t="shared" si="89"/>
        <v>2.2835120705078841E-6</v>
      </c>
      <c r="G594" s="38">
        <f t="shared" si="93"/>
        <v>4.6407930247075728E-2</v>
      </c>
      <c r="H594" s="38">
        <f t="shared" si="94"/>
        <v>4.6405646735005218E-2</v>
      </c>
      <c r="I594" s="29">
        <f t="shared" si="95"/>
        <v>0.5955555555555534</v>
      </c>
      <c r="J594" s="29">
        <f t="shared" si="90"/>
        <v>0.44335802469135804</v>
      </c>
      <c r="K594" s="29">
        <f t="shared" si="97"/>
        <v>0.10219957833371185</v>
      </c>
      <c r="L594" s="29">
        <f t="shared" si="98"/>
        <v>6.3838191738407088E-2</v>
      </c>
    </row>
    <row r="595" spans="1:12" x14ac:dyDescent="0.2">
      <c r="A595" s="26">
        <f t="shared" si="96"/>
        <v>89.5</v>
      </c>
      <c r="B595" s="6">
        <v>5370</v>
      </c>
      <c r="C595" s="38">
        <f t="shared" si="88"/>
        <v>4.9520228728793588E-4</v>
      </c>
      <c r="D595" s="38">
        <f t="shared" si="91"/>
        <v>7.9412970470212452E-2</v>
      </c>
      <c r="E595" s="38">
        <f t="shared" si="92"/>
        <v>7.891776818292448E-2</v>
      </c>
      <c r="F595" s="38">
        <f t="shared" si="89"/>
        <v>2.2288370466992935E-6</v>
      </c>
      <c r="G595" s="38">
        <f t="shared" si="93"/>
        <v>4.6407878109287551E-2</v>
      </c>
      <c r="H595" s="38">
        <f t="shared" si="94"/>
        <v>4.6405649272240855E-2</v>
      </c>
      <c r="I595" s="29">
        <f t="shared" si="95"/>
        <v>0.59666666666666446</v>
      </c>
      <c r="J595" s="29">
        <f t="shared" si="90"/>
        <v>0.44501388888888893</v>
      </c>
      <c r="K595" s="29">
        <f t="shared" si="97"/>
        <v>0.10241879435644219</v>
      </c>
      <c r="L595" s="29">
        <f t="shared" si="98"/>
        <v>6.3967096319718864E-2</v>
      </c>
    </row>
    <row r="596" spans="1:12" x14ac:dyDescent="0.2">
      <c r="A596" s="26">
        <f t="shared" si="96"/>
        <v>89.666666666666671</v>
      </c>
      <c r="B596" s="6">
        <v>5380</v>
      </c>
      <c r="C596" s="38">
        <f t="shared" si="88"/>
        <v>4.8823361212447906E-4</v>
      </c>
      <c r="D596" s="38">
        <f t="shared" si="91"/>
        <v>7.9406552019812643E-2</v>
      </c>
      <c r="E596" s="38">
        <f t="shared" si="92"/>
        <v>7.8918318407688134E-2</v>
      </c>
      <c r="F596" s="38">
        <f t="shared" si="89"/>
        <v>2.1754711283984295E-6</v>
      </c>
      <c r="G596" s="38">
        <f t="shared" si="93"/>
        <v>4.6407827219854855E-2</v>
      </c>
      <c r="H596" s="38">
        <f t="shared" si="94"/>
        <v>4.6405651748726462E-2</v>
      </c>
      <c r="I596" s="29">
        <f t="shared" si="95"/>
        <v>0.59777777777777552</v>
      </c>
      <c r="J596" s="29">
        <f t="shared" si="90"/>
        <v>0.44667283950617287</v>
      </c>
      <c r="K596" s="29">
        <f t="shared" si="97"/>
        <v>0.10263801190757466</v>
      </c>
      <c r="L596" s="29">
        <f t="shared" si="98"/>
        <v>6.4096000907909775E-2</v>
      </c>
    </row>
    <row r="597" spans="1:12" x14ac:dyDescent="0.2">
      <c r="A597" s="26">
        <f t="shared" si="96"/>
        <v>89.833333333333329</v>
      </c>
      <c r="B597" s="6">
        <v>5390</v>
      </c>
      <c r="C597" s="38">
        <f t="shared" si="88"/>
        <v>4.8136300281164616E-4</v>
      </c>
      <c r="D597" s="38">
        <f t="shared" si="91"/>
        <v>7.9400223892291052E-2</v>
      </c>
      <c r="E597" s="38">
        <f t="shared" si="92"/>
        <v>7.8918860889479386E-2</v>
      </c>
      <c r="F597" s="38">
        <f t="shared" si="89"/>
        <v>2.1233829711794397E-6</v>
      </c>
      <c r="G597" s="38">
        <f t="shared" si="93"/>
        <v>4.640777754888778E-2</v>
      </c>
      <c r="H597" s="38">
        <f t="shared" si="94"/>
        <v>4.6405654165916604E-2</v>
      </c>
      <c r="I597" s="29">
        <f t="shared" si="95"/>
        <v>0.59888888888888658</v>
      </c>
      <c r="J597" s="29">
        <f t="shared" si="90"/>
        <v>0.44833487654320991</v>
      </c>
      <c r="K597" s="29">
        <f t="shared" si="97"/>
        <v>0.10285723096560098</v>
      </c>
      <c r="L597" s="29">
        <f t="shared" si="98"/>
        <v>6.4224905502815094E-2</v>
      </c>
    </row>
    <row r="598" spans="1:12" x14ac:dyDescent="0.2">
      <c r="A598" s="26">
        <f t="shared" si="96"/>
        <v>90</v>
      </c>
      <c r="B598" s="6">
        <v>5400</v>
      </c>
      <c r="C598" s="38">
        <f t="shared" si="88"/>
        <v>4.7458907932944333E-4</v>
      </c>
      <c r="D598" s="38">
        <f t="shared" si="91"/>
        <v>7.9393984816589755E-2</v>
      </c>
      <c r="E598" s="38">
        <f t="shared" si="92"/>
        <v>7.8919395737260284E-2</v>
      </c>
      <c r="F598" s="38">
        <f t="shared" si="89"/>
        <v>2.0725419811083086E-6</v>
      </c>
      <c r="G598" s="38">
        <f t="shared" si="93"/>
        <v>4.640772906721212E-2</v>
      </c>
      <c r="H598" s="38">
        <f t="shared" si="94"/>
        <v>4.6405656525231015E-2</v>
      </c>
      <c r="I598" s="29">
        <f t="shared" si="95"/>
        <v>0.59999999999999765</v>
      </c>
      <c r="J598" s="29">
        <f t="shared" si="90"/>
        <v>0.45</v>
      </c>
      <c r="K598" s="29">
        <f t="shared" si="97"/>
        <v>0.10307645150931559</v>
      </c>
      <c r="L598" s="29">
        <f t="shared" si="98"/>
        <v>6.4353810104274073E-2</v>
      </c>
    </row>
    <row r="599" spans="1:12" x14ac:dyDescent="0.2">
      <c r="A599" s="26">
        <f t="shared" si="96"/>
        <v>90.166666666666671</v>
      </c>
      <c r="B599" s="6">
        <v>5410</v>
      </c>
      <c r="C599" s="38">
        <f t="shared" si="88"/>
        <v>4.6791048107804246E-4</v>
      </c>
      <c r="D599" s="38">
        <f t="shared" si="91"/>
        <v>7.9387833539537614E-2</v>
      </c>
      <c r="E599" s="38">
        <f t="shared" si="92"/>
        <v>7.8919923058459546E-2</v>
      </c>
      <c r="F599" s="38">
        <f t="shared" si="89"/>
        <v>2.0229182967735914E-6</v>
      </c>
      <c r="G599" s="38">
        <f t="shared" si="93"/>
        <v>4.6407681746352208E-2</v>
      </c>
      <c r="H599" s="38">
        <f t="shared" si="94"/>
        <v>4.6405658828055439E-2</v>
      </c>
      <c r="I599" s="29">
        <f t="shared" si="95"/>
        <v>0.60111111111110871</v>
      </c>
      <c r="J599" s="29">
        <f t="shared" si="90"/>
        <v>0.45166820987654321</v>
      </c>
      <c r="K599" s="29">
        <f t="shared" si="97"/>
        <v>0.10329567351781131</v>
      </c>
      <c r="L599" s="29">
        <f t="shared" si="98"/>
        <v>6.4482714712129782E-2</v>
      </c>
    </row>
    <row r="600" spans="1:12" x14ac:dyDescent="0.2">
      <c r="A600" s="26">
        <f t="shared" si="96"/>
        <v>90.333333333333329</v>
      </c>
      <c r="B600" s="6">
        <v>5420</v>
      </c>
      <c r="C600" s="38">
        <f t="shared" si="88"/>
        <v>4.6132586660449558E-4</v>
      </c>
      <c r="D600" s="38">
        <f t="shared" si="91"/>
        <v>7.9381768825598595E-2</v>
      </c>
      <c r="E600" s="38">
        <f t="shared" si="92"/>
        <v>7.8920442958994072E-2</v>
      </c>
      <c r="F600" s="38">
        <f t="shared" si="89"/>
        <v>1.9744827717473009E-6</v>
      </c>
      <c r="G600" s="38">
        <f t="shared" si="93"/>
        <v>4.6407635558514175E-2</v>
      </c>
      <c r="H600" s="38">
        <f t="shared" si="94"/>
        <v>4.6405661075742434E-2</v>
      </c>
      <c r="I600" s="29">
        <f t="shared" si="95"/>
        <v>0.60222222222221977</v>
      </c>
      <c r="J600" s="29">
        <f t="shared" si="90"/>
        <v>0.45333950617283952</v>
      </c>
      <c r="K600" s="29">
        <f t="shared" si="97"/>
        <v>0.10351489697047518</v>
      </c>
      <c r="L600" s="29">
        <f t="shared" si="98"/>
        <v>6.4611619326229067E-2</v>
      </c>
    </row>
    <row r="601" spans="1:12" x14ac:dyDescent="0.2">
      <c r="A601" s="26">
        <f t="shared" si="96"/>
        <v>90.5</v>
      </c>
      <c r="B601" s="6">
        <v>5430</v>
      </c>
      <c r="C601" s="38">
        <f t="shared" si="88"/>
        <v>4.5483391333329135E-4</v>
      </c>
      <c r="D601" s="38">
        <f t="shared" si="91"/>
        <v>7.9375789456623616E-2</v>
      </c>
      <c r="E601" s="38">
        <f t="shared" si="92"/>
        <v>7.8920955543290303E-2</v>
      </c>
      <c r="F601" s="38">
        <f t="shared" si="89"/>
        <v>1.9272069574657797E-6</v>
      </c>
      <c r="G601" s="38">
        <f t="shared" si="93"/>
        <v>4.6407590476569636E-2</v>
      </c>
      <c r="H601" s="38">
        <f t="shared" si="94"/>
        <v>4.640566326961218E-2</v>
      </c>
      <c r="I601" s="29">
        <f t="shared" si="95"/>
        <v>0.60333333333333083</v>
      </c>
      <c r="J601" s="29">
        <f t="shared" si="90"/>
        <v>0.45501388888888894</v>
      </c>
      <c r="K601" s="29">
        <f t="shared" si="97"/>
        <v>0.10373412184698431</v>
      </c>
      <c r="L601" s="29">
        <f t="shared" si="98"/>
        <v>6.4740523946422435E-2</v>
      </c>
    </row>
    <row r="602" spans="1:12" x14ac:dyDescent="0.2">
      <c r="A602" s="26">
        <f t="shared" si="96"/>
        <v>90.666666666666671</v>
      </c>
      <c r="B602" s="6">
        <v>5440</v>
      </c>
      <c r="C602" s="38">
        <f t="shared" si="88"/>
        <v>4.4843331730070354E-4</v>
      </c>
      <c r="D602" s="38">
        <f t="shared" si="91"/>
        <v>7.9369894231605842E-2</v>
      </c>
      <c r="E602" s="38">
        <f t="shared" si="92"/>
        <v>7.8921460914305117E-2</v>
      </c>
      <c r="F602" s="38">
        <f t="shared" si="89"/>
        <v>1.8810630865204922E-6</v>
      </c>
      <c r="G602" s="38">
        <f t="shared" si="93"/>
        <v>4.6407546474039753E-2</v>
      </c>
      <c r="H602" s="38">
        <f t="shared" si="94"/>
        <v>4.6405665410953242E-2</v>
      </c>
      <c r="I602" s="29">
        <f t="shared" si="95"/>
        <v>0.6044444444444419</v>
      </c>
      <c r="J602" s="29">
        <f t="shared" si="90"/>
        <v>0.45669135802469141</v>
      </c>
      <c r="K602" s="29">
        <f t="shared" si="97"/>
        <v>0.10395334812730182</v>
      </c>
      <c r="L602" s="29">
        <f t="shared" si="98"/>
        <v>6.4869428572563975E-2</v>
      </c>
    </row>
    <row r="603" spans="1:12" x14ac:dyDescent="0.2">
      <c r="A603" s="26">
        <f t="shared" si="96"/>
        <v>90.833333333333329</v>
      </c>
      <c r="B603" s="6">
        <v>5450</v>
      </c>
      <c r="C603" s="38">
        <f t="shared" si="88"/>
        <v>4.4212279289288127E-4</v>
      </c>
      <c r="D603" s="38">
        <f t="shared" si="91"/>
        <v>7.9364081966439459E-2</v>
      </c>
      <c r="E603" s="38">
        <f t="shared" si="92"/>
        <v>7.8921959173546566E-2</v>
      </c>
      <c r="F603" s="38">
        <f t="shared" si="89"/>
        <v>1.8360240563488263E-6</v>
      </c>
      <c r="G603" s="38">
        <f t="shared" si="93"/>
        <v>4.6407503525079677E-2</v>
      </c>
      <c r="H603" s="38">
        <f t="shared" si="94"/>
        <v>4.6405667501023339E-2</v>
      </c>
      <c r="I603" s="29">
        <f t="shared" si="95"/>
        <v>0.60555555555555296</v>
      </c>
      <c r="J603" s="29">
        <f t="shared" si="90"/>
        <v>0.45837191358024693</v>
      </c>
      <c r="K603" s="29">
        <f t="shared" si="97"/>
        <v>0.10417257579167279</v>
      </c>
      <c r="L603" s="29">
        <f t="shared" si="98"/>
        <v>6.4998333204511261E-2</v>
      </c>
    </row>
    <row r="604" spans="1:12" x14ac:dyDescent="0.2">
      <c r="A604" s="26">
        <f t="shared" si="96"/>
        <v>91</v>
      </c>
      <c r="B604" s="6">
        <v>5460</v>
      </c>
      <c r="C604" s="38">
        <f t="shared" si="88"/>
        <v>4.359010725876208E-4</v>
      </c>
      <c r="D604" s="38">
        <f t="shared" si="91"/>
        <v>7.9358351493681853E-2</v>
      </c>
      <c r="E604" s="38">
        <f t="shared" si="92"/>
        <v>7.892245042109422E-2</v>
      </c>
      <c r="F604" s="38">
        <f t="shared" si="89"/>
        <v>1.7920634133154441E-6</v>
      </c>
      <c r="G604" s="38">
        <f t="shared" si="93"/>
        <v>4.6407461604463372E-2</v>
      </c>
      <c r="H604" s="38">
        <f t="shared" si="94"/>
        <v>4.6405669541050069E-2</v>
      </c>
      <c r="I604" s="29">
        <f t="shared" si="95"/>
        <v>0.60666666666666402</v>
      </c>
      <c r="J604" s="29">
        <f t="shared" si="90"/>
        <v>0.46005555555555561</v>
      </c>
      <c r="K604" s="29">
        <f t="shared" si="97"/>
        <v>0.10439180482062027</v>
      </c>
      <c r="L604" s="29">
        <f t="shared" si="98"/>
        <v>6.5127237842125291E-2</v>
      </c>
    </row>
    <row r="605" spans="1:12" x14ac:dyDescent="0.2">
      <c r="A605" s="26">
        <f t="shared" si="96"/>
        <v>91.166666666666671</v>
      </c>
      <c r="B605" s="6">
        <v>5470</v>
      </c>
      <c r="C605" s="38">
        <f t="shared" si="88"/>
        <v>4.2976690669977406E-4</v>
      </c>
      <c r="D605" s="38">
        <f t="shared" si="91"/>
        <v>7.93527016623191E-2</v>
      </c>
      <c r="E605" s="38">
        <f t="shared" si="92"/>
        <v>7.8922934755619317E-2</v>
      </c>
      <c r="F605" s="38">
        <f t="shared" si="89"/>
        <v>1.7491553371747592E-6</v>
      </c>
      <c r="G605" s="38">
        <f t="shared" si="93"/>
        <v>4.6407420687568805E-2</v>
      </c>
      <c r="H605" s="38">
        <f t="shared" si="94"/>
        <v>4.6405671532231636E-2</v>
      </c>
      <c r="I605" s="29">
        <f t="shared" si="95"/>
        <v>0.60777777777777509</v>
      </c>
      <c r="J605" s="29">
        <f t="shared" si="90"/>
        <v>0.46174228395061728</v>
      </c>
      <c r="K605" s="29">
        <f t="shared" si="97"/>
        <v>0.10461103519494143</v>
      </c>
      <c r="L605" s="29">
        <f t="shared" si="98"/>
        <v>6.5256142485270383E-2</v>
      </c>
    </row>
    <row r="606" spans="1:12" x14ac:dyDescent="0.2">
      <c r="A606" s="26">
        <f t="shared" si="96"/>
        <v>91.333333333333329</v>
      </c>
      <c r="B606" s="6">
        <v>5480</v>
      </c>
      <c r="C606" s="38">
        <f t="shared" si="88"/>
        <v>4.2371906313023707E-4</v>
      </c>
      <c r="D606" s="38">
        <f t="shared" si="91"/>
        <v>7.9347131337534779E-2</v>
      </c>
      <c r="E606" s="38">
        <f t="shared" si="92"/>
        <v>7.8923412274404539E-2</v>
      </c>
      <c r="F606" s="38">
        <f t="shared" si="89"/>
        <v>1.7072746259054373E-6</v>
      </c>
      <c r="G606" s="38">
        <f t="shared" si="93"/>
        <v>4.6407380750363464E-2</v>
      </c>
      <c r="H606" s="38">
        <f t="shared" si="94"/>
        <v>4.6405673475737569E-2</v>
      </c>
      <c r="I606" s="29">
        <f t="shared" si="95"/>
        <v>0.60888888888888615</v>
      </c>
      <c r="J606" s="29">
        <f t="shared" si="90"/>
        <v>0.46343209876543212</v>
      </c>
      <c r="K606" s="29">
        <f t="shared" si="97"/>
        <v>0.10483026689570367</v>
      </c>
      <c r="L606" s="29">
        <f t="shared" si="98"/>
        <v>6.53850471338141E-2</v>
      </c>
    </row>
    <row r="607" spans="1:12" x14ac:dyDescent="0.2">
      <c r="A607" s="26">
        <f t="shared" si="96"/>
        <v>91.5</v>
      </c>
      <c r="B607" s="6">
        <v>5490</v>
      </c>
      <c r="C607" s="38">
        <f t="shared" si="88"/>
        <v>4.177563271184747E-4</v>
      </c>
      <c r="D607" s="38">
        <f t="shared" si="91"/>
        <v>7.9341639400482056E-2</v>
      </c>
      <c r="E607" s="38">
        <f t="shared" si="92"/>
        <v>7.8923883073363579E-2</v>
      </c>
      <c r="F607" s="38">
        <f t="shared" si="89"/>
        <v>1.6663966809080073E-6</v>
      </c>
      <c r="G607" s="38">
        <f t="shared" si="93"/>
        <v>4.6407341769390272E-2</v>
      </c>
      <c r="H607" s="38">
        <f t="shared" si="94"/>
        <v>4.6405675372709378E-2</v>
      </c>
      <c r="I607" s="29">
        <f t="shared" si="95"/>
        <v>0.60999999999999721</v>
      </c>
      <c r="J607" s="29">
        <f t="shared" si="90"/>
        <v>0.46512500000000001</v>
      </c>
      <c r="K607" s="29">
        <f t="shared" si="97"/>
        <v>0.10504949990424078</v>
      </c>
      <c r="L607" s="29">
        <f t="shared" si="98"/>
        <v>6.5513951787627187E-2</v>
      </c>
    </row>
    <row r="608" spans="1:12" x14ac:dyDescent="0.2">
      <c r="A608" s="26">
        <f t="shared" si="96"/>
        <v>91.666666666666671</v>
      </c>
      <c r="B608" s="6">
        <v>5500</v>
      </c>
      <c r="C608" s="38">
        <f t="shared" si="88"/>
        <v>4.1187750099852478E-4</v>
      </c>
      <c r="D608" s="38">
        <f t="shared" si="91"/>
        <v>7.9336224748058903E-2</v>
      </c>
      <c r="E608" s="38">
        <f t="shared" si="92"/>
        <v>7.8924347247060378E-2</v>
      </c>
      <c r="F608" s="38">
        <f t="shared" si="89"/>
        <v>1.6264974925569117E-6</v>
      </c>
      <c r="G608" s="38">
        <f t="shared" si="93"/>
        <v>4.6407303721753786E-2</v>
      </c>
      <c r="H608" s="38">
        <f t="shared" si="94"/>
        <v>4.6405677224261248E-2</v>
      </c>
      <c r="I608" s="29">
        <f t="shared" si="95"/>
        <v>0.61111111111110827</v>
      </c>
      <c r="J608" s="29">
        <f t="shared" si="90"/>
        <v>0.46682098765432101</v>
      </c>
      <c r="K608" s="29">
        <f t="shared" si="97"/>
        <v>0.10526873420214929</v>
      </c>
      <c r="L608" s="29">
        <f t="shared" si="98"/>
        <v>6.5642856446583464E-2</v>
      </c>
    </row>
    <row r="609" spans="1:12" x14ac:dyDescent="0.2">
      <c r="A609" s="26">
        <f t="shared" si="96"/>
        <v>91.833333333333329</v>
      </c>
      <c r="B609" s="6">
        <v>5510</v>
      </c>
      <c r="C609" s="38">
        <f t="shared" si="88"/>
        <v>4.060814039584358E-4</v>
      </c>
      <c r="D609" s="38">
        <f t="shared" si="91"/>
        <v>7.9330886292686587E-2</v>
      </c>
      <c r="E609" s="38">
        <f t="shared" si="92"/>
        <v>7.8924804888728148E-2</v>
      </c>
      <c r="F609" s="38">
        <f t="shared" si="89"/>
        <v>1.5875536260984398E-6</v>
      </c>
      <c r="G609" s="38">
        <f t="shared" si="93"/>
        <v>4.6407266585106764E-2</v>
      </c>
      <c r="H609" s="38">
        <f t="shared" si="94"/>
        <v>4.6405679031480684E-2</v>
      </c>
      <c r="I609" s="29">
        <f t="shared" si="95"/>
        <v>0.61222222222221934</v>
      </c>
      <c r="J609" s="29">
        <f t="shared" si="90"/>
        <v>0.46852006172839511</v>
      </c>
      <c r="K609" s="29">
        <f t="shared" si="97"/>
        <v>0.10548796977128465</v>
      </c>
      <c r="L609" s="29">
        <f t="shared" si="98"/>
        <v>6.5771761110559795E-2</v>
      </c>
    </row>
    <row r="610" spans="1:12" x14ac:dyDescent="0.2">
      <c r="A610" s="26">
        <f t="shared" si="96"/>
        <v>92</v>
      </c>
      <c r="B610" s="6">
        <v>5520</v>
      </c>
      <c r="C610" s="38">
        <f t="shared" si="88"/>
        <v>4.0036687180309178E-4</v>
      </c>
      <c r="D610" s="38">
        <f t="shared" si="91"/>
        <v>7.9325622962091197E-2</v>
      </c>
      <c r="E610" s="38">
        <f t="shared" si="92"/>
        <v>7.8925256090288096E-2</v>
      </c>
      <c r="F610" s="38">
        <f t="shared" si="89"/>
        <v>1.5495422078863868E-6</v>
      </c>
      <c r="G610" s="38">
        <f t="shared" si="93"/>
        <v>4.6407230337637023E-2</v>
      </c>
      <c r="H610" s="38">
        <f t="shared" si="94"/>
        <v>4.6405680795429158E-2</v>
      </c>
      <c r="I610" s="29">
        <f t="shared" si="95"/>
        <v>0.6133333333333304</v>
      </c>
      <c r="J610" s="29">
        <f t="shared" si="90"/>
        <v>0.47022222222222226</v>
      </c>
      <c r="K610" s="29">
        <f t="shared" si="97"/>
        <v>0.10570720659375767</v>
      </c>
      <c r="L610" s="29">
        <f t="shared" si="98"/>
        <v>6.5900665779435985E-2</v>
      </c>
    </row>
    <row r="611" spans="1:12" x14ac:dyDescent="0.2">
      <c r="A611" s="26">
        <f t="shared" si="96"/>
        <v>92.166666666666671</v>
      </c>
      <c r="B611" s="6">
        <v>5530</v>
      </c>
      <c r="C611" s="38">
        <f t="shared" si="88"/>
        <v>3.947327567203748E-4</v>
      </c>
      <c r="D611" s="38">
        <f t="shared" si="91"/>
        <v>7.9320433699088255E-2</v>
      </c>
      <c r="E611" s="38">
        <f t="shared" si="92"/>
        <v>7.892570094236788E-2</v>
      </c>
      <c r="F611" s="38">
        <f t="shared" si="89"/>
        <v>1.5124409119472064E-6</v>
      </c>
      <c r="G611" s="38">
        <f t="shared" si="93"/>
        <v>4.6407194958054648E-2</v>
      </c>
      <c r="H611" s="38">
        <f t="shared" si="94"/>
        <v>4.6405682517142721E-2</v>
      </c>
      <c r="I611" s="29">
        <f t="shared" si="95"/>
        <v>0.61444444444444146</v>
      </c>
      <c r="J611" s="29">
        <f t="shared" si="90"/>
        <v>0.47192746913580247</v>
      </c>
      <c r="K611" s="29">
        <f t="shared" si="97"/>
        <v>0.10592644465193091</v>
      </c>
      <c r="L611" s="29">
        <f t="shared" si="98"/>
        <v>6.602957045309471E-2</v>
      </c>
    </row>
    <row r="612" spans="1:12" x14ac:dyDescent="0.2">
      <c r="A612" s="26">
        <f t="shared" si="96"/>
        <v>92.333333333333329</v>
      </c>
      <c r="B612" s="6">
        <v>5540</v>
      </c>
      <c r="C612" s="38">
        <f t="shared" si="88"/>
        <v>3.8917792705061465E-4</v>
      </c>
      <c r="D612" s="38">
        <f t="shared" si="91"/>
        <v>7.931531746137041E-2</v>
      </c>
      <c r="E612" s="38">
        <f t="shared" si="92"/>
        <v>7.8926139534319789E-2</v>
      </c>
      <c r="F612" s="38">
        <f t="shared" si="89"/>
        <v>1.4762279468668828E-6</v>
      </c>
      <c r="G612" s="38">
        <f t="shared" si="93"/>
        <v>4.640716042557947E-2</v>
      </c>
      <c r="H612" s="38">
        <f t="shared" si="94"/>
        <v>4.6405684197632621E-2</v>
      </c>
      <c r="I612" s="29">
        <f t="shared" si="95"/>
        <v>0.61555555555555252</v>
      </c>
      <c r="J612" s="29">
        <f t="shared" si="90"/>
        <v>0.47363580246913584</v>
      </c>
      <c r="K612" s="29">
        <f t="shared" si="97"/>
        <v>0.10614568392841513</v>
      </c>
      <c r="L612" s="29">
        <f t="shared" si="98"/>
        <v>6.6158475131421465E-2</v>
      </c>
    </row>
    <row r="613" spans="1:12" x14ac:dyDescent="0.2">
      <c r="A613" s="26">
        <f t="shared" si="96"/>
        <v>92.5</v>
      </c>
      <c r="B613" s="6">
        <v>5550</v>
      </c>
      <c r="C613" s="38">
        <f t="shared" si="88"/>
        <v>3.8370126705928817E-4</v>
      </c>
      <c r="D613" s="38">
        <f t="shared" si="91"/>
        <v>7.9310273221298036E-2</v>
      </c>
      <c r="E613" s="38">
        <f t="shared" si="92"/>
        <v>7.8926571954238731E-2</v>
      </c>
      <c r="F613" s="38">
        <f t="shared" si="89"/>
        <v>1.4408820429917633E-6</v>
      </c>
      <c r="G613" s="38">
        <f t="shared" si="93"/>
        <v>4.6407126719928866E-2</v>
      </c>
      <c r="H613" s="38">
        <f t="shared" si="94"/>
        <v>4.6405685837885895E-2</v>
      </c>
      <c r="I613" s="29">
        <f t="shared" si="95"/>
        <v>0.61666666666666359</v>
      </c>
      <c r="J613" s="29">
        <f t="shared" si="90"/>
        <v>0.47534722222222225</v>
      </c>
      <c r="K613" s="29">
        <f t="shared" si="97"/>
        <v>0.10636492440606579</v>
      </c>
      <c r="L613" s="29">
        <f t="shared" si="98"/>
        <v>6.6287379814304478E-2</v>
      </c>
    </row>
    <row r="614" spans="1:12" x14ac:dyDescent="0.2">
      <c r="A614" s="26">
        <f t="shared" si="96"/>
        <v>92.666666666666671</v>
      </c>
      <c r="B614" s="6">
        <v>5560</v>
      </c>
      <c r="C614" s="38">
        <f t="shared" si="88"/>
        <v>3.7830167671291308E-4</v>
      </c>
      <c r="D614" s="38">
        <f t="shared" si="91"/>
        <v>7.9305299965692841E-2</v>
      </c>
      <c r="E614" s="38">
        <f t="shared" si="92"/>
        <v>7.8926998288979908E-2</v>
      </c>
      <c r="F614" s="38">
        <f t="shared" si="89"/>
        <v>1.4063824399358316E-6</v>
      </c>
      <c r="G614" s="38">
        <f t="shared" si="93"/>
        <v>4.640709382130586E-2</v>
      </c>
      <c r="H614" s="38">
        <f t="shared" si="94"/>
        <v>4.6405687438865945E-2</v>
      </c>
      <c r="I614" s="29">
        <f t="shared" si="95"/>
        <v>0.61777777777777465</v>
      </c>
      <c r="J614" s="29">
        <f t="shared" si="90"/>
        <v>0.47706172839506178</v>
      </c>
      <c r="K614" s="29">
        <f t="shared" si="97"/>
        <v>0.10658416606797963</v>
      </c>
      <c r="L614" s="29">
        <f t="shared" si="98"/>
        <v>6.6416284501634656E-2</v>
      </c>
    </row>
    <row r="615" spans="1:12" x14ac:dyDescent="0.2">
      <c r="A615" s="26">
        <f t="shared" si="96"/>
        <v>92.833333333333329</v>
      </c>
      <c r="B615" s="6">
        <v>5570</v>
      </c>
      <c r="C615" s="38">
        <f t="shared" si="88"/>
        <v>3.7297807145809632E-4</v>
      </c>
      <c r="D615" s="38">
        <f t="shared" si="91"/>
        <v>7.9300396695634379E-2</v>
      </c>
      <c r="E615" s="38">
        <f t="shared" si="92"/>
        <v>7.8927418624176252E-2</v>
      </c>
      <c r="F615" s="38">
        <f t="shared" si="89"/>
        <v>1.3727088743871379E-6</v>
      </c>
      <c r="G615" s="38">
        <f t="shared" si="93"/>
        <v>4.6407061710387471E-2</v>
      </c>
      <c r="H615" s="38">
        <f t="shared" si="94"/>
        <v>4.6405689001513102E-2</v>
      </c>
      <c r="I615" s="29">
        <f t="shared" si="95"/>
        <v>0.61888888888888571</v>
      </c>
      <c r="J615" s="29">
        <f t="shared" si="90"/>
        <v>0.47877932098765436</v>
      </c>
      <c r="K615" s="29">
        <f t="shared" si="97"/>
        <v>0.10680340889749124</v>
      </c>
      <c r="L615" s="29">
        <f t="shared" si="98"/>
        <v>6.6545189193305529E-2</v>
      </c>
    </row>
    <row r="616" spans="1:12" x14ac:dyDescent="0.2">
      <c r="A616" s="26">
        <f t="shared" si="96"/>
        <v>93</v>
      </c>
      <c r="B616" s="6">
        <v>5580</v>
      </c>
      <c r="C616" s="38">
        <f t="shared" si="88"/>
        <v>3.677293820036941E-4</v>
      </c>
      <c r="D616" s="38">
        <f t="shared" si="91"/>
        <v>7.9295562426259375E-2</v>
      </c>
      <c r="E616" s="38">
        <f t="shared" si="92"/>
        <v>7.8927833044255644E-2</v>
      </c>
      <c r="F616" s="38">
        <f t="shared" si="89"/>
        <v>1.3398415682061457E-6</v>
      </c>
      <c r="G616" s="38">
        <f t="shared" si="93"/>
        <v>4.6407030368313375E-2</v>
      </c>
      <c r="H616" s="38">
        <f t="shared" si="94"/>
        <v>4.6405690526745182E-2</v>
      </c>
      <c r="I616" s="29">
        <f t="shared" si="95"/>
        <v>0.61999999999999678</v>
      </c>
      <c r="J616" s="29">
        <f t="shared" si="90"/>
        <v>0.48050000000000004</v>
      </c>
      <c r="K616" s="29">
        <f t="shared" si="97"/>
        <v>0.10702265287816973</v>
      </c>
      <c r="L616" s="29">
        <f t="shared" si="98"/>
        <v>6.6674093889213151E-2</v>
      </c>
    </row>
    <row r="617" spans="1:12" x14ac:dyDescent="0.2">
      <c r="A617" s="26">
        <f t="shared" si="96"/>
        <v>93.166666666666671</v>
      </c>
      <c r="B617" s="6">
        <v>5590</v>
      </c>
      <c r="C617" s="38">
        <f t="shared" si="88"/>
        <v>3.6255455410603451E-4</v>
      </c>
      <c r="D617" s="38">
        <f t="shared" si="91"/>
        <v>7.9290796186563942E-2</v>
      </c>
      <c r="E617" s="38">
        <f t="shared" si="92"/>
        <v>7.8928241632457874E-2</v>
      </c>
      <c r="F617" s="38">
        <f t="shared" si="89"/>
        <v>1.3077612168090466E-6</v>
      </c>
      <c r="G617" s="38">
        <f t="shared" si="93"/>
        <v>4.6406999776674833E-2</v>
      </c>
      <c r="H617" s="38">
        <f t="shared" si="94"/>
        <v>4.6405692015458036E-2</v>
      </c>
      <c r="I617" s="29">
        <f t="shared" si="95"/>
        <v>0.62111111111110784</v>
      </c>
      <c r="J617" s="29">
        <f t="shared" si="90"/>
        <v>0.48222376543209877</v>
      </c>
      <c r="K617" s="29">
        <f t="shared" si="97"/>
        <v>0.10724189799381545</v>
      </c>
      <c r="L617" s="29">
        <f t="shared" si="98"/>
        <v>6.6802998589256091E-2</v>
      </c>
    </row>
    <row r="618" spans="1:12" x14ac:dyDescent="0.2">
      <c r="A618" s="26">
        <f t="shared" si="96"/>
        <v>93.333333333333329</v>
      </c>
      <c r="B618" s="6">
        <v>5600</v>
      </c>
      <c r="C618" s="38">
        <f t="shared" si="88"/>
        <v>3.5745254835716427E-4</v>
      </c>
      <c r="D618" s="38">
        <f t="shared" si="91"/>
        <v>7.9286097019208523E-2</v>
      </c>
      <c r="E618" s="38">
        <f t="shared" si="92"/>
        <v>7.8928644470851322E-2</v>
      </c>
      <c r="F618" s="38">
        <f t="shared" si="89"/>
        <v>1.276448977829251E-6</v>
      </c>
      <c r="G618" s="38">
        <f t="shared" si="93"/>
        <v>4.6406969917503871E-2</v>
      </c>
      <c r="H618" s="38">
        <f t="shared" si="94"/>
        <v>4.6405693468526056E-2</v>
      </c>
      <c r="I618" s="29">
        <f t="shared" si="95"/>
        <v>0.6222222222222189</v>
      </c>
      <c r="J618" s="29">
        <f t="shared" si="90"/>
        <v>0.48395061728395067</v>
      </c>
      <c r="K618" s="29">
        <f t="shared" si="97"/>
        <v>0.10746114422845671</v>
      </c>
      <c r="L618" s="29">
        <f t="shared" si="98"/>
        <v>6.6931903293335329E-2</v>
      </c>
    </row>
    <row r="619" spans="1:12" x14ac:dyDescent="0.2">
      <c r="A619" s="26">
        <f t="shared" si="96"/>
        <v>93.5</v>
      </c>
      <c r="B619" s="6">
        <v>5610</v>
      </c>
      <c r="C619" s="38">
        <f t="shared" si="88"/>
        <v>3.524223399760739E-4</v>
      </c>
      <c r="D619" s="38">
        <f t="shared" si="91"/>
        <v>7.9281463980325609E-2</v>
      </c>
      <c r="E619" s="38">
        <f t="shared" si="92"/>
        <v>7.8929041640349501E-2</v>
      </c>
      <c r="F619" s="38">
        <f t="shared" si="89"/>
        <v>1.2458864600503379E-6</v>
      </c>
      <c r="G619" s="38">
        <f t="shared" si="93"/>
        <v>4.6406940773262732E-2</v>
      </c>
      <c r="H619" s="38">
        <f t="shared" si="94"/>
        <v>4.6405694886802698E-2</v>
      </c>
      <c r="I619" s="29">
        <f t="shared" si="95"/>
        <v>0.62333333333332996</v>
      </c>
      <c r="J619" s="29">
        <f t="shared" si="90"/>
        <v>0.48568055555555556</v>
      </c>
      <c r="K619" s="29">
        <f t="shared" si="97"/>
        <v>0.10768039156634657</v>
      </c>
      <c r="L619" s="29">
        <f t="shared" si="98"/>
        <v>6.7060808001354222E-2</v>
      </c>
    </row>
    <row r="620" spans="1:12" x14ac:dyDescent="0.2">
      <c r="A620" s="26">
        <f t="shared" si="96"/>
        <v>93.666666666666671</v>
      </c>
      <c r="B620" s="6">
        <v>5620</v>
      </c>
      <c r="C620" s="38">
        <f t="shared" si="88"/>
        <v>3.4746291860286325E-4</v>
      </c>
      <c r="D620" s="38">
        <f t="shared" si="91"/>
        <v>7.9276896139330144E-2</v>
      </c>
      <c r="E620" s="38">
        <f t="shared" si="92"/>
        <v>7.8929433220727249E-2</v>
      </c>
      <c r="F620" s="38">
        <f t="shared" si="89"/>
        <v>1.2160557126039683E-6</v>
      </c>
      <c r="G620" s="38">
        <f t="shared" si="93"/>
        <v>4.6406912326833576E-2</v>
      </c>
      <c r="H620" s="38">
        <f t="shared" si="94"/>
        <v>4.640569627112099E-2</v>
      </c>
      <c r="I620" s="29">
        <f t="shared" si="95"/>
        <v>0.62444444444444103</v>
      </c>
      <c r="J620" s="29">
        <f t="shared" si="90"/>
        <v>0.48741358024691361</v>
      </c>
      <c r="K620" s="29">
        <f t="shared" si="97"/>
        <v>0.1078996399919597</v>
      </c>
      <c r="L620" s="29">
        <f t="shared" si="98"/>
        <v>6.7189712713218441E-2</v>
      </c>
    </row>
    <row r="621" spans="1:12" x14ac:dyDescent="0.2">
      <c r="A621" s="26">
        <f t="shared" si="96"/>
        <v>93.833333333333329</v>
      </c>
      <c r="B621" s="6">
        <v>5630</v>
      </c>
      <c r="C621" s="38">
        <f t="shared" si="88"/>
        <v>3.4257328809580154E-4</v>
      </c>
      <c r="D621" s="38">
        <f t="shared" si="91"/>
        <v>7.9272392578732642E-2</v>
      </c>
      <c r="E621" s="38">
        <f t="shared" si="92"/>
        <v>7.8929819290636805E-2</v>
      </c>
      <c r="F621" s="38">
        <f t="shared" si="89"/>
        <v>1.1869392144264893E-6</v>
      </c>
      <c r="G621" s="38">
        <f t="shared" si="93"/>
        <v>4.6406884561508412E-2</v>
      </c>
      <c r="H621" s="38">
        <f t="shared" si="94"/>
        <v>4.6405697622294004E-2</v>
      </c>
      <c r="I621" s="29">
        <f t="shared" si="95"/>
        <v>0.62555555555555209</v>
      </c>
      <c r="J621" s="29">
        <f t="shared" si="90"/>
        <v>0.48914969135802472</v>
      </c>
      <c r="K621" s="29">
        <f t="shared" si="97"/>
        <v>0.10811888948998925</v>
      </c>
      <c r="L621" s="29">
        <f t="shared" si="98"/>
        <v>6.7318617428835922E-2</v>
      </c>
    </row>
    <row r="622" spans="1:12" x14ac:dyDescent="0.2">
      <c r="A622" s="26">
        <f t="shared" si="96"/>
        <v>94</v>
      </c>
      <c r="B622" s="6">
        <v>5640</v>
      </c>
      <c r="C622" s="38">
        <f t="shared" si="88"/>
        <v>3.377524663312428E-4</v>
      </c>
      <c r="D622" s="38">
        <f t="shared" si="91"/>
        <v>7.9267952393954857E-2</v>
      </c>
      <c r="E622" s="38">
        <f t="shared" si="92"/>
        <v>7.8930199927623582E-2</v>
      </c>
      <c r="F622" s="38">
        <f t="shared" si="89"/>
        <v>1.1585198639679284E-6</v>
      </c>
      <c r="G622" s="38">
        <f t="shared" si="93"/>
        <v>4.6406857460979299E-2</v>
      </c>
      <c r="H622" s="38">
        <f t="shared" si="94"/>
        <v>4.6405698941115354E-2</v>
      </c>
      <c r="I622" s="29">
        <f t="shared" si="95"/>
        <v>0.62666666666666315</v>
      </c>
      <c r="J622" s="29">
        <f t="shared" si="90"/>
        <v>0.49088888888888893</v>
      </c>
      <c r="K622" s="29">
        <f t="shared" si="97"/>
        <v>0.10833814004534377</v>
      </c>
      <c r="L622" s="29">
        <f t="shared" si="98"/>
        <v>6.7447522148116792E-2</v>
      </c>
    </row>
    <row r="623" spans="1:12" x14ac:dyDescent="0.2">
      <c r="A623" s="26">
        <f t="shared" si="96"/>
        <v>94.166666666666671</v>
      </c>
      <c r="B623" s="6">
        <v>5650</v>
      </c>
      <c r="C623" s="38">
        <f t="shared" si="88"/>
        <v>3.3299948500636E-4</v>
      </c>
      <c r="D623" s="38">
        <f t="shared" si="91"/>
        <v>7.9263574693148126E-2</v>
      </c>
      <c r="E623" s="38">
        <f t="shared" si="92"/>
        <v>7.8930575208141729E-2</v>
      </c>
      <c r="F623" s="38">
        <f t="shared" si="89"/>
        <v>1.1307809691474237E-6</v>
      </c>
      <c r="G623" s="38">
        <f t="shared" si="93"/>
        <v>4.6406831009328769E-2</v>
      </c>
      <c r="H623" s="38">
        <f t="shared" si="94"/>
        <v>4.6405700228359645E-2</v>
      </c>
      <c r="I623" s="29">
        <f t="shared" si="95"/>
        <v>0.62777777777777422</v>
      </c>
      <c r="J623" s="29">
        <f t="shared" si="90"/>
        <v>0.49263117283950619</v>
      </c>
      <c r="K623" s="29">
        <f t="shared" si="97"/>
        <v>0.10855739164314417</v>
      </c>
      <c r="L623" s="29">
        <f t="shared" si="98"/>
        <v>6.7576426870973344E-2</v>
      </c>
    </row>
    <row r="624" spans="1:12" x14ac:dyDescent="0.2">
      <c r="A624" s="26">
        <f t="shared" si="96"/>
        <v>94.333333333333329</v>
      </c>
      <c r="B624" s="6">
        <v>5660</v>
      </c>
      <c r="C624" s="38">
        <f t="shared" si="88"/>
        <v>3.2831338944465187E-4</v>
      </c>
      <c r="D624" s="38">
        <f t="shared" si="91"/>
        <v>7.9259258597014201E-2</v>
      </c>
      <c r="E624" s="38">
        <f t="shared" si="92"/>
        <v>7.8930945207569519E-2</v>
      </c>
      <c r="F624" s="38">
        <f t="shared" si="89"/>
        <v>1.1037062375491427E-6</v>
      </c>
      <c r="G624" s="38">
        <f t="shared" si="93"/>
        <v>4.6406805191020473E-2</v>
      </c>
      <c r="H624" s="38">
        <f t="shared" si="94"/>
        <v>4.6405701484782944E-2</v>
      </c>
      <c r="I624" s="29">
        <f t="shared" si="95"/>
        <v>0.62888888888888528</v>
      </c>
      <c r="J624" s="29">
        <f t="shared" si="90"/>
        <v>0.49437654320987656</v>
      </c>
      <c r="K624" s="29">
        <f t="shared" si="97"/>
        <v>0.10877664426872075</v>
      </c>
      <c r="L624" s="29">
        <f t="shared" si="98"/>
        <v>6.7705331597319965E-2</v>
      </c>
    </row>
    <row r="625" spans="1:12" x14ac:dyDescent="0.2">
      <c r="A625" s="26">
        <f t="shared" si="96"/>
        <v>94.5</v>
      </c>
      <c r="B625" s="6">
        <v>5670</v>
      </c>
      <c r="C625" s="38">
        <f t="shared" si="88"/>
        <v>3.2369323840418838E-4</v>
      </c>
      <c r="D625" s="38">
        <f t="shared" si="91"/>
        <v>7.9255003238628677E-2</v>
      </c>
      <c r="E625" s="38">
        <f t="shared" si="92"/>
        <v>7.8931310000224464E-2</v>
      </c>
      <c r="F625" s="38">
        <f t="shared" si="89"/>
        <v>1.0772797668529456E-6</v>
      </c>
      <c r="G625" s="38">
        <f t="shared" si="93"/>
        <v>4.6406779990890039E-2</v>
      </c>
      <c r="H625" s="38">
        <f t="shared" si="94"/>
        <v>4.6405702711123209E-2</v>
      </c>
      <c r="I625" s="29">
        <f t="shared" si="95"/>
        <v>0.62999999999999634</v>
      </c>
      <c r="J625" s="29">
        <f t="shared" si="90"/>
        <v>0.49612500000000004</v>
      </c>
      <c r="K625" s="29">
        <f t="shared" si="97"/>
        <v>0.10899589790761026</v>
      </c>
      <c r="L625" s="29">
        <f t="shared" si="98"/>
        <v>6.7834236327073083E-2</v>
      </c>
    </row>
    <row r="626" spans="1:12" x14ac:dyDescent="0.2">
      <c r="A626" s="26">
        <f t="shared" si="96"/>
        <v>94.666666666666671</v>
      </c>
      <c r="B626" s="6">
        <v>5680</v>
      </c>
      <c r="C626" s="38">
        <f t="shared" si="88"/>
        <v>3.1913810388855499E-4</v>
      </c>
      <c r="D626" s="38">
        <f t="shared" si="91"/>
        <v>7.9250807763266831E-2</v>
      </c>
      <c r="E626" s="38">
        <f t="shared" si="92"/>
        <v>7.8931669659378242E-2</v>
      </c>
      <c r="F626" s="38">
        <f t="shared" si="89"/>
        <v>1.0514860354941701E-6</v>
      </c>
      <c r="G626" s="38">
        <f t="shared" si="93"/>
        <v>4.6406755394136197E-2</v>
      </c>
      <c r="H626" s="38">
        <f t="shared" si="94"/>
        <v>4.6405703908100726E-2</v>
      </c>
      <c r="I626" s="29">
        <f t="shared" si="95"/>
        <v>0.6311111111111074</v>
      </c>
      <c r="J626" s="29">
        <f t="shared" si="90"/>
        <v>0.49787654320987657</v>
      </c>
      <c r="K626" s="29">
        <f t="shared" si="97"/>
        <v>0.10921515254555297</v>
      </c>
      <c r="L626" s="29">
        <f t="shared" si="98"/>
        <v>6.7963141060151139E-2</v>
      </c>
    </row>
    <row r="627" spans="1:12" x14ac:dyDescent="0.2">
      <c r="A627" s="26">
        <f t="shared" si="96"/>
        <v>94.833333333333329</v>
      </c>
      <c r="B627" s="6">
        <v>5690</v>
      </c>
      <c r="C627" s="38">
        <f t="shared" si="88"/>
        <v>3.1464707096045435E-4</v>
      </c>
      <c r="D627" s="38">
        <f t="shared" si="91"/>
        <v>7.9246671328231946E-2</v>
      </c>
      <c r="E627" s="38">
        <f t="shared" si="92"/>
        <v>7.8932024257271458E-2</v>
      </c>
      <c r="F627" s="38">
        <f t="shared" si="89"/>
        <v>1.0263098935470626E-6</v>
      </c>
      <c r="G627" s="38">
        <f t="shared" si="93"/>
        <v>4.6406731386312065E-2</v>
      </c>
      <c r="H627" s="38">
        <f t="shared" si="94"/>
        <v>4.6405705076418544E-2</v>
      </c>
      <c r="I627" s="29">
        <f t="shared" si="95"/>
        <v>0.63222222222221847</v>
      </c>
      <c r="J627" s="29">
        <f t="shared" si="90"/>
        <v>0.4996311728395062</v>
      </c>
      <c r="K627" s="29">
        <f t="shared" si="97"/>
        <v>0.10943440816848984</v>
      </c>
      <c r="L627" s="29">
        <f t="shared" si="98"/>
        <v>6.8092045796474529E-2</v>
      </c>
    </row>
    <row r="628" spans="1:12" x14ac:dyDescent="0.2">
      <c r="A628" s="26">
        <f t="shared" si="96"/>
        <v>95</v>
      </c>
      <c r="B628" s="6">
        <v>5700</v>
      </c>
      <c r="C628" s="38">
        <f t="shared" si="88"/>
        <v>3.1021923755793695E-4</v>
      </c>
      <c r="D628" s="38">
        <f t="shared" si="91"/>
        <v>7.9242593102686054E-2</v>
      </c>
      <c r="E628" s="38">
        <f t="shared" si="92"/>
        <v>7.893237386512808E-2</v>
      </c>
      <c r="F628" s="38">
        <f t="shared" si="89"/>
        <v>1.0017365538264623E-6</v>
      </c>
      <c r="G628" s="38">
        <f t="shared" si="93"/>
        <v>4.6406707953316674E-2</v>
      </c>
      <c r="H628" s="38">
        <f t="shared" si="94"/>
        <v>4.6405706216762869E-2</v>
      </c>
      <c r="I628" s="29">
        <f t="shared" si="95"/>
        <v>0.63333333333332953</v>
      </c>
      <c r="J628" s="29">
        <f t="shared" si="90"/>
        <v>0.50138888888888888</v>
      </c>
      <c r="K628" s="29">
        <f t="shared" si="97"/>
        <v>0.10965366476255964</v>
      </c>
      <c r="L628" s="29">
        <f t="shared" si="98"/>
        <v>6.8220950535965538E-2</v>
      </c>
    </row>
    <row r="629" spans="1:12" x14ac:dyDescent="0.2">
      <c r="A629" s="26">
        <f t="shared" si="96"/>
        <v>95.166666666666671</v>
      </c>
      <c r="B629" s="6">
        <v>5710</v>
      </c>
      <c r="C629" s="38">
        <f t="shared" si="88"/>
        <v>3.0585371431321245E-4</v>
      </c>
      <c r="D629" s="38">
        <f t="shared" si="91"/>
        <v>7.9238572267483057E-2</v>
      </c>
      <c r="E629" s="38">
        <f t="shared" si="92"/>
        <v>7.8932718553169814E-2</v>
      </c>
      <c r="F629" s="38">
        <f t="shared" si="89"/>
        <v>9.7775158320258678E-7</v>
      </c>
      <c r="G629" s="38">
        <f t="shared" si="93"/>
        <v>4.6406685081386664E-2</v>
      </c>
      <c r="H629" s="38">
        <f t="shared" si="94"/>
        <v>4.6405707329803488E-2</v>
      </c>
      <c r="I629" s="29">
        <f t="shared" si="95"/>
        <v>0.63444444444444059</v>
      </c>
      <c r="J629" s="29">
        <f t="shared" si="90"/>
        <v>0.50314969135802468</v>
      </c>
      <c r="K629" s="29">
        <f t="shared" si="97"/>
        <v>0.10987292231409622</v>
      </c>
      <c r="L629" s="29">
        <f t="shared" si="98"/>
        <v>6.8349855278548324E-2</v>
      </c>
    </row>
    <row r="630" spans="1:12" x14ac:dyDescent="0.2">
      <c r="A630" s="26">
        <f t="shared" si="96"/>
        <v>95.333333333333329</v>
      </c>
      <c r="B630" s="6">
        <v>5720</v>
      </c>
      <c r="C630" s="38">
        <f t="shared" si="88"/>
        <v>3.0154962437401112E-4</v>
      </c>
      <c r="D630" s="38">
        <f t="shared" si="91"/>
        <v>7.9234608015004204E-2</v>
      </c>
      <c r="E630" s="38">
        <f t="shared" si="92"/>
        <v>7.8933058390630167E-2</v>
      </c>
      <c r="F630" s="38">
        <f t="shared" si="89"/>
        <v>9.5434089412372485E-7</v>
      </c>
      <c r="G630" s="38">
        <f t="shared" si="93"/>
        <v>4.6406662757088234E-2</v>
      </c>
      <c r="H630" s="38">
        <f t="shared" si="94"/>
        <v>4.6405708416194139E-2</v>
      </c>
      <c r="I630" s="29">
        <f t="shared" si="95"/>
        <v>0.63555555555555165</v>
      </c>
      <c r="J630" s="29">
        <f t="shared" si="90"/>
        <v>0.50491358024691357</v>
      </c>
      <c r="K630" s="29">
        <f t="shared" si="97"/>
        <v>0.11009218080962575</v>
      </c>
      <c r="L630" s="29">
        <f t="shared" si="98"/>
        <v>6.8478760024148863E-2</v>
      </c>
    </row>
    <row r="631" spans="1:12" x14ac:dyDescent="0.2">
      <c r="A631" s="26">
        <f t="shared" si="96"/>
        <v>95.5</v>
      </c>
      <c r="B631" s="6">
        <v>5730</v>
      </c>
      <c r="C631" s="38">
        <f t="shared" si="88"/>
        <v>2.9730610322746391E-4</v>
      </c>
      <c r="D631" s="38">
        <f t="shared" si="91"/>
        <v>7.923069954899585E-2</v>
      </c>
      <c r="E631" s="38">
        <f t="shared" si="92"/>
        <v>7.8933393445768357E-2</v>
      </c>
      <c r="F631" s="38">
        <f t="shared" si="89"/>
        <v>9.3149073634193551E-7</v>
      </c>
      <c r="G631" s="38">
        <f t="shared" si="93"/>
        <v>4.6406640967309225E-2</v>
      </c>
      <c r="H631" s="38">
        <f t="shared" si="94"/>
        <v>4.6405709476572909E-2</v>
      </c>
      <c r="I631" s="29">
        <f t="shared" si="95"/>
        <v>0.63666666666666272</v>
      </c>
      <c r="J631" s="29">
        <f t="shared" si="90"/>
        <v>0.50668055555555558</v>
      </c>
      <c r="K631" s="29">
        <f t="shared" si="97"/>
        <v>0.11031144023586399</v>
      </c>
      <c r="L631" s="29">
        <f t="shared" si="98"/>
        <v>6.8607664772694893E-2</v>
      </c>
    </row>
    <row r="632" spans="1:12" x14ac:dyDescent="0.2">
      <c r="A632" s="26">
        <f t="shared" si="96"/>
        <v>95.666666666666671</v>
      </c>
      <c r="B632" s="6">
        <v>5740</v>
      </c>
      <c r="C632" s="38">
        <f t="shared" si="88"/>
        <v>2.9312229852645555E-4</v>
      </c>
      <c r="D632" s="38">
        <f t="shared" si="91"/>
        <v>7.9226846084409538E-2</v>
      </c>
      <c r="E632" s="38">
        <f t="shared" si="92"/>
        <v>7.893372378588305E-2</v>
      </c>
      <c r="F632" s="38">
        <f t="shared" si="89"/>
        <v>9.0918768883684699E-7</v>
      </c>
      <c r="G632" s="38">
        <f t="shared" si="93"/>
        <v>4.6406619699251424E-2</v>
      </c>
      <c r="H632" s="38">
        <f t="shared" si="94"/>
        <v>4.6405710511562615E-2</v>
      </c>
      <c r="I632" s="29">
        <f t="shared" si="95"/>
        <v>0.63777777777777378</v>
      </c>
      <c r="J632" s="29">
        <f t="shared" si="90"/>
        <v>0.50845061728395069</v>
      </c>
      <c r="K632" s="29">
        <f t="shared" si="97"/>
        <v>0.11053070057971366</v>
      </c>
      <c r="L632" s="29">
        <f t="shared" si="98"/>
        <v>6.8736569524115901E-2</v>
      </c>
    </row>
    <row r="633" spans="1:12" x14ac:dyDescent="0.2">
      <c r="A633" s="26">
        <f t="shared" si="96"/>
        <v>95.833333333333329</v>
      </c>
      <c r="B633" s="6">
        <v>5750</v>
      </c>
      <c r="C633" s="38">
        <f t="shared" si="88"/>
        <v>2.88997369918424E-4</v>
      </c>
      <c r="D633" s="38">
        <f t="shared" si="91"/>
        <v>7.9223046847244308E-2</v>
      </c>
      <c r="E633" s="38">
        <f t="shared" si="92"/>
        <v>7.8934049477325852E-2</v>
      </c>
      <c r="F633" s="38">
        <f t="shared" si="89"/>
        <v>8.8741865193284148E-7</v>
      </c>
      <c r="G633" s="38">
        <f t="shared" si="93"/>
        <v>4.6406598940423066E-2</v>
      </c>
      <c r="H633" s="38">
        <f t="shared" si="94"/>
        <v>4.6405711521771156E-2</v>
      </c>
      <c r="I633" s="29">
        <f t="shared" si="95"/>
        <v>0.63888888888888484</v>
      </c>
      <c r="J633" s="29">
        <f t="shared" si="90"/>
        <v>0.5102237654320988</v>
      </c>
      <c r="K633" s="29">
        <f t="shared" si="97"/>
        <v>0.11074996182826179</v>
      </c>
      <c r="L633" s="29">
        <f t="shared" si="98"/>
        <v>6.8865474278343039E-2</v>
      </c>
    </row>
    <row r="634" spans="1:12" x14ac:dyDescent="0.2">
      <c r="A634" s="26">
        <f t="shared" si="96"/>
        <v>96</v>
      </c>
      <c r="B634" s="6">
        <v>5760</v>
      </c>
      <c r="C634" s="38">
        <f t="shared" ref="C634:C697" si="99">$D$36*EXP(-$H$6*B634/3600)</f>
        <v>2.8493048887656838E-4</v>
      </c>
      <c r="D634" s="38">
        <f t="shared" si="91"/>
        <v>7.9219301074391249E-2</v>
      </c>
      <c r="E634" s="38">
        <f t="shared" si="92"/>
        <v>7.8934370585514654E-2</v>
      </c>
      <c r="F634" s="38">
        <f t="shared" ref="F634:F697" si="100">$D$36*EXP(-$H$7*B634/3600)</f>
        <v>8.6617083960495501E-7</v>
      </c>
      <c r="G634" s="38">
        <f t="shared" si="93"/>
        <v>4.640657867863146E-2</v>
      </c>
      <c r="H634" s="38">
        <f t="shared" si="94"/>
        <v>4.640571250779188E-2</v>
      </c>
      <c r="I634" s="29">
        <f t="shared" si="95"/>
        <v>0.63999999999999591</v>
      </c>
      <c r="J634" s="29">
        <f t="shared" ref="J634:J697" si="101">($B$55/10)/3600*0.5*B634^2</f>
        <v>0.51200000000000001</v>
      </c>
      <c r="K634" s="29">
        <f t="shared" si="97"/>
        <v>0.11096922396877711</v>
      </c>
      <c r="L634" s="29">
        <f t="shared" si="98"/>
        <v>6.8994379035309125E-2</v>
      </c>
    </row>
    <row r="635" spans="1:12" x14ac:dyDescent="0.2">
      <c r="A635" s="26">
        <f t="shared" si="96"/>
        <v>96.166666666666671</v>
      </c>
      <c r="B635" s="6">
        <v>5770</v>
      </c>
      <c r="C635" s="38">
        <f t="shared" si="99"/>
        <v>2.80920838533433E-4</v>
      </c>
      <c r="D635" s="38">
        <f t="shared" ref="D635:D698" si="102">D634*EXP(-$H$6*10/3600)+$B$55</f>
        <v>7.9215608013480196E-2</v>
      </c>
      <c r="E635" s="38">
        <f t="shared" ref="E635:E698" si="103">E634*EXP(-$H$6*10/3600)+$B$55</f>
        <v>7.8934687174946741E-2</v>
      </c>
      <c r="F635" s="38">
        <f t="shared" si="100"/>
        <v>8.4543177196903294E-7</v>
      </c>
      <c r="G635" s="38">
        <f t="shared" ref="G635:G698" si="104">G634*EXP(-$H$7*10/3600)+$B$55</f>
        <v>4.640655890197587E-2</v>
      </c>
      <c r="H635" s="38">
        <f t="shared" ref="H635:H698" si="105">H634*EXP(-$H$7*10/3600)+$B$55</f>
        <v>4.6405713470203926E-2</v>
      </c>
      <c r="I635" s="29">
        <f t="shared" ref="I635:I698" si="106">I634+$B$55</f>
        <v>0.64111111111110697</v>
      </c>
      <c r="J635" s="29">
        <f t="shared" si="101"/>
        <v>0.51377932098765433</v>
      </c>
      <c r="K635" s="29">
        <f t="shared" si="97"/>
        <v>0.11118848698870751</v>
      </c>
      <c r="L635" s="29">
        <f t="shared" si="98"/>
        <v>6.9123283794948587E-2</v>
      </c>
    </row>
    <row r="636" spans="1:12" x14ac:dyDescent="0.2">
      <c r="A636" s="26">
        <f t="shared" ref="A636:A699" si="107">B636/60</f>
        <v>96.333333333333329</v>
      </c>
      <c r="B636" s="6">
        <v>5780</v>
      </c>
      <c r="C636" s="38">
        <f t="shared" si="99"/>
        <v>2.7696761351683058E-4</v>
      </c>
      <c r="D636" s="38">
        <f t="shared" si="102"/>
        <v>7.9211966922728624E-2</v>
      </c>
      <c r="E636" s="38">
        <f t="shared" si="103"/>
        <v>7.8934999309211773E-2</v>
      </c>
      <c r="F636" s="38">
        <f t="shared" si="100"/>
        <v>8.2518926795167305E-7</v>
      </c>
      <c r="G636" s="38">
        <f t="shared" si="104"/>
        <v>4.6406539598840488E-2</v>
      </c>
      <c r="H636" s="38">
        <f t="shared" si="105"/>
        <v>4.6405714409572564E-2</v>
      </c>
      <c r="I636" s="29">
        <f t="shared" si="106"/>
        <v>0.64222222222221803</v>
      </c>
      <c r="J636" s="29">
        <f t="shared" si="101"/>
        <v>0.51556172839506176</v>
      </c>
      <c r="K636" s="29">
        <f t="shared" ref="K636:K699" si="108">K635+E636*10/3600</f>
        <v>0.11140775087567754</v>
      </c>
      <c r="L636" s="29">
        <f t="shared" ref="L636:L699" si="109">L635+H636*10/3600</f>
        <v>6.9252188557197406E-2</v>
      </c>
    </row>
    <row r="637" spans="1:12" x14ac:dyDescent="0.2">
      <c r="A637" s="26">
        <f t="shared" si="107"/>
        <v>96.5</v>
      </c>
      <c r="B637" s="6">
        <v>5790</v>
      </c>
      <c r="C637" s="38">
        <f t="shared" si="99"/>
        <v>2.7307001978807953E-4</v>
      </c>
      <c r="D637" s="38">
        <f t="shared" si="102"/>
        <v>7.9208377070792674E-2</v>
      </c>
      <c r="E637" s="38">
        <f t="shared" si="103"/>
        <v>7.8935307051004572E-2</v>
      </c>
      <c r="F637" s="38">
        <f t="shared" si="100"/>
        <v>8.0543143813568288E-7</v>
      </c>
      <c r="G637" s="38">
        <f t="shared" si="104"/>
        <v>4.6406520757887634E-2</v>
      </c>
      <c r="H637" s="38">
        <f t="shared" si="105"/>
        <v>4.6405715326449527E-2</v>
      </c>
      <c r="I637" s="29">
        <f t="shared" si="106"/>
        <v>0.64333333333332909</v>
      </c>
      <c r="J637" s="29">
        <f t="shared" si="101"/>
        <v>0.51734722222222229</v>
      </c>
      <c r="K637" s="29">
        <f t="shared" si="108"/>
        <v>0.11162701561748589</v>
      </c>
      <c r="L637" s="29">
        <f t="shared" si="109"/>
        <v>6.9381093321993104E-2</v>
      </c>
    </row>
    <row r="638" spans="1:12" x14ac:dyDescent="0.2">
      <c r="A638" s="26">
        <f t="shared" si="107"/>
        <v>96.666666666666671</v>
      </c>
      <c r="B638" s="6">
        <v>5800</v>
      </c>
      <c r="C638" s="38">
        <f t="shared" si="99"/>
        <v>2.6922727448251238E-4</v>
      </c>
      <c r="D638" s="38">
        <f t="shared" si="102"/>
        <v>7.9204837736620209E-2</v>
      </c>
      <c r="E638" s="38">
        <f t="shared" si="103"/>
        <v>7.8935610462137665E-2</v>
      </c>
      <c r="F638" s="38">
        <f t="shared" si="100"/>
        <v>7.8614667777684758E-7</v>
      </c>
      <c r="G638" s="38">
        <f t="shared" si="104"/>
        <v>4.6406502368051099E-2</v>
      </c>
      <c r="H638" s="38">
        <f t="shared" si="105"/>
        <v>4.640571622137335E-2</v>
      </c>
      <c r="I638" s="29">
        <f t="shared" si="106"/>
        <v>0.64444444444444016</v>
      </c>
      <c r="J638" s="29">
        <f t="shared" si="101"/>
        <v>0.51913580246913582</v>
      </c>
      <c r="K638" s="29">
        <f t="shared" si="108"/>
        <v>0.11184628120210294</v>
      </c>
      <c r="L638" s="29">
        <f t="shared" si="109"/>
        <v>6.9509998089274702E-2</v>
      </c>
    </row>
    <row r="639" spans="1:12" x14ac:dyDescent="0.2">
      <c r="A639" s="26">
        <f t="shared" si="107"/>
        <v>96.833333333333329</v>
      </c>
      <c r="B639" s="6">
        <v>5810</v>
      </c>
      <c r="C639" s="38">
        <f t="shared" si="99"/>
        <v>2.6543860575223136E-4</v>
      </c>
      <c r="D639" s="38">
        <f t="shared" si="102"/>
        <v>7.9201348209306022E-2</v>
      </c>
      <c r="E639" s="38">
        <f t="shared" si="103"/>
        <v>7.8935909603553761E-2</v>
      </c>
      <c r="F639" s="38">
        <f t="shared" si="100"/>
        <v>7.6732365998787822E-7</v>
      </c>
      <c r="G639" s="38">
        <f t="shared" si="104"/>
        <v>4.6406484418529619E-2</v>
      </c>
      <c r="H639" s="38">
        <f t="shared" si="105"/>
        <v>4.640571709486966E-2</v>
      </c>
      <c r="I639" s="29">
        <f t="shared" si="106"/>
        <v>0.64555555555555122</v>
      </c>
      <c r="J639" s="29">
        <f t="shared" si="101"/>
        <v>0.52092746913580246</v>
      </c>
      <c r="K639" s="29">
        <f t="shared" si="108"/>
        <v>0.11206554761766836</v>
      </c>
      <c r="L639" s="29">
        <f t="shared" si="109"/>
        <v>6.9638902858982679E-2</v>
      </c>
    </row>
    <row r="640" spans="1:12" x14ac:dyDescent="0.2">
      <c r="A640" s="26">
        <f t="shared" si="107"/>
        <v>97</v>
      </c>
      <c r="B640" s="6">
        <v>5820</v>
      </c>
      <c r="C640" s="38">
        <f t="shared" si="99"/>
        <v>2.6170325261107627E-4</v>
      </c>
      <c r="D640" s="38">
        <f t="shared" si="102"/>
        <v>7.9197907787949037E-2</v>
      </c>
      <c r="E640" s="38">
        <f t="shared" si="103"/>
        <v>7.8936204535337937E-2</v>
      </c>
      <c r="F640" s="38">
        <f t="shared" si="100"/>
        <v>7.4895132908559363E-7</v>
      </c>
      <c r="G640" s="38">
        <f t="shared" si="104"/>
        <v>4.6406466898780564E-2</v>
      </c>
      <c r="H640" s="38">
        <f t="shared" si="105"/>
        <v>4.6405717947451505E-2</v>
      </c>
      <c r="I640" s="29">
        <f t="shared" si="106"/>
        <v>0.64666666666666228</v>
      </c>
      <c r="J640" s="29">
        <f t="shared" si="101"/>
        <v>0.5227222222222222</v>
      </c>
      <c r="K640" s="29">
        <f t="shared" si="108"/>
        <v>0.11228481485248874</v>
      </c>
      <c r="L640" s="29">
        <f t="shared" si="109"/>
        <v>6.9767807631058928E-2</v>
      </c>
    </row>
    <row r="641" spans="1:12" x14ac:dyDescent="0.2">
      <c r="A641" s="26">
        <f t="shared" si="107"/>
        <v>97.166666666666671</v>
      </c>
      <c r="B641" s="6">
        <v>5830</v>
      </c>
      <c r="C641" s="38">
        <f t="shared" si="99"/>
        <v>2.5802046478177397E-4</v>
      </c>
      <c r="D641" s="38">
        <f t="shared" si="102"/>
        <v>7.9194515781511529E-2</v>
      </c>
      <c r="E641" s="38">
        <f t="shared" si="103"/>
        <v>7.8936495316729721E-2</v>
      </c>
      <c r="F641" s="38">
        <f t="shared" si="100"/>
        <v>7.3101889409735966E-7</v>
      </c>
      <c r="G641" s="38">
        <f t="shared" si="104"/>
        <v>4.6406449798513723E-2</v>
      </c>
      <c r="H641" s="38">
        <f t="shared" si="105"/>
        <v>4.6405718779619645E-2</v>
      </c>
      <c r="I641" s="29">
        <f t="shared" si="106"/>
        <v>0.64777777777777334</v>
      </c>
      <c r="J641" s="29">
        <f t="shared" si="101"/>
        <v>0.52452006172839505</v>
      </c>
      <c r="K641" s="29">
        <f t="shared" si="108"/>
        <v>0.11250408289503522</v>
      </c>
      <c r="L641" s="29">
        <f t="shared" si="109"/>
        <v>6.9896712405446759E-2</v>
      </c>
    </row>
    <row r="642" spans="1:12" x14ac:dyDescent="0.2">
      <c r="A642" s="26">
        <f t="shared" si="107"/>
        <v>97.333333333333329</v>
      </c>
      <c r="B642" s="6">
        <v>5840</v>
      </c>
      <c r="C642" s="38">
        <f t="shared" si="99"/>
        <v>2.5438950254523925E-4</v>
      </c>
      <c r="D642" s="38">
        <f t="shared" si="102"/>
        <v>7.9191171508680311E-2</v>
      </c>
      <c r="E642" s="38">
        <f t="shared" si="103"/>
        <v>7.8936782006135034E-2</v>
      </c>
      <c r="F642" s="38">
        <f t="shared" si="100"/>
        <v>7.1351582242302735E-7</v>
      </c>
      <c r="G642" s="38">
        <f t="shared" si="104"/>
        <v>4.6406433107685267E-2</v>
      </c>
      <c r="H642" s="38">
        <f t="shared" si="105"/>
        <v>4.6405719591862862E-2</v>
      </c>
      <c r="I642" s="29">
        <f t="shared" si="106"/>
        <v>0.64888888888888441</v>
      </c>
      <c r="J642" s="29">
        <f t="shared" si="101"/>
        <v>0.526320987654321</v>
      </c>
      <c r="K642" s="29">
        <f t="shared" si="108"/>
        <v>0.11272335173394114</v>
      </c>
      <c r="L642" s="29">
        <f t="shared" si="109"/>
        <v>7.0025617182090827E-2</v>
      </c>
    </row>
    <row r="643" spans="1:12" x14ac:dyDescent="0.2">
      <c r="A643" s="26">
        <f t="shared" si="107"/>
        <v>97.5</v>
      </c>
      <c r="B643" s="6">
        <v>5850</v>
      </c>
      <c r="C643" s="38">
        <f t="shared" si="99"/>
        <v>2.5080963659199424E-4</v>
      </c>
      <c r="D643" s="38">
        <f t="shared" si="102"/>
        <v>7.9187874297729888E-2</v>
      </c>
      <c r="E643" s="38">
        <f t="shared" si="103"/>
        <v>7.8937064661137868E-2</v>
      </c>
      <c r="F643" s="38">
        <f t="shared" si="100"/>
        <v>6.964318336486181E-7</v>
      </c>
      <c r="G643" s="38">
        <f t="shared" si="104"/>
        <v>4.6406416816491852E-2</v>
      </c>
      <c r="H643" s="38">
        <f t="shared" si="105"/>
        <v>4.6405720384658219E-2</v>
      </c>
      <c r="I643" s="29">
        <f t="shared" si="106"/>
        <v>0.64999999999999547</v>
      </c>
      <c r="J643" s="29">
        <f t="shared" si="101"/>
        <v>0.52812500000000007</v>
      </c>
      <c r="K643" s="29">
        <f t="shared" si="108"/>
        <v>0.11294262135799986</v>
      </c>
      <c r="L643" s="29">
        <f t="shared" si="109"/>
        <v>7.0154521960937105E-2</v>
      </c>
    </row>
    <row r="644" spans="1:12" x14ac:dyDescent="0.2">
      <c r="A644" s="26">
        <f t="shared" si="107"/>
        <v>97.666666666666671</v>
      </c>
      <c r="B644" s="6">
        <v>5860</v>
      </c>
      <c r="C644" s="38">
        <f t="shared" si="99"/>
        <v>2.4728014787568311E-4</v>
      </c>
      <c r="D644" s="38">
        <f t="shared" si="102"/>
        <v>7.9184623486387565E-2</v>
      </c>
      <c r="E644" s="38">
        <f t="shared" si="103"/>
        <v>7.8937343338511864E-2</v>
      </c>
      <c r="F644" s="38">
        <f t="shared" si="100"/>
        <v>6.797568935081312E-7</v>
      </c>
      <c r="G644" s="38">
        <f t="shared" si="104"/>
        <v>4.6406400915364861E-2</v>
      </c>
      <c r="H644" s="38">
        <f t="shared" si="105"/>
        <v>4.6405721158471365E-2</v>
      </c>
      <c r="I644" s="29">
        <f t="shared" si="106"/>
        <v>0.65111111111110653</v>
      </c>
      <c r="J644" s="29">
        <f t="shared" si="101"/>
        <v>0.52993209876543212</v>
      </c>
      <c r="K644" s="29">
        <f t="shared" si="108"/>
        <v>0.1131618917561624</v>
      </c>
      <c r="L644" s="29">
        <f t="shared" si="109"/>
        <v>7.0283426741932858E-2</v>
      </c>
    </row>
    <row r="645" spans="1:12" x14ac:dyDescent="0.2">
      <c r="A645" s="26">
        <f t="shared" si="107"/>
        <v>97.833333333333329</v>
      </c>
      <c r="B645" s="6">
        <v>5870</v>
      </c>
      <c r="C645" s="38">
        <f t="shared" si="99"/>
        <v>2.4380032746864402E-4</v>
      </c>
      <c r="D645" s="38">
        <f t="shared" si="102"/>
        <v>7.9181418421700386E-2</v>
      </c>
      <c r="E645" s="38">
        <f t="shared" si="103"/>
        <v>7.8937618094231721E-2</v>
      </c>
      <c r="F645" s="38">
        <f t="shared" si="100"/>
        <v>6.6348120798992549E-7</v>
      </c>
      <c r="G645" s="38">
        <f t="shared" si="104"/>
        <v>4.6406385394964778E-2</v>
      </c>
      <c r="H645" s="38">
        <f t="shared" si="105"/>
        <v>4.6405721913756803E-2</v>
      </c>
      <c r="I645" s="29">
        <f t="shared" si="106"/>
        <v>0.6522222222222176</v>
      </c>
      <c r="J645" s="29">
        <f t="shared" si="101"/>
        <v>0.53174228395061729</v>
      </c>
      <c r="K645" s="29">
        <f t="shared" si="108"/>
        <v>0.11338116291753526</v>
      </c>
      <c r="L645" s="29">
        <f t="shared" si="109"/>
        <v>7.0412331525026628E-2</v>
      </c>
    </row>
    <row r="646" spans="1:12" x14ac:dyDescent="0.2">
      <c r="A646" s="26">
        <f t="shared" si="107"/>
        <v>98</v>
      </c>
      <c r="B646" s="6">
        <v>5880</v>
      </c>
      <c r="C646" s="38">
        <f t="shared" si="99"/>
        <v>2.4036947641951407E-4</v>
      </c>
      <c r="D646" s="38">
        <f t="shared" si="102"/>
        <v>7.9178258459904005E-2</v>
      </c>
      <c r="E646" s="38">
        <f t="shared" si="103"/>
        <v>7.8937888983484458E-2</v>
      </c>
      <c r="F646" s="38">
        <f t="shared" si="100"/>
        <v>6.4759521758422093E-7</v>
      </c>
      <c r="G646" s="38">
        <f t="shared" si="104"/>
        <v>4.6406370246175714E-2</v>
      </c>
      <c r="H646" s="38">
        <f t="shared" si="105"/>
        <v>4.6405722650958145E-2</v>
      </c>
      <c r="I646" s="29">
        <f t="shared" si="106"/>
        <v>0.65333333333332866</v>
      </c>
      <c r="J646" s="29">
        <f t="shared" si="101"/>
        <v>0.53355555555555556</v>
      </c>
      <c r="K646" s="29">
        <f t="shared" si="108"/>
        <v>0.11360043483137827</v>
      </c>
      <c r="L646" s="29">
        <f t="shared" si="109"/>
        <v>7.0541236310168176E-2</v>
      </c>
    </row>
    <row r="647" spans="1:12" x14ac:dyDescent="0.2">
      <c r="A647" s="26">
        <f t="shared" si="107"/>
        <v>98.166666666666671</v>
      </c>
      <c r="B647" s="6">
        <v>5890</v>
      </c>
      <c r="C647" s="38">
        <f t="shared" si="99"/>
        <v>2.3698690561284124E-4</v>
      </c>
      <c r="D647" s="38">
        <f t="shared" si="102"/>
        <v>7.9175142966293355E-2</v>
      </c>
      <c r="E647" s="38">
        <f t="shared" si="103"/>
        <v>7.8938156060680484E-2</v>
      </c>
      <c r="F647" s="38">
        <f t="shared" si="100"/>
        <v>6.3208959166831587E-7</v>
      </c>
      <c r="G647" s="38">
        <f t="shared" si="104"/>
        <v>4.6406355460100038E-2</v>
      </c>
      <c r="H647" s="38">
        <f t="shared" si="105"/>
        <v>4.6405723370508384E-2</v>
      </c>
      <c r="I647" s="29">
        <f t="shared" si="106"/>
        <v>0.65444444444443972</v>
      </c>
      <c r="J647" s="29">
        <f t="shared" si="101"/>
        <v>0.53537191358024694</v>
      </c>
      <c r="K647" s="29">
        <f t="shared" si="108"/>
        <v>0.11381970748710238</v>
      </c>
      <c r="L647" s="29">
        <f t="shared" si="109"/>
        <v>7.0670141097308473E-2</v>
      </c>
    </row>
    <row r="648" spans="1:12" x14ac:dyDescent="0.2">
      <c r="A648" s="26">
        <f t="shared" si="107"/>
        <v>98.333333333333329</v>
      </c>
      <c r="B648" s="6">
        <v>5900</v>
      </c>
      <c r="C648" s="38">
        <f t="shared" si="99"/>
        <v>2.3365193563066824E-4</v>
      </c>
      <c r="D648" s="38">
        <f t="shared" si="102"/>
        <v>7.9172071315095197E-2</v>
      </c>
      <c r="E648" s="38">
        <f t="shared" si="103"/>
        <v>7.8938419379464497E-2</v>
      </c>
      <c r="F648" s="38">
        <f t="shared" si="100"/>
        <v>6.1695522302627027E-7</v>
      </c>
      <c r="G648" s="38">
        <f t="shared" si="104"/>
        <v>4.6406341028053168E-2</v>
      </c>
      <c r="H648" s="38">
        <f t="shared" si="105"/>
        <v>4.6405724072830154E-2</v>
      </c>
      <c r="I648" s="29">
        <f t="shared" si="106"/>
        <v>0.65555555555555078</v>
      </c>
      <c r="J648" s="29">
        <f t="shared" si="101"/>
        <v>0.53719135802469142</v>
      </c>
      <c r="K648" s="29">
        <f t="shared" si="108"/>
        <v>0.11403898087426756</v>
      </c>
      <c r="L648" s="29">
        <f t="shared" si="109"/>
        <v>7.0799045886399667E-2</v>
      </c>
    </row>
    <row r="649" spans="1:12" x14ac:dyDescent="0.2">
      <c r="A649" s="26">
        <f t="shared" si="107"/>
        <v>98.5</v>
      </c>
      <c r="B649" s="6">
        <v>5910</v>
      </c>
      <c r="C649" s="38">
        <f t="shared" si="99"/>
        <v>2.303638966160659E-4</v>
      </c>
      <c r="D649" s="38">
        <f t="shared" si="102"/>
        <v>7.91690428893424E-2</v>
      </c>
      <c r="E649" s="38">
        <f t="shared" si="103"/>
        <v>7.8938678992726316E-2</v>
      </c>
      <c r="F649" s="38">
        <f t="shared" si="100"/>
        <v>6.0218322249977839E-7</v>
      </c>
      <c r="G649" s="38">
        <f t="shared" si="104"/>
        <v>4.6406326941558447E-2</v>
      </c>
      <c r="H649" s="38">
        <f t="shared" si="105"/>
        <v>4.6405724758335959E-2</v>
      </c>
      <c r="I649" s="29">
        <f t="shared" si="106"/>
        <v>0.65666666666666185</v>
      </c>
      <c r="J649" s="29">
        <f t="shared" si="101"/>
        <v>0.5390138888888889</v>
      </c>
      <c r="K649" s="29">
        <f t="shared" si="108"/>
        <v>0.11425825498258069</v>
      </c>
      <c r="L649" s="29">
        <f t="shared" si="109"/>
        <v>7.0927950677395046E-2</v>
      </c>
    </row>
    <row r="650" spans="1:12" x14ac:dyDescent="0.2">
      <c r="A650" s="26">
        <f t="shared" si="107"/>
        <v>98.666666666666671</v>
      </c>
      <c r="B650" s="6">
        <v>5920</v>
      </c>
      <c r="C650" s="38">
        <f t="shared" si="99"/>
        <v>2.2712212813858697E-4</v>
      </c>
      <c r="D650" s="38">
        <f t="shared" si="102"/>
        <v>7.9166057080750044E-2</v>
      </c>
      <c r="E650" s="38">
        <f t="shared" si="103"/>
        <v>7.893893495261145E-2</v>
      </c>
      <c r="F650" s="38">
        <f t="shared" si="100"/>
        <v>5.8776491376713021E-7</v>
      </c>
      <c r="G650" s="38">
        <f t="shared" si="104"/>
        <v>4.6406313192342181E-2</v>
      </c>
      <c r="H650" s="38">
        <f t="shared" si="105"/>
        <v>4.6405725427428428E-2</v>
      </c>
      <c r="I650" s="29">
        <f t="shared" si="106"/>
        <v>0.65777777777777291</v>
      </c>
      <c r="J650" s="29">
        <f t="shared" si="101"/>
        <v>0.54083950617283949</v>
      </c>
      <c r="K650" s="29">
        <f t="shared" si="108"/>
        <v>0.11447752980189349</v>
      </c>
      <c r="L650" s="29">
        <f t="shared" si="109"/>
        <v>7.1056855470249008E-2</v>
      </c>
    </row>
    <row r="651" spans="1:12" x14ac:dyDescent="0.2">
      <c r="A651" s="26">
        <f t="shared" si="107"/>
        <v>98.833333333333329</v>
      </c>
      <c r="B651" s="6">
        <v>5930</v>
      </c>
      <c r="C651" s="38">
        <f t="shared" si="99"/>
        <v>2.239259790616132E-4</v>
      </c>
      <c r="D651" s="38">
        <f t="shared" si="102"/>
        <v>7.9163113289593218E-2</v>
      </c>
      <c r="E651" s="38">
        <f t="shared" si="103"/>
        <v>7.8939187310531608E-2</v>
      </c>
      <c r="F651" s="38">
        <f t="shared" si="100"/>
        <v>5.7369182824719059E-7</v>
      </c>
      <c r="G651" s="38">
        <f t="shared" si="104"/>
        <v>4.6406299772328789E-2</v>
      </c>
      <c r="H651" s="38">
        <f t="shared" si="105"/>
        <v>4.6405726080500552E-2</v>
      </c>
      <c r="I651" s="29">
        <f t="shared" si="106"/>
        <v>0.65888888888888397</v>
      </c>
      <c r="J651" s="29">
        <f t="shared" si="101"/>
        <v>0.54266820987654318</v>
      </c>
      <c r="K651" s="29">
        <f t="shared" si="108"/>
        <v>0.11469680532220053</v>
      </c>
      <c r="L651" s="29">
        <f t="shared" si="109"/>
        <v>7.1185760264917061E-2</v>
      </c>
    </row>
    <row r="652" spans="1:12" x14ac:dyDescent="0.2">
      <c r="A652" s="26">
        <f t="shared" si="107"/>
        <v>99</v>
      </c>
      <c r="B652" s="6">
        <v>5940</v>
      </c>
      <c r="C652" s="38">
        <f t="shared" si="99"/>
        <v>2.2077480741156775E-4</v>
      </c>
      <c r="D652" s="38">
        <f t="shared" si="102"/>
        <v>7.9160210924586569E-2</v>
      </c>
      <c r="E652" s="38">
        <f t="shared" si="103"/>
        <v>7.8939436117175008E-2</v>
      </c>
      <c r="F652" s="38">
        <f t="shared" si="100"/>
        <v>5.5995570012537502E-7</v>
      </c>
      <c r="G652" s="38">
        <f t="shared" si="104"/>
        <v>4.6406286673636034E-2</v>
      </c>
      <c r="H652" s="38">
        <f t="shared" si="105"/>
        <v>4.6405726717935913E-2</v>
      </c>
      <c r="I652" s="29">
        <f t="shared" si="106"/>
        <v>0.65999999999999504</v>
      </c>
      <c r="J652" s="29">
        <f t="shared" si="101"/>
        <v>0.54449999999999998</v>
      </c>
      <c r="K652" s="29">
        <f t="shared" si="108"/>
        <v>0.11491608153363712</v>
      </c>
      <c r="L652" s="29">
        <f t="shared" si="109"/>
        <v>7.1314665061355767E-2</v>
      </c>
    </row>
    <row r="653" spans="1:12" x14ac:dyDescent="0.2">
      <c r="A653" s="26">
        <f t="shared" si="107"/>
        <v>99.166666666666671</v>
      </c>
      <c r="B653" s="6">
        <v>5950</v>
      </c>
      <c r="C653" s="38">
        <f t="shared" si="99"/>
        <v>2.1766798024897151E-4</v>
      </c>
      <c r="D653" s="38">
        <f t="shared" si="102"/>
        <v>7.9157349402765545E-2</v>
      </c>
      <c r="E653" s="38">
        <f t="shared" si="103"/>
        <v>7.8939681422516575E-2</v>
      </c>
      <c r="F653" s="38">
        <f t="shared" si="100"/>
        <v>5.4654846149873555E-7</v>
      </c>
      <c r="G653" s="38">
        <f t="shared" si="104"/>
        <v>4.640627388857041E-2</v>
      </c>
      <c r="H653" s="38">
        <f t="shared" si="105"/>
        <v>4.6405727340108914E-2</v>
      </c>
      <c r="I653" s="29">
        <f t="shared" si="106"/>
        <v>0.6611111111111061</v>
      </c>
      <c r="J653" s="29">
        <f t="shared" si="101"/>
        <v>0.54633487654320989</v>
      </c>
      <c r="K653" s="29">
        <f t="shared" si="108"/>
        <v>0.11513535842647744</v>
      </c>
      <c r="L653" s="29">
        <f t="shared" si="109"/>
        <v>7.1443569859522743E-2</v>
      </c>
    </row>
    <row r="654" spans="1:12" x14ac:dyDescent="0.2">
      <c r="A654" s="26">
        <f t="shared" si="107"/>
        <v>99.333333333333329</v>
      </c>
      <c r="B654" s="6">
        <v>5960</v>
      </c>
      <c r="C654" s="38">
        <f t="shared" si="99"/>
        <v>2.1460487354131038E-4</v>
      </c>
      <c r="D654" s="38">
        <f t="shared" si="102"/>
        <v>7.9154528149369269E-2</v>
      </c>
      <c r="E654" s="38">
        <f t="shared" si="103"/>
        <v>7.8939923275827967E-2</v>
      </c>
      <c r="F654" s="38">
        <f t="shared" si="100"/>
        <v>5.3346223763728448E-7</v>
      </c>
      <c r="G654" s="38">
        <f t="shared" si="104"/>
        <v>4.6406261409622618E-2</v>
      </c>
      <c r="H654" s="38">
        <f t="shared" si="105"/>
        <v>4.6405727947384984E-2</v>
      </c>
      <c r="I654" s="29">
        <f t="shared" si="106"/>
        <v>0.66222222222221716</v>
      </c>
      <c r="J654" s="29">
        <f t="shared" si="101"/>
        <v>0.5481728395061729</v>
      </c>
      <c r="K654" s="29">
        <f t="shared" si="108"/>
        <v>0.11535463599113252</v>
      </c>
      <c r="L654" s="29">
        <f t="shared" si="109"/>
        <v>7.1572474659376592E-2</v>
      </c>
    </row>
    <row r="655" spans="1:12" x14ac:dyDescent="0.2">
      <c r="A655" s="26">
        <f t="shared" si="107"/>
        <v>99.5</v>
      </c>
      <c r="B655" s="6">
        <v>5970</v>
      </c>
      <c r="C655" s="38">
        <f t="shared" si="99"/>
        <v>2.1158487203769345E-4</v>
      </c>
      <c r="D655" s="38">
        <f t="shared" si="102"/>
        <v>7.9151746597725142E-2</v>
      </c>
      <c r="E655" s="38">
        <f t="shared" si="103"/>
        <v>7.8940161725687463E-2</v>
      </c>
      <c r="F655" s="38">
        <f t="shared" si="100"/>
        <v>5.206893423587782E-7</v>
      </c>
      <c r="G655" s="38">
        <f t="shared" si="104"/>
        <v>4.640624922946316E-2</v>
      </c>
      <c r="H655" s="38">
        <f t="shared" si="105"/>
        <v>4.6405728540120803E-2</v>
      </c>
      <c r="I655" s="29">
        <f t="shared" si="106"/>
        <v>0.66333333333332822</v>
      </c>
      <c r="J655" s="29">
        <f t="shared" si="101"/>
        <v>0.55001388888888891</v>
      </c>
      <c r="K655" s="29">
        <f t="shared" si="108"/>
        <v>0.11557391421814832</v>
      </c>
      <c r="L655" s="29">
        <f t="shared" si="109"/>
        <v>7.1701379460876929E-2</v>
      </c>
    </row>
    <row r="656" spans="1:12" x14ac:dyDescent="0.2">
      <c r="A656" s="26">
        <f t="shared" si="107"/>
        <v>99.666666666666671</v>
      </c>
      <c r="B656" s="6">
        <v>5980</v>
      </c>
      <c r="C656" s="38">
        <f t="shared" si="99"/>
        <v>2.086073691452746E-4</v>
      </c>
      <c r="D656" s="38">
        <f t="shared" si="102"/>
        <v>7.9149004189134994E-2</v>
      </c>
      <c r="E656" s="38">
        <f t="shared" si="103"/>
        <v>7.8940396819989725E-2</v>
      </c>
      <c r="F656" s="38">
        <f t="shared" si="100"/>
        <v>5.0822227351424362E-7</v>
      </c>
      <c r="G656" s="38">
        <f t="shared" si="104"/>
        <v>4.6406237340938031E-2</v>
      </c>
      <c r="H656" s="38">
        <f t="shared" si="105"/>
        <v>4.6405729118664515E-2</v>
      </c>
      <c r="I656" s="29">
        <f t="shared" si="106"/>
        <v>0.66444444444443929</v>
      </c>
      <c r="J656" s="29">
        <f t="shared" si="101"/>
        <v>0.55185802469135803</v>
      </c>
      <c r="K656" s="29">
        <f t="shared" si="108"/>
        <v>0.11579319309820385</v>
      </c>
      <c r="L656" s="29">
        <f t="shared" si="109"/>
        <v>7.1830284263984329E-2</v>
      </c>
    </row>
    <row r="657" spans="1:12" x14ac:dyDescent="0.2">
      <c r="A657" s="26">
        <f t="shared" si="107"/>
        <v>99.833333333333329</v>
      </c>
      <c r="B657" s="6">
        <v>5990</v>
      </c>
      <c r="C657" s="38">
        <f t="shared" si="99"/>
        <v>2.0567176680741326E-4</v>
      </c>
      <c r="D657" s="38">
        <f t="shared" si="102"/>
        <v>7.9146300372762851E-2</v>
      </c>
      <c r="E657" s="38">
        <f t="shared" si="103"/>
        <v>7.8940628605955437E-2</v>
      </c>
      <c r="F657" s="38">
        <f t="shared" si="100"/>
        <v>4.9605370858160247E-7</v>
      </c>
      <c r="G657" s="38">
        <f t="shared" si="104"/>
        <v>4.6406225737064516E-2</v>
      </c>
      <c r="H657" s="38">
        <f t="shared" si="105"/>
        <v>4.6405729683355927E-2</v>
      </c>
      <c r="I657" s="29">
        <f t="shared" si="106"/>
        <v>0.66555555555555035</v>
      </c>
      <c r="J657" s="29">
        <f t="shared" si="101"/>
        <v>0.55370524691358025</v>
      </c>
      <c r="K657" s="29">
        <f t="shared" si="108"/>
        <v>0.11601247262210929</v>
      </c>
      <c r="L657" s="29">
        <f t="shared" si="109"/>
        <v>7.195918906866032E-2</v>
      </c>
    </row>
    <row r="658" spans="1:12" x14ac:dyDescent="0.2">
      <c r="A658" s="26">
        <f t="shared" si="107"/>
        <v>100</v>
      </c>
      <c r="B658" s="6">
        <v>6000</v>
      </c>
      <c r="C658" s="38">
        <f t="shared" si="99"/>
        <v>2.0277747538355006E-4</v>
      </c>
      <c r="D658" s="38">
        <f t="shared" si="102"/>
        <v>7.9143634605524329E-2</v>
      </c>
      <c r="E658" s="38">
        <f t="shared" si="103"/>
        <v>7.8940857130140776E-2</v>
      </c>
      <c r="F658" s="38">
        <f t="shared" si="100"/>
        <v>4.8417650036478389E-7</v>
      </c>
      <c r="G658" s="38">
        <f t="shared" si="104"/>
        <v>4.6406214411027089E-2</v>
      </c>
      <c r="H658" s="38">
        <f t="shared" si="105"/>
        <v>4.6405730234526717E-2</v>
      </c>
      <c r="I658" s="29">
        <f t="shared" si="106"/>
        <v>0.66666666666666141</v>
      </c>
      <c r="J658" s="29">
        <f t="shared" si="101"/>
        <v>0.55555555555555558</v>
      </c>
      <c r="K658" s="29">
        <f t="shared" si="108"/>
        <v>0.11623175278080412</v>
      </c>
      <c r="L658" s="29">
        <f t="shared" si="109"/>
        <v>7.2088093874867337E-2</v>
      </c>
    </row>
    <row r="659" spans="1:12" x14ac:dyDescent="0.2">
      <c r="A659" s="26">
        <f t="shared" si="107"/>
        <v>100.16666666666667</v>
      </c>
      <c r="B659" s="6">
        <v>6010</v>
      </c>
      <c r="C659" s="38">
        <f t="shared" si="99"/>
        <v>1.9992391353077096E-4</v>
      </c>
      <c r="D659" s="38">
        <f t="shared" si="102"/>
        <v>7.914100635197753E-2</v>
      </c>
      <c r="E659" s="38">
        <f t="shared" si="103"/>
        <v>7.8941082438446761E-2</v>
      </c>
      <c r="F659" s="38">
        <f t="shared" si="100"/>
        <v>4.7258367279583806E-7</v>
      </c>
      <c r="G659" s="38">
        <f t="shared" si="104"/>
        <v>4.640620335617341E-2</v>
      </c>
      <c r="H659" s="38">
        <f t="shared" si="105"/>
        <v>4.6405730772500604E-2</v>
      </c>
      <c r="I659" s="29">
        <f t="shared" si="106"/>
        <v>0.66777777777777247</v>
      </c>
      <c r="J659" s="29">
        <f t="shared" si="101"/>
        <v>0.55740895061728402</v>
      </c>
      <c r="K659" s="29">
        <f t="shared" si="108"/>
        <v>0.11645103356535537</v>
      </c>
      <c r="L659" s="29">
        <f t="shared" si="109"/>
        <v>7.2216998682568728E-2</v>
      </c>
    </row>
    <row r="660" spans="1:12" x14ac:dyDescent="0.2">
      <c r="A660" s="26">
        <f t="shared" si="107"/>
        <v>100.33333333333333</v>
      </c>
      <c r="B660" s="6">
        <v>6020</v>
      </c>
      <c r="C660" s="38">
        <f t="shared" si="99"/>
        <v>1.9711050808704188E-4</v>
      </c>
      <c r="D660" s="38">
        <f t="shared" si="102"/>
        <v>7.9138415084215499E-2</v>
      </c>
      <c r="E660" s="38">
        <f t="shared" si="103"/>
        <v>7.8941304576128468E-2</v>
      </c>
      <c r="F660" s="38">
        <f t="shared" si="100"/>
        <v>4.6126841683753847E-7</v>
      </c>
      <c r="G660" s="38">
        <f t="shared" si="104"/>
        <v>4.6406192566010418E-2</v>
      </c>
      <c r="H660" s="38">
        <f t="shared" si="105"/>
        <v>4.6405731297593573E-2</v>
      </c>
      <c r="I660" s="29">
        <f t="shared" si="106"/>
        <v>0.66888888888888354</v>
      </c>
      <c r="J660" s="29">
        <f t="shared" si="101"/>
        <v>0.55926543209876545</v>
      </c>
      <c r="K660" s="29">
        <f t="shared" si="108"/>
        <v>0.11667031496695572</v>
      </c>
      <c r="L660" s="29">
        <f t="shared" si="109"/>
        <v>7.2345903491728716E-2</v>
      </c>
    </row>
    <row r="661" spans="1:12" x14ac:dyDescent="0.2">
      <c r="A661" s="26">
        <f t="shared" si="107"/>
        <v>100.5</v>
      </c>
      <c r="B661" s="6">
        <v>6030</v>
      </c>
      <c r="C661" s="38">
        <f t="shared" si="99"/>
        <v>1.9433669395608319E-4</v>
      </c>
      <c r="D661" s="38">
        <f t="shared" si="102"/>
        <v>7.9135860281760187E-2</v>
      </c>
      <c r="E661" s="38">
        <f t="shared" si="103"/>
        <v>7.8941523587804124E-2</v>
      </c>
      <c r="F661" s="38">
        <f t="shared" si="100"/>
        <v>4.5022408648410444E-7</v>
      </c>
      <c r="G661" s="38">
        <f t="shared" si="104"/>
        <v>4.6406182034200529E-2</v>
      </c>
      <c r="H661" s="38">
        <f t="shared" si="105"/>
        <v>4.6405731810114037E-2</v>
      </c>
      <c r="I661" s="29">
        <f t="shared" si="106"/>
        <v>0.6699999999999946</v>
      </c>
      <c r="J661" s="29">
        <f t="shared" si="101"/>
        <v>0.56112499999999998</v>
      </c>
      <c r="K661" s="29">
        <f t="shared" si="108"/>
        <v>0.11688959697692185</v>
      </c>
      <c r="L661" s="29">
        <f t="shared" si="109"/>
        <v>7.2474808302312371E-2</v>
      </c>
    </row>
    <row r="662" spans="1:12" x14ac:dyDescent="0.2">
      <c r="A662" s="26">
        <f t="shared" si="107"/>
        <v>100.66666666666667</v>
      </c>
      <c r="B662" s="6">
        <v>6040</v>
      </c>
      <c r="C662" s="38">
        <f t="shared" si="99"/>
        <v>1.9160191399386419E-4</v>
      </c>
      <c r="D662" s="38">
        <f t="shared" si="102"/>
        <v>7.9133341431457921E-2</v>
      </c>
      <c r="E662" s="38">
        <f t="shared" si="103"/>
        <v>7.8941739517464068E-2</v>
      </c>
      <c r="F662" s="38">
        <f t="shared" si="100"/>
        <v>4.3944419485767395E-7</v>
      </c>
      <c r="G662" s="38">
        <f t="shared" si="104"/>
        <v>4.6406171754557884E-2</v>
      </c>
      <c r="H662" s="38">
        <f t="shared" si="105"/>
        <v>4.6405732310363025E-2</v>
      </c>
      <c r="I662" s="29">
        <f t="shared" si="106"/>
        <v>0.67111111111110566</v>
      </c>
      <c r="J662" s="29">
        <f t="shared" si="101"/>
        <v>0.56298765432098763</v>
      </c>
      <c r="K662" s="29">
        <f t="shared" si="108"/>
        <v>0.11710887958669258</v>
      </c>
      <c r="L662" s="29">
        <f t="shared" si="109"/>
        <v>7.2603713114285595E-2</v>
      </c>
    </row>
    <row r="663" spans="1:12" x14ac:dyDescent="0.2">
      <c r="A663" s="26">
        <f t="shared" si="107"/>
        <v>100.83333333333333</v>
      </c>
      <c r="B663" s="6">
        <v>6050</v>
      </c>
      <c r="C663" s="38">
        <f t="shared" si="99"/>
        <v>1.8890561889669825E-4</v>
      </c>
      <c r="D663" s="38">
        <f t="shared" si="102"/>
        <v>7.9130858027376308E-2</v>
      </c>
      <c r="E663" s="38">
        <f t="shared" si="103"/>
        <v>7.8941952408479621E-2</v>
      </c>
      <c r="F663" s="38">
        <f t="shared" si="100"/>
        <v>4.2892241039824494E-7</v>
      </c>
      <c r="G663" s="38">
        <f t="shared" si="104"/>
        <v>4.6406161721044753E-2</v>
      </c>
      <c r="H663" s="38">
        <f t="shared" si="105"/>
        <v>4.6405732798634351E-2</v>
      </c>
      <c r="I663" s="29">
        <f t="shared" si="106"/>
        <v>0.67222222222221673</v>
      </c>
      <c r="J663" s="29">
        <f t="shared" si="101"/>
        <v>0.56485339506172838</v>
      </c>
      <c r="K663" s="29">
        <f t="shared" si="108"/>
        <v>0.11732816278782725</v>
      </c>
      <c r="L663" s="29">
        <f t="shared" si="109"/>
        <v>7.2732617927615137E-2</v>
      </c>
    </row>
    <row r="664" spans="1:12" x14ac:dyDescent="0.2">
      <c r="A664" s="26">
        <f t="shared" si="107"/>
        <v>101</v>
      </c>
      <c r="B664" s="6">
        <v>6060</v>
      </c>
      <c r="C664" s="38">
        <f t="shared" si="99"/>
        <v>1.8624726709090899E-4</v>
      </c>
      <c r="D664" s="38">
        <f t="shared" si="102"/>
        <v>7.9128409570702621E-2</v>
      </c>
      <c r="E664" s="38">
        <f t="shared" si="103"/>
        <v>7.8942162303611729E-2</v>
      </c>
      <c r="F664" s="38">
        <f t="shared" si="100"/>
        <v>4.1865255314483104E-7</v>
      </c>
      <c r="G664" s="38">
        <f t="shared" si="104"/>
        <v>4.6406151927767952E-2</v>
      </c>
      <c r="H664" s="38">
        <f t="shared" si="105"/>
        <v>4.6405733275214807E-2</v>
      </c>
      <c r="I664" s="29">
        <f t="shared" si="106"/>
        <v>0.67333333333332779</v>
      </c>
      <c r="J664" s="29">
        <f t="shared" si="101"/>
        <v>0.56672222222222224</v>
      </c>
      <c r="K664" s="29">
        <f t="shared" si="108"/>
        <v>0.11754744657200394</v>
      </c>
      <c r="L664" s="29">
        <f t="shared" si="109"/>
        <v>7.2861522742268509E-2</v>
      </c>
    </row>
    <row r="665" spans="1:12" x14ac:dyDescent="0.2">
      <c r="A665" s="26">
        <f t="shared" si="107"/>
        <v>101.16666666666667</v>
      </c>
      <c r="B665" s="6">
        <v>6070</v>
      </c>
      <c r="C665" s="38">
        <f t="shared" si="99"/>
        <v>1.8362632462405108E-4</v>
      </c>
      <c r="D665" s="38">
        <f t="shared" si="102"/>
        <v>7.9125995569643642E-2</v>
      </c>
      <c r="E665" s="38">
        <f t="shared" si="103"/>
        <v>7.8942369245019614E-2</v>
      </c>
      <c r="F665" s="38">
        <f t="shared" si="100"/>
        <v>4.0862859110567789E-7</v>
      </c>
      <c r="G665" s="38">
        <f t="shared" si="104"/>
        <v>4.6406142368975417E-2</v>
      </c>
      <c r="H665" s="38">
        <f t="shared" si="105"/>
        <v>4.6405733740384307E-2</v>
      </c>
      <c r="I665" s="29">
        <f t="shared" si="106"/>
        <v>0.67444444444443885</v>
      </c>
      <c r="J665" s="29">
        <f t="shared" si="101"/>
        <v>0.5685941358024692</v>
      </c>
      <c r="K665" s="29">
        <f t="shared" si="108"/>
        <v>0.11776673093101789</v>
      </c>
      <c r="L665" s="29">
        <f t="shared" si="109"/>
        <v>7.2990427558214027E-2</v>
      </c>
    </row>
    <row r="666" spans="1:12" x14ac:dyDescent="0.2">
      <c r="A666" s="26">
        <f t="shared" si="107"/>
        <v>101.33333333333333</v>
      </c>
      <c r="B666" s="6">
        <v>6080</v>
      </c>
      <c r="C666" s="38">
        <f t="shared" si="99"/>
        <v>1.8104226505766133E-4</v>
      </c>
      <c r="D666" s="38">
        <f t="shared" si="102"/>
        <v>7.9123615539326841E-2</v>
      </c>
      <c r="E666" s="38">
        <f t="shared" si="103"/>
        <v>7.8942573274269193E-2</v>
      </c>
      <c r="F666" s="38">
        <f t="shared" si="100"/>
        <v>3.9884463671536694E-7</v>
      </c>
      <c r="G666" s="38">
        <f t="shared" si="104"/>
        <v>4.6406133039052798E-2</v>
      </c>
      <c r="H666" s="38">
        <f t="shared" si="105"/>
        <v>4.6405734194416078E-2</v>
      </c>
      <c r="I666" s="29">
        <f t="shared" si="106"/>
        <v>0.67555555555554991</v>
      </c>
      <c r="J666" s="29">
        <f t="shared" si="101"/>
        <v>0.57046913580246916</v>
      </c>
      <c r="K666" s="29">
        <f t="shared" si="108"/>
        <v>0.11798601585677974</v>
      </c>
      <c r="L666" s="29">
        <f t="shared" si="109"/>
        <v>7.3119332375420745E-2</v>
      </c>
    </row>
    <row r="667" spans="1:12" x14ac:dyDescent="0.2">
      <c r="A667" s="26">
        <f t="shared" si="107"/>
        <v>101.5</v>
      </c>
      <c r="B667" s="6">
        <v>6090</v>
      </c>
      <c r="C667" s="38">
        <f t="shared" si="99"/>
        <v>1.7849456936151937E-4</v>
      </c>
      <c r="D667" s="38">
        <f t="shared" si="102"/>
        <v>7.9121269001702979E-2</v>
      </c>
      <c r="E667" s="38">
        <f t="shared" si="103"/>
        <v>7.8942774432341475E-2</v>
      </c>
      <c r="F667" s="38">
        <f t="shared" si="100"/>
        <v>3.8929494337676655E-7</v>
      </c>
      <c r="G667" s="38">
        <f t="shared" si="104"/>
        <v>4.6406123932520166E-2</v>
      </c>
      <c r="H667" s="38">
        <f t="shared" si="105"/>
        <v>4.6405734637576787E-2</v>
      </c>
      <c r="I667" s="29">
        <f t="shared" si="106"/>
        <v>0.67666666666666098</v>
      </c>
      <c r="J667" s="29">
        <f t="shared" si="101"/>
        <v>0.57234722222222223</v>
      </c>
      <c r="K667" s="29">
        <f t="shared" si="108"/>
        <v>0.11820530134131403</v>
      </c>
      <c r="L667" s="29">
        <f t="shared" si="109"/>
        <v>7.3248237193858465E-2</v>
      </c>
    </row>
    <row r="668" spans="1:12" x14ac:dyDescent="0.2">
      <c r="A668" s="26">
        <f t="shared" si="107"/>
        <v>101.66666666666667</v>
      </c>
      <c r="B668" s="6">
        <v>6100</v>
      </c>
      <c r="C668" s="38">
        <f t="shared" si="99"/>
        <v>1.759827258093948E-4</v>
      </c>
      <c r="D668" s="38">
        <f t="shared" si="102"/>
        <v>7.9118955485450143E-2</v>
      </c>
      <c r="E668" s="38">
        <f t="shared" si="103"/>
        <v>7.8942972759640767E-2</v>
      </c>
      <c r="F668" s="38">
        <f t="shared" si="100"/>
        <v>3.7997390208577267E-7</v>
      </c>
      <c r="G668" s="38">
        <f t="shared" si="104"/>
        <v>4.6406115044028813E-2</v>
      </c>
      <c r="H668" s="38">
        <f t="shared" si="105"/>
        <v>4.6405735070126727E-2</v>
      </c>
      <c r="I668" s="29">
        <f t="shared" si="106"/>
        <v>0.67777777777777204</v>
      </c>
      <c r="J668" s="29">
        <f t="shared" si="101"/>
        <v>0.5742283950617284</v>
      </c>
      <c r="K668" s="29">
        <f t="shared" si="108"/>
        <v>0.11842458737675748</v>
      </c>
      <c r="L668" s="29">
        <f t="shared" si="109"/>
        <v>7.3377142013497709E-2</v>
      </c>
    </row>
    <row r="669" spans="1:12" x14ac:dyDescent="0.2">
      <c r="A669" s="26">
        <f t="shared" si="107"/>
        <v>101.83333333333333</v>
      </c>
      <c r="B669" s="6">
        <v>6110</v>
      </c>
      <c r="C669" s="38">
        <f t="shared" si="99"/>
        <v>1.7350622987626459E-4</v>
      </c>
      <c r="D669" s="38">
        <f t="shared" si="102"/>
        <v>7.9116674525879019E-2</v>
      </c>
      <c r="E669" s="38">
        <f t="shared" si="103"/>
        <v>7.8943168296002772E-2</v>
      </c>
      <c r="F669" s="38">
        <f t="shared" si="100"/>
        <v>3.7087603813685847E-7</v>
      </c>
      <c r="G669" s="38">
        <f t="shared" si="104"/>
        <v>4.640610636835809E-2</v>
      </c>
      <c r="H669" s="38">
        <f t="shared" si="105"/>
        <v>4.6405735492319952E-2</v>
      </c>
      <c r="I669" s="29">
        <f t="shared" si="106"/>
        <v>0.6788888888888831</v>
      </c>
      <c r="J669" s="29">
        <f t="shared" si="101"/>
        <v>0.57611265432098768</v>
      </c>
      <c r="K669" s="29">
        <f t="shared" si="108"/>
        <v>0.1186438739553575</v>
      </c>
      <c r="L669" s="29">
        <f t="shared" si="109"/>
        <v>7.350604683430971E-2</v>
      </c>
    </row>
    <row r="670" spans="1:12" x14ac:dyDescent="0.2">
      <c r="A670" s="26">
        <f t="shared" si="107"/>
        <v>102</v>
      </c>
      <c r="B670" s="6">
        <v>6120</v>
      </c>
      <c r="C670" s="38">
        <f t="shared" si="99"/>
        <v>1.7106458413697359E-4</v>
      </c>
      <c r="D670" s="38">
        <f t="shared" si="102"/>
        <v>7.9114425664839588E-2</v>
      </c>
      <c r="E670" s="38">
        <f t="shared" si="103"/>
        <v>7.8943361080702629E-2</v>
      </c>
      <c r="F670" s="38">
        <f t="shared" si="100"/>
        <v>3.6199600790752042E-7</v>
      </c>
      <c r="G670" s="38">
        <f t="shared" si="104"/>
        <v>4.6406097900412349E-2</v>
      </c>
      <c r="H670" s="38">
        <f t="shared" si="105"/>
        <v>4.6405735904404437E-2</v>
      </c>
      <c r="I670" s="29">
        <f t="shared" si="106"/>
        <v>0.67999999999999416</v>
      </c>
      <c r="J670" s="29">
        <f t="shared" si="101"/>
        <v>0.57800000000000007</v>
      </c>
      <c r="K670" s="29">
        <f t="shared" si="108"/>
        <v>0.11886316106947056</v>
      </c>
      <c r="L670" s="29">
        <f t="shared" si="109"/>
        <v>7.3634951656266392E-2</v>
      </c>
    </row>
    <row r="671" spans="1:12" x14ac:dyDescent="0.2">
      <c r="A671" s="26">
        <f t="shared" si="107"/>
        <v>102.16666666666667</v>
      </c>
      <c r="B671" s="6">
        <v>6130</v>
      </c>
      <c r="C671" s="38">
        <f t="shared" si="99"/>
        <v>1.6865729816632288E-4</v>
      </c>
      <c r="D671" s="38">
        <f t="shared" si="102"/>
        <v>7.9112208450629093E-2</v>
      </c>
      <c r="E671" s="38">
        <f t="shared" si="103"/>
        <v>7.8943551152462779E-2</v>
      </c>
      <c r="F671" s="38">
        <f t="shared" si="100"/>
        <v>3.5332859571969858E-7</v>
      </c>
      <c r="G671" s="38">
        <f t="shared" si="104"/>
        <v>4.6406089635217945E-2</v>
      </c>
      <c r="H671" s="38">
        <f t="shared" si="105"/>
        <v>4.6405736306622224E-2</v>
      </c>
      <c r="I671" s="29">
        <f t="shared" si="106"/>
        <v>0.68111111111110523</v>
      </c>
      <c r="J671" s="29">
        <f t="shared" si="101"/>
        <v>0.57989043209876545</v>
      </c>
      <c r="K671" s="29">
        <f t="shared" si="108"/>
        <v>0.11908244871156073</v>
      </c>
      <c r="L671" s="29">
        <f t="shared" si="109"/>
        <v>7.3763856479340348E-2</v>
      </c>
    </row>
    <row r="672" spans="1:12" x14ac:dyDescent="0.2">
      <c r="A672" s="26">
        <f t="shared" si="107"/>
        <v>102.33333333333333</v>
      </c>
      <c r="B672" s="6">
        <v>6140</v>
      </c>
      <c r="C672" s="38">
        <f t="shared" si="99"/>
        <v>1.6628388844056369E-4</v>
      </c>
      <c r="D672" s="38">
        <f t="shared" si="102"/>
        <v>7.9110022437901301E-2</v>
      </c>
      <c r="E672" s="38">
        <f t="shared" si="103"/>
        <v>7.894373854946074E-2</v>
      </c>
      <c r="F672" s="38">
        <f t="shared" si="100"/>
        <v>3.4486871077635617E-7</v>
      </c>
      <c r="G672" s="38">
        <f t="shared" si="104"/>
        <v>4.6406081567920331E-2</v>
      </c>
      <c r="H672" s="38">
        <f t="shared" si="105"/>
        <v>4.6405736699209554E-2</v>
      </c>
      <c r="I672" s="29">
        <f t="shared" si="106"/>
        <v>0.68222222222221629</v>
      </c>
      <c r="J672" s="29">
        <f t="shared" si="101"/>
        <v>0.58178395061728394</v>
      </c>
      <c r="K672" s="29">
        <f t="shared" si="108"/>
        <v>0.11930173687419812</v>
      </c>
      <c r="L672" s="29">
        <f t="shared" si="109"/>
        <v>7.389276130350482E-2</v>
      </c>
    </row>
    <row r="673" spans="1:12" x14ac:dyDescent="0.2">
      <c r="A673" s="26">
        <f t="shared" si="107"/>
        <v>102.5</v>
      </c>
      <c r="B673" s="6">
        <v>6150</v>
      </c>
      <c r="C673" s="38">
        <f t="shared" si="99"/>
        <v>1.6394387824027759E-4</v>
      </c>
      <c r="D673" s="38">
        <f t="shared" si="102"/>
        <v>7.9107867187577063E-2</v>
      </c>
      <c r="E673" s="38">
        <f t="shared" si="103"/>
        <v>7.8943923309336791E-2</v>
      </c>
      <c r="F673" s="38">
        <f t="shared" si="100"/>
        <v>3.3661138417140361E-7</v>
      </c>
      <c r="G673" s="38">
        <f t="shared" si="104"/>
        <v>4.6406073693781184E-2</v>
      </c>
      <c r="H673" s="38">
        <f t="shared" si="105"/>
        <v>4.6405737082397008E-2</v>
      </c>
      <c r="I673" s="29">
        <f t="shared" si="106"/>
        <v>0.68333333333332735</v>
      </c>
      <c r="J673" s="29">
        <f t="shared" si="101"/>
        <v>0.58368055555555554</v>
      </c>
      <c r="K673" s="29">
        <f t="shared" si="108"/>
        <v>0.11952102555005739</v>
      </c>
      <c r="L673" s="29">
        <f t="shared" si="109"/>
        <v>7.4021666128733704E-2</v>
      </c>
    </row>
    <row r="674" spans="1:12" x14ac:dyDescent="0.2">
      <c r="A674" s="26">
        <f t="shared" si="107"/>
        <v>102.66666666666667</v>
      </c>
      <c r="B674" s="6">
        <v>6160</v>
      </c>
      <c r="C674" s="38">
        <f t="shared" si="99"/>
        <v>1.6163679755462363E-4</v>
      </c>
      <c r="D674" s="38">
        <f t="shared" si="102"/>
        <v>7.9105742266756124E-2</v>
      </c>
      <c r="E674" s="38">
        <f t="shared" si="103"/>
        <v>7.8944105469201498E-2</v>
      </c>
      <c r="F674" s="38">
        <f t="shared" si="100"/>
        <v>3.2855176597121577E-7</v>
      </c>
      <c r="G674" s="38">
        <f t="shared" si="104"/>
        <v>4.640606600817563E-2</v>
      </c>
      <c r="H674" s="38">
        <f t="shared" si="105"/>
        <v>4.6405737456409656E-2</v>
      </c>
      <c r="I674" s="29">
        <f t="shared" si="106"/>
        <v>0.68444444444443842</v>
      </c>
      <c r="J674" s="29">
        <f t="shared" si="101"/>
        <v>0.58558024691358024</v>
      </c>
      <c r="K674" s="29">
        <f t="shared" si="108"/>
        <v>0.11974031473191628</v>
      </c>
      <c r="L674" s="29">
        <f t="shared" si="109"/>
        <v>7.4150570955001507E-2</v>
      </c>
    </row>
    <row r="675" spans="1:12" x14ac:dyDescent="0.2">
      <c r="A675" s="26">
        <f t="shared" si="107"/>
        <v>102.83333333333333</v>
      </c>
      <c r="B675" s="6">
        <v>6170</v>
      </c>
      <c r="C675" s="38">
        <f t="shared" si="99"/>
        <v>1.5936218298693151E-4</v>
      </c>
      <c r="D675" s="38">
        <f t="shared" si="102"/>
        <v>7.9103647248630157E-2</v>
      </c>
      <c r="E675" s="38">
        <f t="shared" si="103"/>
        <v>7.894428506564323E-2</v>
      </c>
      <c r="F675" s="38">
        <f t="shared" si="100"/>
        <v>3.2068512236602716E-7</v>
      </c>
      <c r="G675" s="38">
        <f t="shared" si="104"/>
        <v>4.6406058506589541E-2</v>
      </c>
      <c r="H675" s="38">
        <f t="shared" si="105"/>
        <v>4.6405737821467175E-2</v>
      </c>
      <c r="I675" s="29">
        <f t="shared" si="106"/>
        <v>0.68555555555554948</v>
      </c>
      <c r="J675" s="29">
        <f t="shared" si="101"/>
        <v>0.58748302469135805</v>
      </c>
      <c r="K675" s="29">
        <f t="shared" si="108"/>
        <v>0.11995960441265417</v>
      </c>
      <c r="L675" s="29">
        <f t="shared" si="109"/>
        <v>7.4279475782283361E-2</v>
      </c>
    </row>
    <row r="676" spans="1:12" x14ac:dyDescent="0.2">
      <c r="A676" s="26">
        <f t="shared" si="107"/>
        <v>103</v>
      </c>
      <c r="B676" s="6">
        <v>6180</v>
      </c>
      <c r="C676" s="38">
        <f t="shared" si="99"/>
        <v>1.5711957766162621E-4</v>
      </c>
      <c r="D676" s="38">
        <f t="shared" si="102"/>
        <v>7.9101581712397062E-2</v>
      </c>
      <c r="E676" s="38">
        <f t="shared" si="103"/>
        <v>7.8944462134735438E-2</v>
      </c>
      <c r="F676" s="38">
        <f t="shared" si="100"/>
        <v>3.130068328895357E-7</v>
      </c>
      <c r="G676" s="38">
        <f t="shared" si="104"/>
        <v>4.6406051184616867E-2</v>
      </c>
      <c r="H676" s="38">
        <f t="shared" si="105"/>
        <v>4.6405738177783977E-2</v>
      </c>
      <c r="I676" s="29">
        <f t="shared" si="106"/>
        <v>0.68666666666666054</v>
      </c>
      <c r="J676" s="29">
        <f t="shared" si="101"/>
        <v>0.58938888888888896</v>
      </c>
      <c r="K676" s="29">
        <f t="shared" si="108"/>
        <v>0.12017889458525066</v>
      </c>
      <c r="L676" s="29">
        <f t="shared" si="109"/>
        <v>7.4408380610554978E-2</v>
      </c>
    </row>
    <row r="677" spans="1:12" x14ac:dyDescent="0.2">
      <c r="A677" s="26">
        <f t="shared" si="107"/>
        <v>103.16666666666667</v>
      </c>
      <c r="B677" s="6">
        <v>6190</v>
      </c>
      <c r="C677" s="38">
        <f t="shared" si="99"/>
        <v>1.5490853113245981E-4</v>
      </c>
      <c r="D677" s="38">
        <f t="shared" si="102"/>
        <v>7.9099545243176403E-2</v>
      </c>
      <c r="E677" s="38">
        <f t="shared" si="103"/>
        <v>7.894463671204395E-2</v>
      </c>
      <c r="F677" s="38">
        <f t="shared" si="100"/>
        <v>3.0551238770506961E-7</v>
      </c>
      <c r="G677" s="38">
        <f t="shared" si="104"/>
        <v>4.6406044037957055E-2</v>
      </c>
      <c r="H677" s="38">
        <f t="shared" si="105"/>
        <v>4.6405738525569347E-2</v>
      </c>
      <c r="I677" s="29">
        <f t="shared" si="106"/>
        <v>0.6877777777777716</v>
      </c>
      <c r="J677" s="29">
        <f t="shared" si="101"/>
        <v>0.59129783950617287</v>
      </c>
      <c r="K677" s="29">
        <f t="shared" si="108"/>
        <v>0.12039818524278412</v>
      </c>
      <c r="L677" s="29">
        <f t="shared" si="109"/>
        <v>7.4537285439792669E-2</v>
      </c>
    </row>
    <row r="678" spans="1:12" x14ac:dyDescent="0.2">
      <c r="A678" s="26">
        <f t="shared" si="107"/>
        <v>103.33333333333333</v>
      </c>
      <c r="B678" s="6">
        <v>6200</v>
      </c>
      <c r="C678" s="38">
        <f t="shared" si="99"/>
        <v>1.5272859929203462E-4</v>
      </c>
      <c r="D678" s="38">
        <f t="shared" si="102"/>
        <v>7.9097537431926129E-2</v>
      </c>
      <c r="E678" s="38">
        <f t="shared" si="103"/>
        <v>7.8944808832634092E-2</v>
      </c>
      <c r="F678" s="38">
        <f t="shared" si="100"/>
        <v>2.9819738495674658E-7</v>
      </c>
      <c r="G678" s="38">
        <f t="shared" si="104"/>
        <v>4.6406037062412517E-2</v>
      </c>
      <c r="H678" s="38">
        <f t="shared" si="105"/>
        <v>4.6405738865027558E-2</v>
      </c>
      <c r="I678" s="29">
        <f t="shared" si="106"/>
        <v>0.68888888888888267</v>
      </c>
      <c r="J678" s="29">
        <f t="shared" si="101"/>
        <v>0.59320987654320989</v>
      </c>
      <c r="K678" s="29">
        <f t="shared" si="108"/>
        <v>0.12061747637843032</v>
      </c>
      <c r="L678" s="29">
        <f t="shared" si="109"/>
        <v>7.4666190269973301E-2</v>
      </c>
    </row>
    <row r="679" spans="1:12" x14ac:dyDescent="0.2">
      <c r="A679" s="26">
        <f t="shared" si="107"/>
        <v>103.5</v>
      </c>
      <c r="B679" s="6">
        <v>6210</v>
      </c>
      <c r="C679" s="38">
        <f t="shared" si="99"/>
        <v>1.5057934428260229E-4</v>
      </c>
      <c r="D679" s="38">
        <f t="shared" si="102"/>
        <v>7.9095557875360351E-2</v>
      </c>
      <c r="E679" s="38">
        <f t="shared" si="103"/>
        <v>7.894497853107775E-2</v>
      </c>
      <c r="F679" s="38">
        <f t="shared" si="100"/>
        <v>2.9105752818404151E-7</v>
      </c>
      <c r="G679" s="38">
        <f t="shared" si="104"/>
        <v>4.640603025388617E-2</v>
      </c>
      <c r="H679" s="38">
        <f t="shared" si="105"/>
        <v>4.6405739196357987E-2</v>
      </c>
      <c r="I679" s="29">
        <f t="shared" si="106"/>
        <v>0.68999999999999373</v>
      </c>
      <c r="J679" s="29">
        <f t="shared" si="101"/>
        <v>0.59512500000000002</v>
      </c>
      <c r="K679" s="29">
        <f t="shared" si="108"/>
        <v>0.12083676798546109</v>
      </c>
      <c r="L679" s="29">
        <f t="shared" si="109"/>
        <v>7.4795095101074294E-2</v>
      </c>
    </row>
    <row r="680" spans="1:12" x14ac:dyDescent="0.2">
      <c r="A680" s="26">
        <f t="shared" si="107"/>
        <v>103.66666666666667</v>
      </c>
      <c r="B680" s="6">
        <v>6220</v>
      </c>
      <c r="C680" s="38">
        <f t="shared" si="99"/>
        <v>1.484603344081151E-4</v>
      </c>
      <c r="D680" s="38">
        <f t="shared" si="102"/>
        <v>7.90936061758684E-2</v>
      </c>
      <c r="E680" s="38">
        <f t="shared" si="103"/>
        <v>7.8945145841460285E-2</v>
      </c>
      <c r="F680" s="38">
        <f t="shared" si="100"/>
        <v>2.840886237982668E-7</v>
      </c>
      <c r="G680" s="38">
        <f t="shared" si="104"/>
        <v>4.6406023608379039E-2</v>
      </c>
      <c r="H680" s="38">
        <f t="shared" si="105"/>
        <v>4.640573951975524E-2</v>
      </c>
      <c r="I680" s="29">
        <f t="shared" si="106"/>
        <v>0.69111111111110479</v>
      </c>
      <c r="J680" s="29">
        <f t="shared" si="101"/>
        <v>0.59704320987654325</v>
      </c>
      <c r="K680" s="29">
        <f t="shared" si="108"/>
        <v>0.12105606005724293</v>
      </c>
      <c r="L680" s="29">
        <f t="shared" si="109"/>
        <v>7.492399993307361E-2</v>
      </c>
    </row>
    <row r="681" spans="1:12" x14ac:dyDescent="0.2">
      <c r="A681" s="26">
        <f t="shared" si="107"/>
        <v>103.83333333333333</v>
      </c>
      <c r="B681" s="6">
        <v>6230</v>
      </c>
      <c r="C681" s="38">
        <f t="shared" si="99"/>
        <v>1.4637114404751655E-4</v>
      </c>
      <c r="D681" s="38">
        <f t="shared" si="102"/>
        <v>7.9091681941434927E-2</v>
      </c>
      <c r="E681" s="38">
        <f t="shared" si="103"/>
        <v>7.8945310797387411E-2</v>
      </c>
      <c r="F681" s="38">
        <f t="shared" si="100"/>
        <v>2.7728657861947066E-7</v>
      </c>
      <c r="G681" s="38">
        <f t="shared" si="104"/>
        <v>4.6406017121987886E-2</v>
      </c>
      <c r="H681" s="38">
        <f t="shared" si="105"/>
        <v>4.6405739835409264E-2</v>
      </c>
      <c r="I681" s="29">
        <f t="shared" si="106"/>
        <v>0.69222222222221585</v>
      </c>
      <c r="J681" s="29">
        <f t="shared" si="101"/>
        <v>0.59896450617283958</v>
      </c>
      <c r="K681" s="29">
        <f t="shared" si="108"/>
        <v>0.12127535258723567</v>
      </c>
      <c r="L681" s="29">
        <f t="shared" si="109"/>
        <v>7.5052904765949752E-2</v>
      </c>
    </row>
    <row r="682" spans="1:12" x14ac:dyDescent="0.2">
      <c r="A682" s="26">
        <f t="shared" si="107"/>
        <v>104</v>
      </c>
      <c r="B682" s="6">
        <v>6240</v>
      </c>
      <c r="C682" s="38">
        <f t="shared" si="99"/>
        <v>1.4431135356925164E-4</v>
      </c>
      <c r="D682" s="38">
        <f t="shared" si="102"/>
        <v>7.9089784785561154E-2</v>
      </c>
      <c r="E682" s="38">
        <f t="shared" si="103"/>
        <v>7.8945473431991903E-2</v>
      </c>
      <c r="F682" s="38">
        <f t="shared" si="100"/>
        <v>2.7064739747231382E-7</v>
      </c>
      <c r="G682" s="38">
        <f t="shared" si="104"/>
        <v>4.6406010790902938E-2</v>
      </c>
      <c r="H682" s="38">
        <f t="shared" si="105"/>
        <v>4.6405740143505465E-2</v>
      </c>
      <c r="I682" s="29">
        <f t="shared" si="106"/>
        <v>0.69333333333332692</v>
      </c>
      <c r="J682" s="29">
        <f t="shared" si="101"/>
        <v>0.60088888888888892</v>
      </c>
      <c r="K682" s="29">
        <f t="shared" si="108"/>
        <v>0.1214946455689912</v>
      </c>
      <c r="L682" s="29">
        <f t="shared" si="109"/>
        <v>7.5181809599681709E-2</v>
      </c>
    </row>
    <row r="683" spans="1:12" x14ac:dyDescent="0.2">
      <c r="A683" s="26">
        <f t="shared" si="107"/>
        <v>104.16666666666667</v>
      </c>
      <c r="B683" s="6">
        <v>6250</v>
      </c>
      <c r="C683" s="38">
        <f t="shared" si="99"/>
        <v>1.4228054924698055E-4</v>
      </c>
      <c r="D683" s="38">
        <f t="shared" si="102"/>
        <v>7.90879143271873E-2</v>
      </c>
      <c r="E683" s="38">
        <f t="shared" si="103"/>
        <v>7.8945633777940311E-2</v>
      </c>
      <c r="F683" s="38">
        <f t="shared" si="100"/>
        <v>2.6416718083950203E-7</v>
      </c>
      <c r="G683" s="38">
        <f t="shared" si="104"/>
        <v>4.6406004611405635E-2</v>
      </c>
      <c r="H683" s="38">
        <f t="shared" si="105"/>
        <v>4.6405740444224797E-2</v>
      </c>
      <c r="I683" s="29">
        <f t="shared" si="106"/>
        <v>0.69444444444443798</v>
      </c>
      <c r="J683" s="29">
        <f t="shared" si="101"/>
        <v>0.60281635802469136</v>
      </c>
      <c r="K683" s="29">
        <f t="shared" si="108"/>
        <v>0.12171393899615214</v>
      </c>
      <c r="L683" s="29">
        <f t="shared" si="109"/>
        <v>7.5310714434248999E-2</v>
      </c>
    </row>
    <row r="684" spans="1:12" x14ac:dyDescent="0.2">
      <c r="A684" s="26">
        <f t="shared" si="107"/>
        <v>104.33333333333333</v>
      </c>
      <c r="B684" s="6">
        <v>6260</v>
      </c>
      <c r="C684" s="38">
        <f t="shared" si="99"/>
        <v>1.402783231764782E-4</v>
      </c>
      <c r="D684" s="38">
        <f t="shared" si="102"/>
        <v>7.9086070190615962E-2</v>
      </c>
      <c r="E684" s="38">
        <f t="shared" si="103"/>
        <v>7.8945791867439469E-2</v>
      </c>
      <c r="F684" s="38">
        <f t="shared" si="100"/>
        <v>2.5784212257141256E-7</v>
      </c>
      <c r="G684" s="38">
        <f t="shared" si="104"/>
        <v>4.6405998579866457E-2</v>
      </c>
      <c r="H684" s="38">
        <f t="shared" si="105"/>
        <v>4.6405740737743888E-2</v>
      </c>
      <c r="I684" s="29">
        <f t="shared" si="106"/>
        <v>0.69555555555554904</v>
      </c>
      <c r="J684" s="29">
        <f t="shared" si="101"/>
        <v>0.6047469135802469</v>
      </c>
      <c r="K684" s="29">
        <f t="shared" si="108"/>
        <v>0.12193323286245059</v>
      </c>
      <c r="L684" s="29">
        <f t="shared" si="109"/>
        <v>7.5439619269631622E-2</v>
      </c>
    </row>
    <row r="685" spans="1:12" x14ac:dyDescent="0.2">
      <c r="A685" s="26">
        <f t="shared" si="107"/>
        <v>104.5</v>
      </c>
      <c r="B685" s="6">
        <v>6270</v>
      </c>
      <c r="C685" s="38">
        <f t="shared" si="99"/>
        <v>1.383042731937024E-4</v>
      </c>
      <c r="D685" s="38">
        <f t="shared" si="102"/>
        <v>7.9084252005436714E-2</v>
      </c>
      <c r="E685" s="38">
        <f t="shared" si="103"/>
        <v>7.8945947732243005E-2</v>
      </c>
      <c r="F685" s="38">
        <f t="shared" si="100"/>
        <v>2.5166850765055345E-7</v>
      </c>
      <c r="G685" s="38">
        <f t="shared" si="104"/>
        <v>4.6405992692742787E-2</v>
      </c>
      <c r="H685" s="38">
        <f t="shared" si="105"/>
        <v>4.6405741024235135E-2</v>
      </c>
      <c r="I685" s="29">
        <f t="shared" si="106"/>
        <v>0.69666666666666011</v>
      </c>
      <c r="J685" s="29">
        <f t="shared" si="101"/>
        <v>0.60668055555555556</v>
      </c>
      <c r="K685" s="29">
        <f t="shared" si="108"/>
        <v>0.12215252716170681</v>
      </c>
      <c r="L685" s="29">
        <f t="shared" si="109"/>
        <v>7.5568524105810053E-2</v>
      </c>
    </row>
    <row r="686" spans="1:12" x14ac:dyDescent="0.2">
      <c r="A686" s="26">
        <f t="shared" si="107"/>
        <v>104.66666666666667</v>
      </c>
      <c r="B686" s="6">
        <v>6280</v>
      </c>
      <c r="C686" s="38">
        <f t="shared" si="99"/>
        <v>1.3635800279401724E-4</v>
      </c>
      <c r="D686" s="38">
        <f t="shared" si="102"/>
        <v>7.9082459406451686E-2</v>
      </c>
      <c r="E686" s="38">
        <f t="shared" si="103"/>
        <v>7.8946101403657667E-2</v>
      </c>
      <c r="F686" s="38">
        <f t="shared" si="100"/>
        <v>2.4564271000955083E-7</v>
      </c>
      <c r="G686" s="38">
        <f t="shared" si="104"/>
        <v>4.640598694657682E-2</v>
      </c>
      <c r="H686" s="38">
        <f t="shared" si="105"/>
        <v>4.6405741303866807E-2</v>
      </c>
      <c r="I686" s="29">
        <f t="shared" si="106"/>
        <v>0.69777777777777117</v>
      </c>
      <c r="J686" s="29">
        <f t="shared" si="101"/>
        <v>0.60861728395061732</v>
      </c>
      <c r="K686" s="29">
        <f t="shared" si="108"/>
        <v>0.12237182188782808</v>
      </c>
      <c r="L686" s="29">
        <f t="shared" si="109"/>
        <v>7.5697428942765238E-2</v>
      </c>
    </row>
    <row r="687" spans="1:12" x14ac:dyDescent="0.2">
      <c r="A687" s="26">
        <f t="shared" si="107"/>
        <v>104.83333333333333</v>
      </c>
      <c r="B687" s="6">
        <v>6290</v>
      </c>
      <c r="C687" s="38">
        <f t="shared" si="99"/>
        <v>1.344391210525508E-4</v>
      </c>
      <c r="D687" s="38">
        <f t="shared" si="102"/>
        <v>7.9080692033602212E-2</v>
      </c>
      <c r="E687" s="38">
        <f t="shared" si="103"/>
        <v>7.8946252912549655E-2</v>
      </c>
      <c r="F687" s="38">
        <f t="shared" si="100"/>
        <v>2.3976119040138398E-7</v>
      </c>
      <c r="G687" s="38">
        <f t="shared" si="104"/>
        <v>4.6405981337993556E-2</v>
      </c>
      <c r="H687" s="38">
        <f t="shared" si="105"/>
        <v>4.6405741576803154E-2</v>
      </c>
      <c r="I687" s="29">
        <f t="shared" si="106"/>
        <v>0.69888888888888223</v>
      </c>
      <c r="J687" s="29">
        <f t="shared" si="101"/>
        <v>0.61055709876543218</v>
      </c>
      <c r="K687" s="29">
        <f t="shared" si="108"/>
        <v>0.12259111703480738</v>
      </c>
      <c r="L687" s="29">
        <f t="shared" si="109"/>
        <v>7.582633378047858E-2</v>
      </c>
    </row>
    <row r="688" spans="1:12" x14ac:dyDescent="0.2">
      <c r="A688" s="26">
        <f t="shared" si="107"/>
        <v>105</v>
      </c>
      <c r="B688" s="6">
        <v>6300</v>
      </c>
      <c r="C688" s="38">
        <f t="shared" si="99"/>
        <v>1.3254724254567482E-4</v>
      </c>
      <c r="D688" s="38">
        <f t="shared" si="102"/>
        <v>7.9078949531896509E-2</v>
      </c>
      <c r="E688" s="38">
        <f t="shared" si="103"/>
        <v>7.894640228935082E-2</v>
      </c>
      <c r="F688" s="38">
        <f t="shared" si="100"/>
        <v>2.3402049432060654E-7</v>
      </c>
      <c r="G688" s="38">
        <f t="shared" si="104"/>
        <v>4.6405975863698795E-2</v>
      </c>
      <c r="H688" s="38">
        <f t="shared" si="105"/>
        <v>4.6405741843204479E-2</v>
      </c>
      <c r="I688" s="29">
        <f t="shared" si="106"/>
        <v>0.69999999999999329</v>
      </c>
      <c r="J688" s="29">
        <f t="shared" si="101"/>
        <v>0.61250000000000004</v>
      </c>
      <c r="K688" s="29">
        <f t="shared" si="108"/>
        <v>0.12281041259672225</v>
      </c>
      <c r="L688" s="29">
        <f t="shared" si="109"/>
        <v>7.5955238618931928E-2</v>
      </c>
    </row>
    <row r="689" spans="1:12" x14ac:dyDescent="0.2">
      <c r="A689" s="26">
        <f t="shared" si="107"/>
        <v>105.16666666666667</v>
      </c>
      <c r="B689" s="6">
        <v>6310</v>
      </c>
      <c r="C689" s="38">
        <f t="shared" si="99"/>
        <v>1.3068198727358909E-4</v>
      </c>
      <c r="D689" s="38">
        <f t="shared" si="102"/>
        <v>7.9077231551338362E-2</v>
      </c>
      <c r="E689" s="38">
        <f t="shared" si="103"/>
        <v>7.8946549564064758E-2</v>
      </c>
      <c r="F689" s="38">
        <f t="shared" si="100"/>
        <v>2.2841724997435206E-7</v>
      </c>
      <c r="G689" s="38">
        <f t="shared" si="104"/>
        <v>4.6405970520477222E-2</v>
      </c>
      <c r="H689" s="38">
        <f t="shared" si="105"/>
        <v>4.6405742103227253E-2</v>
      </c>
      <c r="I689" s="29">
        <f t="shared" si="106"/>
        <v>0.70111111111110436</v>
      </c>
      <c r="J689" s="29">
        <f t="shared" si="101"/>
        <v>0.61444598765432101</v>
      </c>
      <c r="K689" s="29">
        <f t="shared" si="108"/>
        <v>0.12302970856773354</v>
      </c>
      <c r="L689" s="29">
        <f t="shared" si="109"/>
        <v>7.6084143458107559E-2</v>
      </c>
    </row>
    <row r="690" spans="1:12" x14ac:dyDescent="0.2">
      <c r="A690" s="26">
        <f t="shared" si="107"/>
        <v>105.33333333333333</v>
      </c>
      <c r="B690" s="6">
        <v>6320</v>
      </c>
      <c r="C690" s="38">
        <f t="shared" si="99"/>
        <v>1.2884298058399559E-4</v>
      </c>
      <c r="D690" s="38">
        <f t="shared" si="102"/>
        <v>7.9075537746856855E-2</v>
      </c>
      <c r="E690" s="38">
        <f t="shared" si="103"/>
        <v>7.8946694766272835E-2</v>
      </c>
      <c r="F690" s="38">
        <f t="shared" si="100"/>
        <v>2.2294816630190939E-7</v>
      </c>
      <c r="G690" s="38">
        <f t="shared" si="104"/>
        <v>4.6405965305190491E-2</v>
      </c>
      <c r="H690" s="38">
        <f t="shared" si="105"/>
        <v>4.6405742357024195E-2</v>
      </c>
      <c r="I690" s="29">
        <f t="shared" si="106"/>
        <v>0.70222222222221542</v>
      </c>
      <c r="J690" s="29">
        <f t="shared" si="101"/>
        <v>0.61639506172839509</v>
      </c>
      <c r="K690" s="29">
        <f t="shared" si="108"/>
        <v>0.12324900494208429</v>
      </c>
      <c r="L690" s="29">
        <f t="shared" si="109"/>
        <v>7.6213048297988181E-2</v>
      </c>
    </row>
    <row r="691" spans="1:12" x14ac:dyDescent="0.2">
      <c r="A691" s="26">
        <f t="shared" si="107"/>
        <v>105.5</v>
      </c>
      <c r="B691" s="6">
        <v>6330</v>
      </c>
      <c r="C691" s="38">
        <f t="shared" si="99"/>
        <v>1.2702985309684533E-4</v>
      </c>
      <c r="D691" s="38">
        <f t="shared" si="102"/>
        <v>7.9073867778237023E-2</v>
      </c>
      <c r="E691" s="38">
        <f t="shared" si="103"/>
        <v>7.8946837925140151E-2</v>
      </c>
      <c r="F691" s="38">
        <f t="shared" si="100"/>
        <v>2.1761003104172342E-7</v>
      </c>
      <c r="G691" s="38">
        <f t="shared" si="104"/>
        <v>4.6405960214775416E-2</v>
      </c>
      <c r="H691" s="38">
        <f t="shared" si="105"/>
        <v>4.6405742604744379E-2</v>
      </c>
      <c r="I691" s="29">
        <f t="shared" si="106"/>
        <v>0.70333333333332648</v>
      </c>
      <c r="J691" s="29">
        <f t="shared" si="101"/>
        <v>0.61834722222222227</v>
      </c>
      <c r="K691" s="29">
        <f t="shared" si="108"/>
        <v>0.12346830171409857</v>
      </c>
      <c r="L691" s="29">
        <f t="shared" si="109"/>
        <v>7.634195313855692E-2</v>
      </c>
    </row>
    <row r="692" spans="1:12" x14ac:dyDescent="0.2">
      <c r="A692" s="26">
        <f t="shared" si="107"/>
        <v>105.66666666666667</v>
      </c>
      <c r="B692" s="6">
        <v>6340</v>
      </c>
      <c r="C692" s="38">
        <f t="shared" si="99"/>
        <v>1.2524224063014677E-4</v>
      </c>
      <c r="D692" s="38">
        <f t="shared" si="102"/>
        <v>7.9072221310051538E-2</v>
      </c>
      <c r="E692" s="38">
        <f t="shared" si="103"/>
        <v>7.8946979069421372E-2</v>
      </c>
      <c r="F692" s="38">
        <f t="shared" si="100"/>
        <v>2.1239970884467504E-7</v>
      </c>
      <c r="G692" s="38">
        <f t="shared" si="104"/>
        <v>4.6405955246242143E-2</v>
      </c>
      <c r="H692" s="38">
        <f t="shared" si="105"/>
        <v>4.6405742846533302E-2</v>
      </c>
      <c r="I692" s="29">
        <f t="shared" si="106"/>
        <v>0.70444444444443755</v>
      </c>
      <c r="J692" s="29">
        <f t="shared" si="101"/>
        <v>0.62030246913580245</v>
      </c>
      <c r="K692" s="29">
        <f t="shared" si="108"/>
        <v>0.1236875988781803</v>
      </c>
      <c r="L692" s="29">
        <f t="shared" si="109"/>
        <v>7.6470857979797288E-2</v>
      </c>
    </row>
    <row r="693" spans="1:12" x14ac:dyDescent="0.2">
      <c r="A693" s="26">
        <f t="shared" si="107"/>
        <v>105.83333333333333</v>
      </c>
      <c r="B693" s="6">
        <v>6350</v>
      </c>
      <c r="C693" s="38">
        <f t="shared" si="99"/>
        <v>1.2347978412681604E-4</v>
      </c>
      <c r="D693" s="38">
        <f t="shared" si="102"/>
        <v>7.9070598011593357E-2</v>
      </c>
      <c r="E693" s="38">
        <f t="shared" si="103"/>
        <v>7.8947118227466515E-2</v>
      </c>
      <c r="F693" s="38">
        <f t="shared" si="100"/>
        <v>2.0731413943253851E-7</v>
      </c>
      <c r="G693" s="38">
        <f t="shared" si="104"/>
        <v>4.6405950396672405E-2</v>
      </c>
      <c r="H693" s="38">
        <f t="shared" si="105"/>
        <v>4.640574308253298E-2</v>
      </c>
      <c r="I693" s="29">
        <f t="shared" si="106"/>
        <v>0.70555555555554861</v>
      </c>
      <c r="J693" s="29">
        <f t="shared" si="101"/>
        <v>0.62226080246913584</v>
      </c>
      <c r="K693" s="29">
        <f t="shared" si="108"/>
        <v>0.12390689642881215</v>
      </c>
      <c r="L693" s="29">
        <f t="shared" si="109"/>
        <v>7.6599762821693215E-2</v>
      </c>
    </row>
    <row r="694" spans="1:12" x14ac:dyDescent="0.2">
      <c r="A694" s="26">
        <f t="shared" si="107"/>
        <v>106</v>
      </c>
      <c r="B694" s="6">
        <v>6360</v>
      </c>
      <c r="C694" s="38">
        <f t="shared" si="99"/>
        <v>1.2174212958255661E-4</v>
      </c>
      <c r="D694" s="38">
        <f t="shared" si="102"/>
        <v>7.906899755680924E-2</v>
      </c>
      <c r="E694" s="38">
        <f t="shared" si="103"/>
        <v>7.8947255427226651E-2</v>
      </c>
      <c r="F694" s="38">
        <f t="shared" si="100"/>
        <v>2.0235033580052566E-7</v>
      </c>
      <c r="G694" s="38">
        <f t="shared" si="104"/>
        <v>4.6405945663217818E-2</v>
      </c>
      <c r="H694" s="38">
        <f t="shared" si="105"/>
        <v>4.6405743312882025E-2</v>
      </c>
      <c r="I694" s="29">
        <f t="shared" si="106"/>
        <v>0.70666666666665967</v>
      </c>
      <c r="J694" s="29">
        <f t="shared" si="101"/>
        <v>0.62422222222222223</v>
      </c>
      <c r="K694" s="29">
        <f t="shared" si="108"/>
        <v>0.12412619436055446</v>
      </c>
      <c r="L694" s="29">
        <f t="shared" si="109"/>
        <v>7.6728667664229006E-2</v>
      </c>
    </row>
    <row r="695" spans="1:12" x14ac:dyDescent="0.2">
      <c r="A695" s="26">
        <f t="shared" si="107"/>
        <v>106.16666666666667</v>
      </c>
      <c r="B695" s="6">
        <v>6370</v>
      </c>
      <c r="C695" s="38">
        <f t="shared" si="99"/>
        <v>1.2002892797475586E-4</v>
      </c>
      <c r="D695" s="38">
        <f t="shared" si="102"/>
        <v>7.9067419624234303E-2</v>
      </c>
      <c r="E695" s="38">
        <f t="shared" si="103"/>
        <v>7.8947390696259515E-2</v>
      </c>
      <c r="F695" s="38">
        <f t="shared" si="100"/>
        <v>1.9750538246287656E-7</v>
      </c>
      <c r="G695" s="38">
        <f t="shared" si="104"/>
        <v>4.6405941043098184E-2</v>
      </c>
      <c r="H695" s="38">
        <f t="shared" si="105"/>
        <v>4.6405743537715732E-2</v>
      </c>
      <c r="I695" s="29">
        <f t="shared" si="106"/>
        <v>0.70777777777777073</v>
      </c>
      <c r="J695" s="29">
        <f t="shared" si="101"/>
        <v>0.62618672839506173</v>
      </c>
      <c r="K695" s="29">
        <f t="shared" si="108"/>
        <v>0.12434549266804407</v>
      </c>
      <c r="L695" s="29">
        <f t="shared" si="109"/>
        <v>7.6857572507389324E-2</v>
      </c>
    </row>
    <row r="696" spans="1:12" x14ac:dyDescent="0.2">
      <c r="A696" s="26">
        <f t="shared" si="107"/>
        <v>106.33333333333333</v>
      </c>
      <c r="B696" s="6">
        <v>6380</v>
      </c>
      <c r="C696" s="38">
        <f t="shared" si="99"/>
        <v>1.1833983519238009E-4</v>
      </c>
      <c r="D696" s="38">
        <f t="shared" si="102"/>
        <v>7.9065863896927449E-2</v>
      </c>
      <c r="E696" s="38">
        <f t="shared" si="103"/>
        <v>7.8947524061735039E-2</v>
      </c>
      <c r="F696" s="38">
        <f t="shared" si="100"/>
        <v>1.9277643374044591E-7</v>
      </c>
      <c r="G696" s="38">
        <f t="shared" si="104"/>
        <v>4.6405936533599888E-2</v>
      </c>
      <c r="H696" s="38">
        <f t="shared" si="105"/>
        <v>4.6405743757166155E-2</v>
      </c>
      <c r="I696" s="29">
        <f t="shared" si="106"/>
        <v>0.7088888888888818</v>
      </c>
      <c r="J696" s="29">
        <f t="shared" si="101"/>
        <v>0.62815432098765434</v>
      </c>
      <c r="K696" s="29">
        <f t="shared" si="108"/>
        <v>0.12456479134599333</v>
      </c>
      <c r="L696" s="29">
        <f t="shared" si="109"/>
        <v>7.6986477351159224E-2</v>
      </c>
    </row>
    <row r="697" spans="1:12" x14ac:dyDescent="0.2">
      <c r="A697" s="26">
        <f t="shared" si="107"/>
        <v>106.5</v>
      </c>
      <c r="B697" s="6">
        <v>6390</v>
      </c>
      <c r="C697" s="38">
        <f t="shared" si="99"/>
        <v>1.1667451196685711E-4</v>
      </c>
      <c r="D697" s="38">
        <f t="shared" si="102"/>
        <v>7.9064330062407692E-2</v>
      </c>
      <c r="E697" s="38">
        <f t="shared" si="103"/>
        <v>7.894765555044081E-2</v>
      </c>
      <c r="F697" s="38">
        <f t="shared" si="100"/>
        <v>1.8816071208930099E-7</v>
      </c>
      <c r="G697" s="38">
        <f t="shared" si="104"/>
        <v>4.6405932132074272E-2</v>
      </c>
      <c r="H697" s="38">
        <f t="shared" si="105"/>
        <v>4.6405743971362191E-2</v>
      </c>
      <c r="I697" s="29">
        <f t="shared" si="106"/>
        <v>0.70999999999999286</v>
      </c>
      <c r="J697" s="29">
        <f t="shared" si="101"/>
        <v>0.63012500000000005</v>
      </c>
      <c r="K697" s="29">
        <f t="shared" si="108"/>
        <v>0.124784090389189</v>
      </c>
      <c r="L697" s="29">
        <f t="shared" si="109"/>
        <v>7.7115382195524121E-2</v>
      </c>
    </row>
    <row r="698" spans="1:12" x14ac:dyDescent="0.2">
      <c r="A698" s="26">
        <f t="shared" si="107"/>
        <v>106.66666666666667</v>
      </c>
      <c r="B698" s="6">
        <v>6400</v>
      </c>
      <c r="C698" s="38">
        <f t="shared" ref="C698:C761" si="110">$D$36*EXP(-$H$6*B698/3600)</f>
        <v>1.1503262380393123E-4</v>
      </c>
      <c r="D698" s="38">
        <f t="shared" si="102"/>
        <v>7.9062817812591391E-2</v>
      </c>
      <c r="E698" s="38">
        <f t="shared" si="103"/>
        <v>7.8947785188787437E-2</v>
      </c>
      <c r="F698" s="38">
        <f t="shared" ref="F698:F761" si="111">$D$36*EXP(-$H$7*B698/3600)</f>
        <v>1.8365550646933028E-7</v>
      </c>
      <c r="G698" s="38">
        <f t="shared" si="104"/>
        <v>4.6405927835936112E-2</v>
      </c>
      <c r="H698" s="38">
        <f t="shared" si="105"/>
        <v>4.6405744180429649E-2</v>
      </c>
      <c r="I698" s="29">
        <f t="shared" si="106"/>
        <v>0.71111111111110392</v>
      </c>
      <c r="J698" s="29">
        <f t="shared" ref="J698:J761" si="112">($B$55/10)/3600*0.5*B698^2</f>
        <v>0.63209876543209875</v>
      </c>
      <c r="K698" s="29">
        <f t="shared" si="108"/>
        <v>0.12500338979249118</v>
      </c>
      <c r="L698" s="29">
        <f t="shared" si="109"/>
        <v>7.7244287040469761E-2</v>
      </c>
    </row>
    <row r="699" spans="1:12" x14ac:dyDescent="0.2">
      <c r="A699" s="26">
        <f t="shared" si="107"/>
        <v>106.83333333333333</v>
      </c>
      <c r="B699" s="6">
        <v>6410</v>
      </c>
      <c r="C699" s="38">
        <f t="shared" si="110"/>
        <v>1.1341384091647737E-4</v>
      </c>
      <c r="D699" s="38">
        <f t="shared" ref="D699:D762" si="113">D698*EXP(-$H$6*10/3600)+$B$55</f>
        <v>7.9061326843730392E-2</v>
      </c>
      <c r="E699" s="38">
        <f t="shared" ref="E699:E762" si="114">E698*EXP(-$H$6*10/3600)+$B$55</f>
        <v>7.8947913002813883E-2</v>
      </c>
      <c r="F699" s="38">
        <f t="shared" si="111"/>
        <v>1.792581707519164E-7</v>
      </c>
      <c r="G699" s="38">
        <f t="shared" ref="G699:G762" si="115">G698*EXP(-$H$7*10/3600)+$B$55</f>
        <v>4.6405923642662071E-2</v>
      </c>
      <c r="H699" s="38">
        <f t="shared" ref="H699:H762" si="116">H698*EXP(-$H$7*10/3600)+$B$55</f>
        <v>4.6405744384491319E-2</v>
      </c>
      <c r="I699" s="29">
        <f t="shared" ref="I699:I762" si="117">I698+$B$55</f>
        <v>0.71222222222221498</v>
      </c>
      <c r="J699" s="29">
        <f t="shared" si="112"/>
        <v>0.63407561728395068</v>
      </c>
      <c r="K699" s="29">
        <f t="shared" si="108"/>
        <v>0.12522268955083232</v>
      </c>
      <c r="L699" s="29">
        <f t="shared" si="109"/>
        <v>7.737319188598224E-2</v>
      </c>
    </row>
    <row r="700" spans="1:12" x14ac:dyDescent="0.2">
      <c r="A700" s="26">
        <f t="shared" ref="A700:A763" si="118">B700/60</f>
        <v>107</v>
      </c>
      <c r="B700" s="6">
        <v>6420</v>
      </c>
      <c r="C700" s="38">
        <f t="shared" si="110"/>
        <v>1.118178381582606E-4</v>
      </c>
      <c r="D700" s="38">
        <f t="shared" si="113"/>
        <v>7.9059856856350974E-2</v>
      </c>
      <c r="E700" s="38">
        <f t="shared" si="114"/>
        <v>7.8948039018192681E-2</v>
      </c>
      <c r="F700" s="38">
        <f t="shared" si="111"/>
        <v>1.7496612216573769E-7</v>
      </c>
      <c r="G700" s="38">
        <f t="shared" si="115"/>
        <v>4.6405919549789232E-2</v>
      </c>
      <c r="H700" s="38">
        <f t="shared" si="116"/>
        <v>4.6405744583667065E-2</v>
      </c>
      <c r="I700" s="29">
        <f t="shared" si="117"/>
        <v>0.71333333333332605</v>
      </c>
      <c r="J700" s="29">
        <f t="shared" si="112"/>
        <v>0.6360555555555556</v>
      </c>
      <c r="K700" s="29">
        <f t="shared" ref="K700:K763" si="119">K699+E700*10/3600</f>
        <v>0.12544198965921619</v>
      </c>
      <c r="L700" s="29">
        <f t="shared" ref="L700:L763" si="120">L699+H700*10/3600</f>
        <v>7.7502096732047984E-2</v>
      </c>
    </row>
    <row r="701" spans="1:12" x14ac:dyDescent="0.2">
      <c r="A701" s="26">
        <f t="shared" si="118"/>
        <v>107.16666666666667</v>
      </c>
      <c r="B701" s="6">
        <v>6430</v>
      </c>
      <c r="C701" s="38">
        <f t="shared" si="110"/>
        <v>1.1024429495862687E-4</v>
      </c>
      <c r="D701" s="38">
        <f t="shared" si="113"/>
        <v>7.9058407555193735E-2</v>
      </c>
      <c r="E701" s="38">
        <f t="shared" si="114"/>
        <v>7.8948163260235085E-2</v>
      </c>
      <c r="F701" s="38">
        <f t="shared" si="111"/>
        <v>1.7077683977977651E-7</v>
      </c>
      <c r="G701" s="38">
        <f t="shared" si="115"/>
        <v>4.6405915554913649E-2</v>
      </c>
      <c r="H701" s="38">
        <f t="shared" si="116"/>
        <v>4.6405744778073868E-2</v>
      </c>
      <c r="I701" s="29">
        <f t="shared" si="117"/>
        <v>0.71444444444443711</v>
      </c>
      <c r="J701" s="29">
        <f t="shared" si="112"/>
        <v>0.63803858024691362</v>
      </c>
      <c r="K701" s="29">
        <f t="shared" si="119"/>
        <v>0.12566129011271684</v>
      </c>
      <c r="L701" s="29">
        <f t="shared" si="120"/>
        <v>7.7631001578653741E-2</v>
      </c>
    </row>
    <row r="702" spans="1:12" x14ac:dyDescent="0.2">
      <c r="A702" s="26">
        <f t="shared" si="118"/>
        <v>107.33333333333333</v>
      </c>
      <c r="B702" s="6">
        <v>6440</v>
      </c>
      <c r="C702" s="38">
        <f t="shared" si="110"/>
        <v>1.0869289525811582E-4</v>
      </c>
      <c r="D702" s="38">
        <f t="shared" si="113"/>
        <v>7.9056978649154286E-2</v>
      </c>
      <c r="E702" s="38">
        <f t="shared" si="114"/>
        <v>7.8948285753896147E-2</v>
      </c>
      <c r="F702" s="38">
        <f t="shared" si="111"/>
        <v>1.6668786302265416E-7</v>
      </c>
      <c r="G702" s="38">
        <f t="shared" si="115"/>
        <v>4.6405911655688935E-2</v>
      </c>
      <c r="H702" s="38">
        <f t="shared" si="116"/>
        <v>4.6405744967825908E-2</v>
      </c>
      <c r="I702" s="29">
        <f t="shared" si="117"/>
        <v>0.71555555555554817</v>
      </c>
      <c r="J702" s="29">
        <f t="shared" si="112"/>
        <v>0.64002469135802476</v>
      </c>
      <c r="K702" s="29">
        <f t="shared" si="119"/>
        <v>0.12588059090647766</v>
      </c>
      <c r="L702" s="29">
        <f t="shared" si="120"/>
        <v>7.775990642578659E-2</v>
      </c>
    </row>
    <row r="703" spans="1:12" x14ac:dyDescent="0.2">
      <c r="A703" s="26">
        <f t="shared" si="118"/>
        <v>107.5</v>
      </c>
      <c r="B703" s="6">
        <v>6450</v>
      </c>
      <c r="C703" s="38">
        <f t="shared" si="110"/>
        <v>1.0716332744497499E-4</v>
      </c>
      <c r="D703" s="38">
        <f t="shared" si="113"/>
        <v>7.9055569851224763E-2</v>
      </c>
      <c r="E703" s="38">
        <f t="shared" si="114"/>
        <v>7.8948406523779768E-2</v>
      </c>
      <c r="F703" s="38">
        <f t="shared" si="111"/>
        <v>1.6269679023741611E-7</v>
      </c>
      <c r="G703" s="38">
        <f t="shared" si="115"/>
        <v>4.6405907849824887E-2</v>
      </c>
      <c r="H703" s="38">
        <f t="shared" si="116"/>
        <v>4.6405745153034646E-2</v>
      </c>
      <c r="I703" s="29">
        <f t="shared" si="117"/>
        <v>0.71666666666665924</v>
      </c>
      <c r="J703" s="29">
        <f t="shared" si="112"/>
        <v>0.64201388888888888</v>
      </c>
      <c r="K703" s="29">
        <f t="shared" si="119"/>
        <v>0.12609989203571037</v>
      </c>
      <c r="L703" s="29">
        <f t="shared" si="120"/>
        <v>7.7888811273433903E-2</v>
      </c>
    </row>
    <row r="704" spans="1:12" x14ac:dyDescent="0.2">
      <c r="A704" s="26">
        <f t="shared" si="118"/>
        <v>107.66666666666667</v>
      </c>
      <c r="B704" s="6">
        <v>6460</v>
      </c>
      <c r="C704" s="38">
        <f t="shared" si="110"/>
        <v>1.0565528429257118E-4</v>
      </c>
      <c r="D704" s="38">
        <f t="shared" si="113"/>
        <v>7.9054180878436187E-2</v>
      </c>
      <c r="E704" s="38">
        <f t="shared" si="114"/>
        <v>7.8948525594143601E-2</v>
      </c>
      <c r="F704" s="38">
        <f t="shared" si="111"/>
        <v>1.5880127727092083E-7</v>
      </c>
      <c r="G704" s="38">
        <f t="shared" si="115"/>
        <v>4.6405904135086135E-2</v>
      </c>
      <c r="H704" s="38">
        <f t="shared" si="116"/>
        <v>4.6405745333808854E-2</v>
      </c>
      <c r="I704" s="29">
        <f t="shared" si="117"/>
        <v>0.7177777777777703</v>
      </c>
      <c r="J704" s="29">
        <f t="shared" si="112"/>
        <v>0.64400617283950623</v>
      </c>
      <c r="K704" s="29">
        <f t="shared" si="119"/>
        <v>0.12631919349569409</v>
      </c>
      <c r="L704" s="29">
        <f t="shared" si="120"/>
        <v>7.8017716121583369E-2</v>
      </c>
    </row>
    <row r="705" spans="1:12" x14ac:dyDescent="0.2">
      <c r="A705" s="26">
        <f t="shared" si="118"/>
        <v>107.83333333333333</v>
      </c>
      <c r="B705" s="6">
        <v>6470</v>
      </c>
      <c r="C705" s="38">
        <f t="shared" si="110"/>
        <v>1.0416846289768249E-4</v>
      </c>
      <c r="D705" s="38">
        <f t="shared" si="113"/>
        <v>7.9052811451801624E-2</v>
      </c>
      <c r="E705" s="38">
        <f t="shared" si="114"/>
        <v>7.894864298890393E-2</v>
      </c>
      <c r="F705" s="38">
        <f t="shared" si="111"/>
        <v>1.5499903609700329E-7</v>
      </c>
      <c r="G705" s="38">
        <f t="shared" si="115"/>
        <v>4.6405900509290825E-2</v>
      </c>
      <c r="H705" s="38">
        <f t="shared" si="116"/>
        <v>4.6405745510254719E-2</v>
      </c>
      <c r="I705" s="29">
        <f t="shared" si="117"/>
        <v>0.71888888888888136</v>
      </c>
      <c r="J705" s="29">
        <f t="shared" si="112"/>
        <v>0.64600154320987657</v>
      </c>
      <c r="K705" s="29">
        <f t="shared" si="119"/>
        <v>0.12653849528177438</v>
      </c>
      <c r="L705" s="29">
        <f t="shared" si="120"/>
        <v>7.8146620970222971E-2</v>
      </c>
    </row>
    <row r="706" spans="1:12" x14ac:dyDescent="0.2">
      <c r="A706" s="26">
        <f t="shared" si="118"/>
        <v>108</v>
      </c>
      <c r="B706" s="6">
        <v>6480</v>
      </c>
      <c r="C706" s="38">
        <f t="shared" si="110"/>
        <v>1.0270256461965522E-4</v>
      </c>
      <c r="D706" s="38">
        <f t="shared" si="113"/>
        <v>7.9051461296260145E-2</v>
      </c>
      <c r="E706" s="38">
        <f t="shared" si="114"/>
        <v>7.8948758731640478E-2</v>
      </c>
      <c r="F706" s="38">
        <f t="shared" si="111"/>
        <v>1.5128783347260608E-7</v>
      </c>
      <c r="G706" s="38">
        <f t="shared" si="115"/>
        <v>4.6405896970309349E-2</v>
      </c>
      <c r="H706" s="38">
        <f t="shared" si="116"/>
        <v>4.6405745682475873E-2</v>
      </c>
      <c r="I706" s="29">
        <f t="shared" si="117"/>
        <v>0.71999999999999242</v>
      </c>
      <c r="J706" s="29">
        <f t="shared" si="112"/>
        <v>0.64800000000000002</v>
      </c>
      <c r="K706" s="29">
        <f t="shared" si="119"/>
        <v>0.12675779738936227</v>
      </c>
      <c r="L706" s="29">
        <f t="shared" si="120"/>
        <v>7.8275525819340955E-2</v>
      </c>
    </row>
    <row r="707" spans="1:12" x14ac:dyDescent="0.2">
      <c r="A707" s="26">
        <f t="shared" si="118"/>
        <v>108.16666666666667</v>
      </c>
      <c r="B707" s="6">
        <v>6490</v>
      </c>
      <c r="C707" s="38">
        <f t="shared" si="110"/>
        <v>1.0125729502042141E-4</v>
      </c>
      <c r="D707" s="38">
        <f t="shared" si="113"/>
        <v>7.9050130140621594E-2</v>
      </c>
      <c r="E707" s="38">
        <f t="shared" si="114"/>
        <v>7.8948872845601162E-2</v>
      </c>
      <c r="F707" s="38">
        <f t="shared" si="111"/>
        <v>1.4766548962608302E-7</v>
      </c>
      <c r="G707" s="38">
        <f t="shared" si="115"/>
        <v>4.6405893516063092E-2</v>
      </c>
      <c r="H707" s="38">
        <f t="shared" si="116"/>
        <v>4.6405745850573464E-2</v>
      </c>
      <c r="I707" s="29">
        <f t="shared" si="117"/>
        <v>0.72111111111110349</v>
      </c>
      <c r="J707" s="29">
        <f t="shared" si="112"/>
        <v>0.65000154320987658</v>
      </c>
      <c r="K707" s="29">
        <f t="shared" si="119"/>
        <v>0.12697709981393338</v>
      </c>
      <c r="L707" s="29">
        <f t="shared" si="120"/>
        <v>7.8404430668925884E-2</v>
      </c>
    </row>
    <row r="708" spans="1:12" x14ac:dyDescent="0.2">
      <c r="A708" s="26">
        <f t="shared" si="118"/>
        <v>108.33333333333333</v>
      </c>
      <c r="B708" s="6">
        <v>6500</v>
      </c>
      <c r="C708" s="38">
        <f t="shared" si="110"/>
        <v>9.9832363805357492E-5</v>
      </c>
      <c r="D708" s="38">
        <f t="shared" si="113"/>
        <v>7.9048817717512113E-2</v>
      </c>
      <c r="E708" s="38">
        <f t="shared" si="114"/>
        <v>7.8948985353706744E-2</v>
      </c>
      <c r="F708" s="38">
        <f t="shared" si="111"/>
        <v>1.4412987697691601E-7</v>
      </c>
      <c r="G708" s="38">
        <f t="shared" si="115"/>
        <v>4.6405890144523211E-2</v>
      </c>
      <c r="H708" s="38">
        <f t="shared" si="116"/>
        <v>4.6405746014646233E-2</v>
      </c>
      <c r="I708" s="29">
        <f t="shared" si="117"/>
        <v>0.72222222222221455</v>
      </c>
      <c r="J708" s="29">
        <f t="shared" si="112"/>
        <v>0.65200617283950624</v>
      </c>
      <c r="K708" s="29">
        <f t="shared" si="119"/>
        <v>0.12719640255102702</v>
      </c>
      <c r="L708" s="29">
        <f t="shared" si="120"/>
        <v>7.8533335518966574E-2</v>
      </c>
    </row>
    <row r="709" spans="1:12" x14ac:dyDescent="0.2">
      <c r="A709" s="26">
        <f t="shared" si="118"/>
        <v>108.5</v>
      </c>
      <c r="B709" s="6">
        <v>6510</v>
      </c>
      <c r="C709" s="38">
        <f t="shared" si="110"/>
        <v>9.8427484764976612E-5</v>
      </c>
      <c r="D709" s="38">
        <f t="shared" si="113"/>
        <v>7.9047523763320401E-2</v>
      </c>
      <c r="E709" s="38">
        <f t="shared" si="114"/>
        <v>7.8949096278555411E-2</v>
      </c>
      <c r="F709" s="38">
        <f t="shared" si="111"/>
        <v>1.4067891888607948E-7</v>
      </c>
      <c r="G709" s="38">
        <f t="shared" si="115"/>
        <v>4.640588685370943E-2</v>
      </c>
      <c r="H709" s="38">
        <f t="shared" si="116"/>
        <v>4.6405746174790541E-2</v>
      </c>
      <c r="I709" s="29">
        <f t="shared" si="117"/>
        <v>0.72333333333332561</v>
      </c>
      <c r="J709" s="29">
        <f t="shared" si="112"/>
        <v>0.65401388888888889</v>
      </c>
      <c r="K709" s="29">
        <f t="shared" si="119"/>
        <v>0.12741570559624524</v>
      </c>
      <c r="L709" s="29">
        <f t="shared" si="120"/>
        <v>7.8662240369452102E-2</v>
      </c>
    </row>
    <row r="710" spans="1:12" x14ac:dyDescent="0.2">
      <c r="A710" s="26">
        <f t="shared" si="118"/>
        <v>108.66666666666667</v>
      </c>
      <c r="B710" s="6">
        <v>6520</v>
      </c>
      <c r="C710" s="38">
        <f t="shared" si="110"/>
        <v>9.7042375717440094E-5</v>
      </c>
      <c r="D710" s="38">
        <f t="shared" si="113"/>
        <v>7.9046248018144832E-2</v>
      </c>
      <c r="E710" s="38">
        <f t="shared" si="114"/>
        <v>7.894920564242737E-2</v>
      </c>
      <c r="F710" s="38">
        <f t="shared" si="111"/>
        <v>1.3731058843632959E-7</v>
      </c>
      <c r="G710" s="38">
        <f t="shared" si="115"/>
        <v>4.6405883641688891E-2</v>
      </c>
      <c r="H710" s="38">
        <f t="shared" si="116"/>
        <v>4.640574633110045E-2</v>
      </c>
      <c r="I710" s="29">
        <f t="shared" si="117"/>
        <v>0.72444444444443667</v>
      </c>
      <c r="J710" s="29">
        <f t="shared" si="112"/>
        <v>0.65602469135802477</v>
      </c>
      <c r="K710" s="29">
        <f t="shared" si="119"/>
        <v>0.12763500894525198</v>
      </c>
      <c r="L710" s="29">
        <f t="shared" si="120"/>
        <v>7.8791145220371825E-2</v>
      </c>
    </row>
    <row r="711" spans="1:12" x14ac:dyDescent="0.2">
      <c r="A711" s="26">
        <f t="shared" si="118"/>
        <v>108.83333333333333</v>
      </c>
      <c r="B711" s="6">
        <v>6530</v>
      </c>
      <c r="C711" s="38">
        <f t="shared" si="110"/>
        <v>9.5676758451880751E-5</v>
      </c>
      <c r="D711" s="38">
        <f t="shared" si="113"/>
        <v>7.9044990225741185E-2</v>
      </c>
      <c r="E711" s="38">
        <f t="shared" si="114"/>
        <v>7.8949313467289284E-2</v>
      </c>
      <c r="F711" s="38">
        <f t="shared" si="111"/>
        <v>1.3402290724169565E-7</v>
      </c>
      <c r="G711" s="38">
        <f t="shared" si="115"/>
        <v>4.6405880506575015E-2</v>
      </c>
      <c r="H711" s="38">
        <f t="shared" si="116"/>
        <v>4.640574648366777E-2</v>
      </c>
      <c r="I711" s="29">
        <f t="shared" si="117"/>
        <v>0.72555555555554774</v>
      </c>
      <c r="J711" s="29">
        <f t="shared" si="112"/>
        <v>0.65803858024691364</v>
      </c>
      <c r="K711" s="29">
        <f t="shared" si="119"/>
        <v>0.12785431259377222</v>
      </c>
      <c r="L711" s="29">
        <f t="shared" si="120"/>
        <v>7.8920050071715347E-2</v>
      </c>
    </row>
    <row r="712" spans="1:12" x14ac:dyDescent="0.2">
      <c r="A712" s="26">
        <f t="shared" si="118"/>
        <v>109</v>
      </c>
      <c r="B712" s="6">
        <v>6540</v>
      </c>
      <c r="C712" s="38">
        <f t="shared" si="110"/>
        <v>9.4330358672519311E-5</v>
      </c>
      <c r="D712" s="38">
        <f t="shared" si="113"/>
        <v>7.9043750133471216E-2</v>
      </c>
      <c r="E712" s="38">
        <f t="shared" si="114"/>
        <v>7.8949419774798676E-2</v>
      </c>
      <c r="F712" s="38">
        <f t="shared" si="111"/>
        <v>1.3081394428547801E-7</v>
      </c>
      <c r="G712" s="38">
        <f t="shared" si="115"/>
        <v>4.6405877446526397E-2</v>
      </c>
      <c r="H712" s="38">
        <f t="shared" si="116"/>
        <v>4.6405746632582109E-2</v>
      </c>
      <c r="I712" s="29">
        <f t="shared" si="117"/>
        <v>0.7266666666666588</v>
      </c>
      <c r="J712" s="29">
        <f t="shared" si="112"/>
        <v>0.66005555555555562</v>
      </c>
      <c r="K712" s="29">
        <f t="shared" si="119"/>
        <v>0.12807361653759111</v>
      </c>
      <c r="L712" s="29">
        <f t="shared" si="120"/>
        <v>7.9048954923472525E-2</v>
      </c>
    </row>
    <row r="713" spans="1:12" x14ac:dyDescent="0.2">
      <c r="A713" s="26">
        <f t="shared" si="118"/>
        <v>109.16666666666667</v>
      </c>
      <c r="B713" s="6">
        <v>6550</v>
      </c>
      <c r="C713" s="38">
        <f t="shared" si="110"/>
        <v>9.3002905943572495E-5</v>
      </c>
      <c r="D713" s="38">
        <f t="shared" si="113"/>
        <v>7.9042527492251907E-2</v>
      </c>
      <c r="E713" s="38">
        <f t="shared" si="114"/>
        <v>7.8949524586308314E-2</v>
      </c>
      <c r="F713" s="38">
        <f t="shared" si="111"/>
        <v>1.2768181478606447E-7</v>
      </c>
      <c r="G713" s="38">
        <f t="shared" si="115"/>
        <v>4.6405874459745727E-2</v>
      </c>
      <c r="H713" s="38">
        <f t="shared" si="116"/>
        <v>4.640574677793094E-2</v>
      </c>
      <c r="I713" s="29">
        <f t="shared" si="117"/>
        <v>0.72777777777776986</v>
      </c>
      <c r="J713" s="29">
        <f t="shared" si="112"/>
        <v>0.6620756172839507</v>
      </c>
      <c r="K713" s="29">
        <f t="shared" si="119"/>
        <v>0.12829292077255308</v>
      </c>
      <c r="L713" s="29">
        <f t="shared" si="120"/>
        <v>7.917785977563345E-2</v>
      </c>
    </row>
    <row r="714" spans="1:12" x14ac:dyDescent="0.2">
      <c r="A714" s="26">
        <f t="shared" si="118"/>
        <v>109.33333333333333</v>
      </c>
      <c r="B714" s="6">
        <v>6560</v>
      </c>
      <c r="C714" s="38">
        <f t="shared" si="110"/>
        <v>9.1694133634931198E-5</v>
      </c>
      <c r="D714" s="38">
        <f t="shared" si="113"/>
        <v>7.9041322056505423E-2</v>
      </c>
      <c r="E714" s="38">
        <f t="shared" si="114"/>
        <v>7.8949627922870469E-2</v>
      </c>
      <c r="F714" s="38">
        <f t="shared" si="111"/>
        <v>1.2462467908990897E-7</v>
      </c>
      <c r="G714" s="38">
        <f t="shared" si="115"/>
        <v>4.6405871544478713E-2</v>
      </c>
      <c r="H714" s="38">
        <f t="shared" si="116"/>
        <v>4.6405746919799623E-2</v>
      </c>
      <c r="I714" s="29">
        <f t="shared" si="117"/>
        <v>0.72888888888888093</v>
      </c>
      <c r="J714" s="29">
        <f t="shared" si="112"/>
        <v>0.66409876543209878</v>
      </c>
      <c r="K714" s="29">
        <f t="shared" si="119"/>
        <v>0.12851222529456105</v>
      </c>
      <c r="L714" s="29">
        <f t="shared" si="120"/>
        <v>7.9306764628188448E-2</v>
      </c>
    </row>
    <row r="715" spans="1:12" x14ac:dyDescent="0.2">
      <c r="A715" s="26">
        <f t="shared" si="118"/>
        <v>109.5</v>
      </c>
      <c r="B715" s="6">
        <v>6570</v>
      </c>
      <c r="C715" s="38">
        <f t="shared" si="110"/>
        <v>9.0403778868607408E-5</v>
      </c>
      <c r="D715" s="38">
        <f t="shared" si="113"/>
        <v>7.9040133584109801E-2</v>
      </c>
      <c r="E715" s="38">
        <f t="shared" si="114"/>
        <v>7.8949729805241176E-2</v>
      </c>
      <c r="F715" s="38">
        <f t="shared" si="111"/>
        <v>1.2164074159100923E-7</v>
      </c>
      <c r="G715" s="38">
        <f t="shared" si="115"/>
        <v>4.6405868699013079E-2</v>
      </c>
      <c r="H715" s="38">
        <f t="shared" si="116"/>
        <v>4.6405747058271489E-2</v>
      </c>
      <c r="I715" s="29">
        <f t="shared" si="117"/>
        <v>0.72999999999999199</v>
      </c>
      <c r="J715" s="29">
        <f t="shared" si="112"/>
        <v>0.66612500000000008</v>
      </c>
      <c r="K715" s="29">
        <f t="shared" si="119"/>
        <v>0.12873153009957561</v>
      </c>
      <c r="L715" s="29">
        <f t="shared" si="120"/>
        <v>7.9435669481128096E-2</v>
      </c>
    </row>
    <row r="716" spans="1:12" x14ac:dyDescent="0.2">
      <c r="A716" s="26">
        <f t="shared" si="118"/>
        <v>109.66666666666667</v>
      </c>
      <c r="B716" s="6">
        <v>6580</v>
      </c>
      <c r="C716" s="38">
        <f t="shared" si="110"/>
        <v>8.9131582465932078E-5</v>
      </c>
      <c r="D716" s="38">
        <f t="shared" si="113"/>
        <v>7.9038961836350313E-2</v>
      </c>
      <c r="E716" s="38">
        <f t="shared" si="114"/>
        <v>7.8949830253884357E-2</v>
      </c>
      <c r="F716" s="38">
        <f t="shared" si="111"/>
        <v>1.1872824967626132E-7</v>
      </c>
      <c r="G716" s="38">
        <f t="shared" si="115"/>
        <v>4.6405865921677544E-2</v>
      </c>
      <c r="H716" s="38">
        <f t="shared" si="116"/>
        <v>4.6405747193427868E-2</v>
      </c>
      <c r="I716" s="29">
        <f t="shared" si="117"/>
        <v>0.73111111111110305</v>
      </c>
      <c r="J716" s="29">
        <f t="shared" si="112"/>
        <v>0.66815432098765437</v>
      </c>
      <c r="K716" s="29">
        <f t="shared" si="119"/>
        <v>0.12895083518361417</v>
      </c>
      <c r="L716" s="29">
        <f t="shared" si="120"/>
        <v>7.9564574334443167E-2</v>
      </c>
    </row>
    <row r="717" spans="1:12" x14ac:dyDescent="0.2">
      <c r="A717" s="26">
        <f t="shared" si="118"/>
        <v>109.83333333333333</v>
      </c>
      <c r="B717" s="6">
        <v>6590</v>
      </c>
      <c r="C717" s="38">
        <f t="shared" si="110"/>
        <v>8.7877288895497286E-5</v>
      </c>
      <c r="D717" s="38">
        <f t="shared" si="113"/>
        <v>7.9037806577871503E-2</v>
      </c>
      <c r="E717" s="38">
        <f t="shared" si="114"/>
        <v>7.8949929288975984E-2</v>
      </c>
      <c r="F717" s="38">
        <f t="shared" si="111"/>
        <v>1.1588549269606389E-7</v>
      </c>
      <c r="G717" s="38">
        <f t="shared" si="115"/>
        <v>4.6405863210840843E-2</v>
      </c>
      <c r="H717" s="38">
        <f t="shared" si="116"/>
        <v>4.6405747325348148E-2</v>
      </c>
      <c r="I717" s="29">
        <f t="shared" si="117"/>
        <v>0.73222222222221411</v>
      </c>
      <c r="J717" s="29">
        <f t="shared" si="112"/>
        <v>0.67018672839506177</v>
      </c>
      <c r="K717" s="29">
        <f t="shared" si="119"/>
        <v>0.12917014054275022</v>
      </c>
      <c r="L717" s="29">
        <f t="shared" si="120"/>
        <v>7.9693479188124694E-2</v>
      </c>
    </row>
    <row r="718" spans="1:12" x14ac:dyDescent="0.2">
      <c r="A718" s="26">
        <f t="shared" si="118"/>
        <v>110</v>
      </c>
      <c r="B718" s="6">
        <v>6600</v>
      </c>
      <c r="C718" s="38">
        <f t="shared" si="110"/>
        <v>8.664064622182972E-5</v>
      </c>
      <c r="D718" s="38">
        <f t="shared" si="113"/>
        <v>7.9036667576629943E-2</v>
      </c>
      <c r="E718" s="38">
        <f t="shared" si="114"/>
        <v>7.895002693040809E-2</v>
      </c>
      <c r="F718" s="38">
        <f t="shared" si="111"/>
        <v>1.1311080095956751E-7</v>
      </c>
      <c r="G718" s="38">
        <f t="shared" si="115"/>
        <v>4.6405860564910764E-2</v>
      </c>
      <c r="H718" s="38">
        <f t="shared" si="116"/>
        <v>4.6405747454109809E-2</v>
      </c>
      <c r="I718" s="29">
        <f t="shared" si="117"/>
        <v>0.73333333333332518</v>
      </c>
      <c r="J718" s="29">
        <f t="shared" si="112"/>
        <v>0.67222222222222228</v>
      </c>
      <c r="K718" s="29">
        <f t="shared" si="119"/>
        <v>0.12938944617311246</v>
      </c>
      <c r="L718" s="29">
        <f t="shared" si="120"/>
        <v>7.9822384042163894E-2</v>
      </c>
    </row>
    <row r="719" spans="1:12" x14ac:dyDescent="0.2">
      <c r="A719" s="26">
        <f t="shared" si="118"/>
        <v>110.16666666666667</v>
      </c>
      <c r="B719" s="6">
        <v>6610</v>
      </c>
      <c r="C719" s="38">
        <f t="shared" si="110"/>
        <v>8.5421406054789111E-5</v>
      </c>
      <c r="D719" s="38">
        <f t="shared" si="113"/>
        <v>7.9035544603847596E-2</v>
      </c>
      <c r="E719" s="38">
        <f t="shared" si="114"/>
        <v>7.8950123197792779E-2</v>
      </c>
      <c r="F719" s="38">
        <f t="shared" si="111"/>
        <v>1.1040254475398589E-7</v>
      </c>
      <c r="G719" s="38">
        <f t="shared" si="115"/>
        <v>4.6405857982333223E-2</v>
      </c>
      <c r="H719" s="38">
        <f t="shared" si="116"/>
        <v>4.6405747579788478E-2</v>
      </c>
      <c r="I719" s="29">
        <f t="shared" si="117"/>
        <v>0.73444444444443624</v>
      </c>
      <c r="J719" s="29">
        <f t="shared" si="112"/>
        <v>0.67426080246913589</v>
      </c>
      <c r="K719" s="29">
        <f t="shared" si="119"/>
        <v>0.1296087520708841</v>
      </c>
      <c r="L719" s="29">
        <f t="shared" si="120"/>
        <v>7.9951288896552189E-2</v>
      </c>
    </row>
    <row r="720" spans="1:12" x14ac:dyDescent="0.2">
      <c r="A720" s="26">
        <f t="shared" si="118"/>
        <v>110.33333333333333</v>
      </c>
      <c r="B720" s="6">
        <v>6620</v>
      </c>
      <c r="C720" s="38">
        <f t="shared" si="110"/>
        <v>8.4219323499674884E-5</v>
      </c>
      <c r="D720" s="38">
        <f t="shared" si="113"/>
        <v>7.9034437433965876E-2</v>
      </c>
      <c r="E720" s="38">
        <f t="shared" si="114"/>
        <v>7.895021811046618E-2</v>
      </c>
      <c r="F720" s="38">
        <f t="shared" si="111"/>
        <v>1.077591333873842E-7</v>
      </c>
      <c r="G720" s="38">
        <f t="shared" si="115"/>
        <v>4.6405855461591351E-2</v>
      </c>
      <c r="H720" s="38">
        <f t="shared" si="116"/>
        <v>4.6405747702457971E-2</v>
      </c>
      <c r="I720" s="29">
        <f t="shared" si="117"/>
        <v>0.7355555555555473</v>
      </c>
      <c r="J720" s="29">
        <f t="shared" si="112"/>
        <v>0.6763024691358025</v>
      </c>
      <c r="K720" s="29">
        <f t="shared" si="119"/>
        <v>0.12982805823230206</v>
      </c>
      <c r="L720" s="29">
        <f t="shared" si="120"/>
        <v>8.008019375128124E-2</v>
      </c>
    </row>
    <row r="721" spans="1:12" x14ac:dyDescent="0.2">
      <c r="A721" s="26">
        <f t="shared" si="118"/>
        <v>110.5</v>
      </c>
      <c r="B721" s="6">
        <v>6630</v>
      </c>
      <c r="C721" s="38">
        <f t="shared" si="110"/>
        <v>8.3034157108037969E-5</v>
      </c>
      <c r="D721" s="38">
        <f t="shared" si="113"/>
        <v>7.9033345844600353E-2</v>
      </c>
      <c r="E721" s="38">
        <f t="shared" si="114"/>
        <v>7.8950311687492294E-2</v>
      </c>
      <c r="F721" s="38">
        <f t="shared" si="111"/>
        <v>1.0517901425438646E-7</v>
      </c>
      <c r="G721" s="38">
        <f t="shared" si="115"/>
        <v>4.6405853001204589E-2</v>
      </c>
      <c r="H721" s="38">
        <f t="shared" si="116"/>
        <v>4.6405747822190341E-2</v>
      </c>
      <c r="I721" s="29">
        <f t="shared" si="117"/>
        <v>0.73666666666665837</v>
      </c>
      <c r="J721" s="29">
        <f t="shared" si="112"/>
        <v>0.67834722222222221</v>
      </c>
      <c r="K721" s="29">
        <f t="shared" si="119"/>
        <v>0.13004736465365621</v>
      </c>
      <c r="L721" s="29">
        <f t="shared" si="120"/>
        <v>8.0209098606342885E-2</v>
      </c>
    </row>
    <row r="722" spans="1:12" x14ac:dyDescent="0.2">
      <c r="A722" s="26">
        <f t="shared" si="118"/>
        <v>110.66666666666667</v>
      </c>
      <c r="B722" s="6">
        <v>6640</v>
      </c>
      <c r="C722" s="38">
        <f t="shared" si="110"/>
        <v>8.1865668829184706E-5</v>
      </c>
      <c r="D722" s="38">
        <f t="shared" si="113"/>
        <v>7.9032269616496065E-2</v>
      </c>
      <c r="E722" s="38">
        <f t="shared" si="114"/>
        <v>7.8950403947666864E-2</v>
      </c>
      <c r="F722" s="38">
        <f t="shared" si="111"/>
        <v>1.0266067192425672E-7</v>
      </c>
      <c r="G722" s="38">
        <f t="shared" si="115"/>
        <v>4.6405850599727828E-2</v>
      </c>
      <c r="H722" s="38">
        <f t="shared" si="116"/>
        <v>4.6405747939055914E-2</v>
      </c>
      <c r="I722" s="29">
        <f t="shared" si="117"/>
        <v>0.73777777777776943</v>
      </c>
      <c r="J722" s="29">
        <f t="shared" si="112"/>
        <v>0.68039506172839515</v>
      </c>
      <c r="K722" s="29">
        <f t="shared" si="119"/>
        <v>0.13026667133128861</v>
      </c>
      <c r="L722" s="29">
        <f t="shared" si="120"/>
        <v>8.0338003461729146E-2</v>
      </c>
    </row>
    <row r="723" spans="1:12" x14ac:dyDescent="0.2">
      <c r="A723" s="26">
        <f t="shared" si="118"/>
        <v>110.83333333333333</v>
      </c>
      <c r="B723" s="6">
        <v>6650</v>
      </c>
      <c r="C723" s="38">
        <f t="shared" si="110"/>
        <v>8.0713623962360402E-5</v>
      </c>
      <c r="D723" s="38">
        <f t="shared" si="113"/>
        <v>7.9031208533483499E-2</v>
      </c>
      <c r="E723" s="38">
        <f t="shared" si="114"/>
        <v>7.8950494909521121E-2</v>
      </c>
      <c r="F723" s="38">
        <f t="shared" si="111"/>
        <v>1.0020262725080921E-7</v>
      </c>
      <c r="G723" s="38">
        <f t="shared" si="115"/>
        <v>4.6405848255750566E-2</v>
      </c>
      <c r="H723" s="38">
        <f t="shared" si="116"/>
        <v>4.6405748053123329E-2</v>
      </c>
      <c r="I723" s="29">
        <f t="shared" si="117"/>
        <v>0.73888888888888049</v>
      </c>
      <c r="J723" s="29">
        <f t="shared" si="112"/>
        <v>0.68244598765432107</v>
      </c>
      <c r="K723" s="29">
        <f t="shared" si="119"/>
        <v>0.13048597826159283</v>
      </c>
      <c r="L723" s="29">
        <f t="shared" si="120"/>
        <v>8.0466908317432265E-2</v>
      </c>
    </row>
    <row r="724" spans="1:12" x14ac:dyDescent="0.2">
      <c r="A724" s="26">
        <f t="shared" si="118"/>
        <v>111</v>
      </c>
      <c r="B724" s="6">
        <v>6660</v>
      </c>
      <c r="C724" s="38">
        <f t="shared" si="110"/>
        <v>7.9577791109609368E-5</v>
      </c>
      <c r="D724" s="38">
        <f t="shared" si="113"/>
        <v>7.9030162382435154E-2</v>
      </c>
      <c r="E724" s="38">
        <f t="shared" si="114"/>
        <v>7.8950584591325521E-2</v>
      </c>
      <c r="F724" s="38">
        <f t="shared" si="111"/>
        <v>9.7803436503635982E-8</v>
      </c>
      <c r="G724" s="38">
        <f t="shared" si="115"/>
        <v>4.640584596789607E-2</v>
      </c>
      <c r="H724" s="38">
        <f t="shared" si="116"/>
        <v>4.6405748164459582E-2</v>
      </c>
      <c r="I724" s="29">
        <f t="shared" si="117"/>
        <v>0.73999999999999155</v>
      </c>
      <c r="J724" s="29">
        <f t="shared" si="112"/>
        <v>0.6845</v>
      </c>
      <c r="K724" s="29">
        <f t="shared" si="119"/>
        <v>0.13070528544101317</v>
      </c>
      <c r="L724" s="29">
        <f t="shared" si="120"/>
        <v>8.059581317344465E-2</v>
      </c>
    </row>
    <row r="725" spans="1:12" x14ac:dyDescent="0.2">
      <c r="A725" s="26">
        <f t="shared" si="118"/>
        <v>111.16666666666667</v>
      </c>
      <c r="B725" s="6">
        <v>6670</v>
      </c>
      <c r="C725" s="38">
        <f t="shared" si="110"/>
        <v>7.8457942129295908E-5</v>
      </c>
      <c r="D725" s="38">
        <f t="shared" si="113"/>
        <v>7.902913095322274E-2</v>
      </c>
      <c r="E725" s="38">
        <f t="shared" si="114"/>
        <v>7.8950673011093417E-2</v>
      </c>
      <c r="F725" s="38">
        <f t="shared" si="111"/>
        <v>9.5461690520130281E-8</v>
      </c>
      <c r="G725" s="38">
        <f t="shared" si="115"/>
        <v>4.6405843734820575E-2</v>
      </c>
      <c r="H725" s="38">
        <f t="shared" si="116"/>
        <v>4.6405748273130064E-2</v>
      </c>
      <c r="I725" s="29">
        <f t="shared" si="117"/>
        <v>0.74111111111110262</v>
      </c>
      <c r="J725" s="29">
        <f t="shared" si="112"/>
        <v>0.68655709876543214</v>
      </c>
      <c r="K725" s="29">
        <f t="shared" si="119"/>
        <v>0.13092459286604399</v>
      </c>
      <c r="L725" s="29">
        <f t="shared" si="120"/>
        <v>8.0724718029758905E-2</v>
      </c>
    </row>
    <row r="726" spans="1:12" x14ac:dyDescent="0.2">
      <c r="A726" s="26">
        <f t="shared" si="118"/>
        <v>111.33333333333333</v>
      </c>
      <c r="B726" s="6">
        <v>6680</v>
      </c>
      <c r="C726" s="38">
        <f t="shared" si="110"/>
        <v>7.7353852090280444E-5</v>
      </c>
      <c r="D726" s="38">
        <f t="shared" si="113"/>
        <v>7.9028114038674976E-2</v>
      </c>
      <c r="E726" s="38">
        <f t="shared" si="114"/>
        <v>7.8950760186584673E-2</v>
      </c>
      <c r="F726" s="38">
        <f t="shared" si="111"/>
        <v>9.317601387781887E-8</v>
      </c>
      <c r="G726" s="38">
        <f t="shared" si="115"/>
        <v>4.6405841555212476E-2</v>
      </c>
      <c r="H726" s="38">
        <f t="shared" si="116"/>
        <v>4.6405748379198607E-2</v>
      </c>
      <c r="I726" s="29">
        <f t="shared" si="117"/>
        <v>0.74222222222221368</v>
      </c>
      <c r="J726" s="29">
        <f t="shared" si="112"/>
        <v>0.68861728395061728</v>
      </c>
      <c r="K726" s="29">
        <f t="shared" si="119"/>
        <v>0.13114390053322894</v>
      </c>
      <c r="L726" s="29">
        <f t="shared" si="120"/>
        <v>8.0853622886367785E-2</v>
      </c>
    </row>
    <row r="727" spans="1:12" x14ac:dyDescent="0.2">
      <c r="A727" s="26">
        <f t="shared" si="118"/>
        <v>111.5</v>
      </c>
      <c r="B727" s="6">
        <v>6690</v>
      </c>
      <c r="C727" s="38">
        <f t="shared" si="110"/>
        <v>7.6265299226739485E-5</v>
      </c>
      <c r="D727" s="38">
        <f t="shared" si="113"/>
        <v>7.9027111434535974E-2</v>
      </c>
      <c r="E727" s="38">
        <f t="shared" si="114"/>
        <v>7.8950846135309213E-2</v>
      </c>
      <c r="F727" s="38">
        <f t="shared" si="111"/>
        <v>9.0945064086506157E-8</v>
      </c>
      <c r="G727" s="38">
        <f t="shared" si="115"/>
        <v>4.6405839427791591E-2</v>
      </c>
      <c r="H727" s="38">
        <f t="shared" si="116"/>
        <v>4.6405748482727507E-2</v>
      </c>
      <c r="I727" s="29">
        <f t="shared" si="117"/>
        <v>0.74333333333332474</v>
      </c>
      <c r="J727" s="29">
        <f t="shared" si="112"/>
        <v>0.69068055555555563</v>
      </c>
      <c r="K727" s="29">
        <f t="shared" si="119"/>
        <v>0.13136320843916036</v>
      </c>
      <c r="L727" s="29">
        <f t="shared" si="120"/>
        <v>8.0982527743264254E-2</v>
      </c>
    </row>
    <row r="728" spans="1:12" x14ac:dyDescent="0.2">
      <c r="A728" s="26">
        <f t="shared" si="118"/>
        <v>111.66666666666667</v>
      </c>
      <c r="B728" s="6">
        <v>6700</v>
      </c>
      <c r="C728" s="38">
        <f t="shared" si="110"/>
        <v>7.5192064893623631E-5</v>
      </c>
      <c r="D728" s="38">
        <f t="shared" si="113"/>
        <v>7.9026122939424223E-2</v>
      </c>
      <c r="E728" s="38">
        <f t="shared" si="114"/>
        <v>7.8950930874530575E-2</v>
      </c>
      <c r="F728" s="38">
        <f t="shared" si="111"/>
        <v>8.8767530799766319E-8</v>
      </c>
      <c r="G728" s="38">
        <f t="shared" si="115"/>
        <v>4.6405837351308377E-2</v>
      </c>
      <c r="H728" s="38">
        <f t="shared" si="116"/>
        <v>4.6405748583777578E-2</v>
      </c>
      <c r="I728" s="29">
        <f t="shared" si="117"/>
        <v>0.7444444444444358</v>
      </c>
      <c r="J728" s="29">
        <f t="shared" si="112"/>
        <v>0.69274691358024698</v>
      </c>
      <c r="K728" s="29">
        <f t="shared" si="119"/>
        <v>0.13158251658047851</v>
      </c>
      <c r="L728" s="29">
        <f t="shared" si="120"/>
        <v>8.1111432600441416E-2</v>
      </c>
    </row>
    <row r="729" spans="1:12" x14ac:dyDescent="0.2">
      <c r="A729" s="26">
        <f t="shared" si="118"/>
        <v>111.83333333333333</v>
      </c>
      <c r="B729" s="6">
        <v>6710</v>
      </c>
      <c r="C729" s="38">
        <f t="shared" si="110"/>
        <v>7.4133933522738932E-5</v>
      </c>
      <c r="D729" s="38">
        <f t="shared" si="113"/>
        <v>7.9025148354792116E-2</v>
      </c>
      <c r="E729" s="38">
        <f t="shared" si="114"/>
        <v>7.8951014421269353E-2</v>
      </c>
      <c r="F729" s="38">
        <f t="shared" si="111"/>
        <v>8.6642135045309939E-8</v>
      </c>
      <c r="G729" s="38">
        <f t="shared" si="115"/>
        <v>4.6405835324543211E-2</v>
      </c>
      <c r="H729" s="38">
        <f t="shared" si="116"/>
        <v>4.6405748682408168E-2</v>
      </c>
      <c r="I729" s="29">
        <f t="shared" si="117"/>
        <v>0.74555555555554687</v>
      </c>
      <c r="J729" s="29">
        <f t="shared" si="112"/>
        <v>0.69481635802469144</v>
      </c>
      <c r="K729" s="29">
        <f t="shared" si="119"/>
        <v>0.13180182495387091</v>
      </c>
      <c r="L729" s="29">
        <f t="shared" si="120"/>
        <v>8.1240337457892553E-2</v>
      </c>
    </row>
    <row r="730" spans="1:12" x14ac:dyDescent="0.2">
      <c r="A730" s="26">
        <f t="shared" si="118"/>
        <v>112</v>
      </c>
      <c r="B730" s="6">
        <v>6720</v>
      </c>
      <c r="C730" s="38">
        <f t="shared" si="110"/>
        <v>7.3090692579449662E-5</v>
      </c>
      <c r="D730" s="38">
        <f t="shared" si="113"/>
        <v>7.9024187484886071E-2</v>
      </c>
      <c r="E730" s="38">
        <f t="shared" si="114"/>
        <v>7.8951096792306594E-2</v>
      </c>
      <c r="F730" s="38">
        <f t="shared" si="111"/>
        <v>8.4567628473782976E-8</v>
      </c>
      <c r="G730" s="38">
        <f t="shared" si="115"/>
        <v>4.6405833346305679E-2</v>
      </c>
      <c r="H730" s="38">
        <f t="shared" si="116"/>
        <v>4.640574877867721E-2</v>
      </c>
      <c r="I730" s="29">
        <f t="shared" si="117"/>
        <v>0.74666666666665793</v>
      </c>
      <c r="J730" s="29">
        <f t="shared" si="112"/>
        <v>0.69688888888888889</v>
      </c>
      <c r="K730" s="29">
        <f t="shared" si="119"/>
        <v>0.13202113355607176</v>
      </c>
      <c r="L730" s="29">
        <f t="shared" si="120"/>
        <v>8.1369242315611101E-2</v>
      </c>
    </row>
    <row r="731" spans="1:12" x14ac:dyDescent="0.2">
      <c r="A731" s="26">
        <f t="shared" si="118"/>
        <v>112.16666666666667</v>
      </c>
      <c r="B731" s="6">
        <v>6730</v>
      </c>
      <c r="C731" s="38">
        <f t="shared" si="110"/>
        <v>7.2062132519988339E-5</v>
      </c>
      <c r="D731" s="38">
        <f t="shared" si="113"/>
        <v>7.9023240136707251E-2</v>
      </c>
      <c r="E731" s="38">
        <f t="shared" si="114"/>
        <v>7.8951178004187245E-2</v>
      </c>
      <c r="F731" s="38">
        <f t="shared" si="111"/>
        <v>8.2542792625548827E-8</v>
      </c>
      <c r="G731" s="38">
        <f t="shared" si="115"/>
        <v>4.6405831415433862E-2</v>
      </c>
      <c r="H731" s="38">
        <f t="shared" si="116"/>
        <v>4.6405748872641241E-2</v>
      </c>
      <c r="I731" s="29">
        <f t="shared" si="117"/>
        <v>0.74777777777776899</v>
      </c>
      <c r="J731" s="29">
        <f t="shared" si="112"/>
        <v>0.69896450617283956</v>
      </c>
      <c r="K731" s="29">
        <f t="shared" si="119"/>
        <v>0.13224044238386118</v>
      </c>
      <c r="L731" s="29">
        <f t="shared" si="120"/>
        <v>8.1498147173590663E-2</v>
      </c>
    </row>
    <row r="732" spans="1:12" x14ac:dyDescent="0.2">
      <c r="A732" s="26">
        <f t="shared" si="118"/>
        <v>112.33333333333333</v>
      </c>
      <c r="B732" s="6">
        <v>6740</v>
      </c>
      <c r="C732" s="38">
        <f t="shared" si="110"/>
        <v>7.104804674936725E-5</v>
      </c>
      <c r="D732" s="38">
        <f t="shared" si="113"/>
        <v>7.9022306119972768E-2</v>
      </c>
      <c r="E732" s="38">
        <f t="shared" si="114"/>
        <v>7.8951258073223382E-2</v>
      </c>
      <c r="F732" s="38">
        <f t="shared" si="111"/>
        <v>8.0566438215026271E-8</v>
      </c>
      <c r="G732" s="38">
        <f t="shared" si="115"/>
        <v>4.6405829530793669E-2</v>
      </c>
      <c r="H732" s="38">
        <f t="shared" si="116"/>
        <v>4.6405748964355453E-2</v>
      </c>
      <c r="I732" s="29">
        <f t="shared" si="117"/>
        <v>0.74888888888888006</v>
      </c>
      <c r="J732" s="29">
        <f t="shared" si="112"/>
        <v>0.70104320987654323</v>
      </c>
      <c r="K732" s="29">
        <f t="shared" si="119"/>
        <v>0.13245975143406458</v>
      </c>
      <c r="L732" s="29">
        <f t="shared" si="120"/>
        <v>8.1627052031824979E-2</v>
      </c>
    </row>
    <row r="733" spans="1:12" x14ac:dyDescent="0.2">
      <c r="A733" s="26">
        <f t="shared" si="118"/>
        <v>112.5</v>
      </c>
      <c r="B733" s="6">
        <v>6750</v>
      </c>
      <c r="C733" s="38">
        <f t="shared" si="110"/>
        <v>7.004823157988155E-5</v>
      </c>
      <c r="D733" s="38">
        <f t="shared" si="113"/>
        <v>7.9021385247077455E-2</v>
      </c>
      <c r="E733" s="38">
        <f t="shared" si="114"/>
        <v>7.8951337015497544E-2</v>
      </c>
      <c r="F733" s="38">
        <f t="shared" si="111"/>
        <v>7.8637404432165727E-8</v>
      </c>
      <c r="G733" s="38">
        <f t="shared" si="115"/>
        <v>4.6405827691278149E-2</v>
      </c>
      <c r="H733" s="38">
        <f t="shared" si="116"/>
        <v>4.6405749053873721E-2</v>
      </c>
      <c r="I733" s="29">
        <f t="shared" si="117"/>
        <v>0.74999999999999112</v>
      </c>
      <c r="J733" s="29">
        <f t="shared" si="112"/>
        <v>0.703125</v>
      </c>
      <c r="K733" s="29">
        <f t="shared" si="119"/>
        <v>0.13267906070355207</v>
      </c>
      <c r="L733" s="29">
        <f t="shared" si="120"/>
        <v>8.1755956890307957E-2</v>
      </c>
    </row>
    <row r="734" spans="1:12" x14ac:dyDescent="0.2">
      <c r="A734" s="26">
        <f t="shared" si="118"/>
        <v>112.66666666666667</v>
      </c>
      <c r="B734" s="6">
        <v>6760</v>
      </c>
      <c r="C734" s="38">
        <f t="shared" si="110"/>
        <v>6.9062486190198206E-5</v>
      </c>
      <c r="D734" s="38">
        <f t="shared" si="113"/>
        <v>7.9020477333056199E-2</v>
      </c>
      <c r="E734" s="38">
        <f t="shared" si="114"/>
        <v>7.8951414846865964E-2</v>
      </c>
      <c r="F734" s="38">
        <f t="shared" si="111"/>
        <v>7.6754558260646066E-8</v>
      </c>
      <c r="G734" s="38">
        <f t="shared" si="115"/>
        <v>4.6405825895806871E-2</v>
      </c>
      <c r="H734" s="38">
        <f t="shared" si="116"/>
        <v>4.6405749141248613E-2</v>
      </c>
      <c r="I734" s="29">
        <f t="shared" si="117"/>
        <v>0.75111111111110218</v>
      </c>
      <c r="J734" s="29">
        <f t="shared" si="112"/>
        <v>0.70520987654320988</v>
      </c>
      <c r="K734" s="29">
        <f t="shared" si="119"/>
        <v>0.13289837018923781</v>
      </c>
      <c r="L734" s="29">
        <f t="shared" si="120"/>
        <v>8.1884861749033644E-2</v>
      </c>
    </row>
    <row r="735" spans="1:12" x14ac:dyDescent="0.2">
      <c r="A735" s="26">
        <f t="shared" si="118"/>
        <v>112.83333333333333</v>
      </c>
      <c r="B735" s="6">
        <v>6770</v>
      </c>
      <c r="C735" s="38">
        <f t="shared" si="110"/>
        <v>6.8090612585017469E-5</v>
      </c>
      <c r="D735" s="38">
        <f t="shared" si="113"/>
        <v>7.9019582195546792E-2</v>
      </c>
      <c r="E735" s="38">
        <f t="shared" si="114"/>
        <v>7.8951491582961733E-2</v>
      </c>
      <c r="F735" s="38">
        <f t="shared" si="111"/>
        <v>7.4916793812400786E-8</v>
      </c>
      <c r="G735" s="38">
        <f t="shared" si="115"/>
        <v>4.6405824143325267E-2</v>
      </c>
      <c r="H735" s="38">
        <f t="shared" si="116"/>
        <v>4.6405749226531456E-2</v>
      </c>
      <c r="I735" s="29">
        <f t="shared" si="117"/>
        <v>0.75222222222221324</v>
      </c>
      <c r="J735" s="29">
        <f t="shared" si="112"/>
        <v>0.70729783950617287</v>
      </c>
      <c r="K735" s="29">
        <f t="shared" si="119"/>
        <v>0.13311767988807938</v>
      </c>
      <c r="L735" s="29">
        <f t="shared" si="120"/>
        <v>8.2013766607996225E-2</v>
      </c>
    </row>
    <row r="736" spans="1:12" x14ac:dyDescent="0.2">
      <c r="A736" s="26">
        <f t="shared" si="118"/>
        <v>113</v>
      </c>
      <c r="B736" s="6">
        <v>6780</v>
      </c>
      <c r="C736" s="38">
        <f t="shared" si="110"/>
        <v>6.7132415555305831E-5</v>
      </c>
      <c r="D736" s="38">
        <f t="shared" si="113"/>
        <v>7.9018699654753291E-2</v>
      </c>
      <c r="E736" s="38">
        <f t="shared" si="114"/>
        <v>7.895156723919794E-2</v>
      </c>
      <c r="F736" s="38">
        <f t="shared" si="111"/>
        <v>7.3123031678073412E-8</v>
      </c>
      <c r="G736" s="38">
        <f t="shared" si="115"/>
        <v>4.6405822432804014E-2</v>
      </c>
      <c r="H736" s="38">
        <f t="shared" si="116"/>
        <v>4.6405749309772336E-2</v>
      </c>
      <c r="I736" s="29">
        <f t="shared" si="117"/>
        <v>0.75333333333332431</v>
      </c>
      <c r="J736" s="29">
        <f t="shared" si="112"/>
        <v>0.70938888888888896</v>
      </c>
      <c r="K736" s="29">
        <f t="shared" si="119"/>
        <v>0.13333698979707714</v>
      </c>
      <c r="L736" s="29">
        <f t="shared" si="120"/>
        <v>8.2142671467190037E-2</v>
      </c>
    </row>
    <row r="737" spans="1:12" x14ac:dyDescent="0.2">
      <c r="A737" s="26">
        <f t="shared" si="118"/>
        <v>113.16666666666667</v>
      </c>
      <c r="B737" s="6">
        <v>6790</v>
      </c>
      <c r="C737" s="38">
        <f t="shared" si="110"/>
        <v>6.618770263908489E-5</v>
      </c>
      <c r="D737" s="38">
        <f t="shared" si="113"/>
        <v>7.9017829533409911E-2</v>
      </c>
      <c r="E737" s="38">
        <f t="shared" si="114"/>
        <v>7.8951641830770775E-2</v>
      </c>
      <c r="F737" s="38">
        <f t="shared" si="111"/>
        <v>7.1372218293029442E-8</v>
      </c>
      <c r="G737" s="38">
        <f t="shared" si="115"/>
        <v>4.6405820763238445E-2</v>
      </c>
      <c r="H737" s="38">
        <f t="shared" si="116"/>
        <v>4.640574939102015E-2</v>
      </c>
      <c r="I737" s="29">
        <f t="shared" si="117"/>
        <v>0.75444444444443537</v>
      </c>
      <c r="J737" s="29">
        <f t="shared" si="112"/>
        <v>0.71148302469135805</v>
      </c>
      <c r="K737" s="29">
        <f t="shared" si="119"/>
        <v>0.13355629991327372</v>
      </c>
      <c r="L737" s="29">
        <f t="shared" si="120"/>
        <v>8.2271576326609544E-2</v>
      </c>
    </row>
    <row r="738" spans="1:12" x14ac:dyDescent="0.2">
      <c r="A738" s="26">
        <f t="shared" si="118"/>
        <v>113.33333333333333</v>
      </c>
      <c r="B738" s="6">
        <v>6800</v>
      </c>
      <c r="C738" s="38">
        <f t="shared" si="110"/>
        <v>6.5256284082774665E-5</v>
      </c>
      <c r="D738" s="38">
        <f t="shared" si="113"/>
        <v>7.9016971656745427E-2</v>
      </c>
      <c r="E738" s="38">
        <f t="shared" si="114"/>
        <v>7.8951715372662601E-2</v>
      </c>
      <c r="F738" s="38">
        <f t="shared" si="111"/>
        <v>6.9663325318544032E-8</v>
      </c>
      <c r="G738" s="38">
        <f t="shared" si="115"/>
        <v>4.6405819133647934E-2</v>
      </c>
      <c r="H738" s="38">
        <f t="shared" si="116"/>
        <v>4.6405749470322617E-2</v>
      </c>
      <c r="I738" s="29">
        <f t="shared" si="117"/>
        <v>0.75555555555554643</v>
      </c>
      <c r="J738" s="29">
        <f t="shared" si="112"/>
        <v>0.71358024691358024</v>
      </c>
      <c r="K738" s="29">
        <f t="shared" si="119"/>
        <v>0.13377561023375334</v>
      </c>
      <c r="L738" s="29">
        <f t="shared" si="120"/>
        <v>8.2400481186249333E-2</v>
      </c>
    </row>
    <row r="739" spans="1:12" x14ac:dyDescent="0.2">
      <c r="A739" s="26">
        <f t="shared" si="118"/>
        <v>113.5</v>
      </c>
      <c r="B739" s="6">
        <v>6810</v>
      </c>
      <c r="C739" s="38">
        <f t="shared" si="110"/>
        <v>6.4337972803079997E-5</v>
      </c>
      <c r="D739" s="38">
        <f t="shared" si="113"/>
        <v>7.9016125852448049E-2</v>
      </c>
      <c r="E739" s="38">
        <f t="shared" si="114"/>
        <v>7.8951787879644922E-2</v>
      </c>
      <c r="F739" s="38">
        <f t="shared" si="111"/>
        <v>6.7995349037810138E-8</v>
      </c>
      <c r="G739" s="38">
        <f t="shared" si="115"/>
        <v>4.6405817543075351E-2</v>
      </c>
      <c r="H739" s="38">
        <f t="shared" si="116"/>
        <v>4.6405749547726312E-2</v>
      </c>
      <c r="I739" s="29">
        <f t="shared" si="117"/>
        <v>0.75666666666665749</v>
      </c>
      <c r="J739" s="29">
        <f t="shared" si="112"/>
        <v>0.71568055555555554</v>
      </c>
      <c r="K739" s="29">
        <f t="shared" si="119"/>
        <v>0.13399492075564123</v>
      </c>
      <c r="L739" s="29">
        <f t="shared" si="120"/>
        <v>8.2529386046104131E-2</v>
      </c>
    </row>
    <row r="740" spans="1:12" x14ac:dyDescent="0.2">
      <c r="A740" s="26">
        <f t="shared" si="118"/>
        <v>113.66666666666667</v>
      </c>
      <c r="B740" s="6">
        <v>6820</v>
      </c>
      <c r="C740" s="38">
        <f t="shared" si="110"/>
        <v>6.3432584349412999E-5</v>
      </c>
      <c r="D740" s="38">
        <f t="shared" si="113"/>
        <v>7.9015291950630825E-2</v>
      </c>
      <c r="E740" s="38">
        <f t="shared" si="114"/>
        <v>7.8951859366281366E-2</v>
      </c>
      <c r="F740" s="38">
        <f t="shared" si="111"/>
        <v>6.6367309766404368E-8</v>
      </c>
      <c r="G740" s="38">
        <f t="shared" si="115"/>
        <v>4.640581599058647E-2</v>
      </c>
      <c r="H740" s="38">
        <f t="shared" si="116"/>
        <v>4.6405749623276697E-2</v>
      </c>
      <c r="I740" s="29">
        <f t="shared" si="117"/>
        <v>0.75777777777776856</v>
      </c>
      <c r="J740" s="29">
        <f t="shared" si="112"/>
        <v>0.71778395061728395</v>
      </c>
      <c r="K740" s="29">
        <f t="shared" si="119"/>
        <v>0.13421423147610312</v>
      </c>
      <c r="L740" s="29">
        <f t="shared" si="120"/>
        <v>8.2658290906168788E-2</v>
      </c>
    </row>
    <row r="741" spans="1:12" x14ac:dyDescent="0.2">
      <c r="A741" s="26">
        <f t="shared" si="118"/>
        <v>113.83333333333333</v>
      </c>
      <c r="B741" s="6">
        <v>6830</v>
      </c>
      <c r="C741" s="38">
        <f t="shared" si="110"/>
        <v>6.2539936866844823E-5</v>
      </c>
      <c r="D741" s="38">
        <f t="shared" si="113"/>
        <v>7.9014469783797531E-2</v>
      </c>
      <c r="E741" s="38">
        <f t="shared" si="114"/>
        <v>7.8951929846930641E-2</v>
      </c>
      <c r="F741" s="38">
        <f t="shared" si="111"/>
        <v>6.4778251276871853E-8</v>
      </c>
      <c r="G741" s="38">
        <f t="shared" si="115"/>
        <v>4.6405814475269438E-2</v>
      </c>
      <c r="H741" s="38">
        <f t="shared" si="116"/>
        <v>4.6405749697018155E-2</v>
      </c>
      <c r="I741" s="29">
        <f t="shared" si="117"/>
        <v>0.75888888888887962</v>
      </c>
      <c r="J741" s="29">
        <f t="shared" si="112"/>
        <v>0.71989043209876546</v>
      </c>
      <c r="K741" s="29">
        <f t="shared" si="119"/>
        <v>0.13443354239234459</v>
      </c>
      <c r="L741" s="29">
        <f t="shared" si="120"/>
        <v>8.2787195766438282E-2</v>
      </c>
    </row>
    <row r="742" spans="1:12" x14ac:dyDescent="0.2">
      <c r="A742" s="26">
        <f t="shared" si="118"/>
        <v>114</v>
      </c>
      <c r="B742" s="6">
        <v>6840</v>
      </c>
      <c r="C742" s="38">
        <f t="shared" si="110"/>
        <v>6.1659851059577982E-5</v>
      </c>
      <c r="D742" s="38">
        <f t="shared" si="113"/>
        <v>7.9013659186808999E-2</v>
      </c>
      <c r="E742" s="38">
        <f t="shared" si="114"/>
        <v>7.8951999335749382E-2</v>
      </c>
      <c r="F742" s="38">
        <f t="shared" si="111"/>
        <v>6.3227240237086188E-8</v>
      </c>
      <c r="G742" s="38">
        <f t="shared" si="115"/>
        <v>4.6405812996234232E-2</v>
      </c>
      <c r="H742" s="38">
        <f t="shared" si="116"/>
        <v>4.640574976899399E-2</v>
      </c>
      <c r="I742" s="29">
        <f t="shared" si="117"/>
        <v>0.75999999999999068</v>
      </c>
      <c r="J742" s="29">
        <f t="shared" si="112"/>
        <v>0.72200000000000009</v>
      </c>
      <c r="K742" s="29">
        <f t="shared" si="119"/>
        <v>0.13465285350161055</v>
      </c>
      <c r="L742" s="29">
        <f t="shared" si="120"/>
        <v>8.2916100626907713E-2</v>
      </c>
    </row>
    <row r="743" spans="1:12" x14ac:dyDescent="0.2">
      <c r="A743" s="26">
        <f t="shared" si="118"/>
        <v>114.16666666666667</v>
      </c>
      <c r="B743" s="6">
        <v>6850</v>
      </c>
      <c r="C743" s="38">
        <f t="shared" si="110"/>
        <v>6.0792150154934483E-5</v>
      </c>
      <c r="D743" s="38">
        <f t="shared" si="113"/>
        <v>7.9012859996849982E-2</v>
      </c>
      <c r="E743" s="38">
        <f t="shared" si="114"/>
        <v>7.8952067846695007E-2</v>
      </c>
      <c r="F743" s="38">
        <f t="shared" si="111"/>
        <v>6.1713365662056892E-8</v>
      </c>
      <c r="G743" s="38">
        <f t="shared" si="115"/>
        <v>4.6405811552612149E-2</v>
      </c>
      <c r="H743" s="38">
        <f t="shared" si="116"/>
        <v>4.6405749839246481E-2</v>
      </c>
      <c r="I743" s="29">
        <f t="shared" si="117"/>
        <v>0.76111111111110175</v>
      </c>
      <c r="J743" s="29">
        <f t="shared" si="112"/>
        <v>0.7241126543209877</v>
      </c>
      <c r="K743" s="29">
        <f t="shared" si="119"/>
        <v>0.13487216480118469</v>
      </c>
      <c r="L743" s="29">
        <f t="shared" si="120"/>
        <v>8.3045005487572293E-2</v>
      </c>
    </row>
    <row r="744" spans="1:12" x14ac:dyDescent="0.2">
      <c r="A744" s="26">
        <f t="shared" si="118"/>
        <v>114.33333333333333</v>
      </c>
      <c r="B744" s="6">
        <v>6860</v>
      </c>
      <c r="C744" s="38">
        <f t="shared" si="110"/>
        <v>5.9936659867847914E-5</v>
      </c>
      <c r="D744" s="38">
        <f t="shared" si="113"/>
        <v>7.9012072053396401E-2</v>
      </c>
      <c r="E744" s="38">
        <f t="shared" si="114"/>
        <v>7.8952135393528508E-2</v>
      </c>
      <c r="F744" s="38">
        <f t="shared" si="111"/>
        <v>6.0235738378864788E-8</v>
      </c>
      <c r="G744" s="38">
        <f t="shared" si="115"/>
        <v>4.6405810143555271E-2</v>
      </c>
      <c r="H744" s="38">
        <f t="shared" si="116"/>
        <v>4.6405749907816887E-2</v>
      </c>
      <c r="I744" s="29">
        <f t="shared" si="117"/>
        <v>0.76222222222221281</v>
      </c>
      <c r="J744" s="29">
        <f t="shared" si="112"/>
        <v>0.72622839506172843</v>
      </c>
      <c r="K744" s="29">
        <f t="shared" si="119"/>
        <v>0.13509147628838894</v>
      </c>
      <c r="L744" s="29">
        <f t="shared" si="120"/>
        <v>8.3173910348427346E-2</v>
      </c>
    </row>
    <row r="745" spans="1:12" x14ac:dyDescent="0.2">
      <c r="A745" s="26">
        <f t="shared" si="118"/>
        <v>114.5</v>
      </c>
      <c r="B745" s="6">
        <v>6870</v>
      </c>
      <c r="C745" s="38">
        <f t="shared" si="110"/>
        <v>5.9093208365858555E-5</v>
      </c>
      <c r="D745" s="38">
        <f t="shared" si="113"/>
        <v>7.901129519818316E-2</v>
      </c>
      <c r="E745" s="38">
        <f t="shared" si="114"/>
        <v>7.8952201989817256E-2</v>
      </c>
      <c r="F745" s="38">
        <f t="shared" si="111"/>
        <v>5.8793490504405261E-8</v>
      </c>
      <c r="G745" s="38">
        <f t="shared" si="115"/>
        <v>4.6405808768235995E-2</v>
      </c>
      <c r="H745" s="38">
        <f t="shared" si="116"/>
        <v>4.6405749974745482E-2</v>
      </c>
      <c r="I745" s="29">
        <f t="shared" si="117"/>
        <v>0.76333333333332387</v>
      </c>
      <c r="J745" s="29">
        <f t="shared" si="112"/>
        <v>0.72834722222222226</v>
      </c>
      <c r="K745" s="29">
        <f t="shared" si="119"/>
        <v>0.13531078796058288</v>
      </c>
      <c r="L745" s="29">
        <f t="shared" si="120"/>
        <v>8.3302815209468306E-2</v>
      </c>
    </row>
    <row r="746" spans="1:12" x14ac:dyDescent="0.2">
      <c r="A746" s="26">
        <f t="shared" si="118"/>
        <v>114.66666666666667</v>
      </c>
      <c r="B746" s="6">
        <v>6880</v>
      </c>
      <c r="C746" s="38">
        <f t="shared" si="110"/>
        <v>5.8261626234597731E-5</v>
      </c>
      <c r="D746" s="38">
        <f t="shared" si="113"/>
        <v>7.9010529275172312E-2</v>
      </c>
      <c r="E746" s="38">
        <f t="shared" si="114"/>
        <v>7.895226764893766E-2</v>
      </c>
      <c r="F746" s="38">
        <f t="shared" si="111"/>
        <v>5.7385774935639399E-8</v>
      </c>
      <c r="G746" s="38">
        <f t="shared" si="115"/>
        <v>4.6405807425846525E-2</v>
      </c>
      <c r="H746" s="38">
        <f t="shared" si="116"/>
        <v>4.6405750040071581E-2</v>
      </c>
      <c r="I746" s="29">
        <f t="shared" si="117"/>
        <v>0.76444444444443493</v>
      </c>
      <c r="J746" s="29">
        <f t="shared" si="112"/>
        <v>0.73046913580246919</v>
      </c>
      <c r="K746" s="29">
        <f t="shared" si="119"/>
        <v>0.13553009981516326</v>
      </c>
      <c r="L746" s="29">
        <f t="shared" si="120"/>
        <v>8.3431720070690732E-2</v>
      </c>
    </row>
    <row r="747" spans="1:12" x14ac:dyDescent="0.2">
      <c r="A747" s="26">
        <f t="shared" si="118"/>
        <v>114.83333333333333</v>
      </c>
      <c r="B747" s="6">
        <v>6890</v>
      </c>
      <c r="C747" s="38">
        <f t="shared" si="110"/>
        <v>5.7441746443760719E-5</v>
      </c>
      <c r="D747" s="38">
        <f t="shared" si="113"/>
        <v>7.9009774130521737E-2</v>
      </c>
      <c r="E747" s="38">
        <f t="shared" si="114"/>
        <v>7.8952332384077922E-2</v>
      </c>
      <c r="F747" s="38">
        <f t="shared" si="111"/>
        <v>5.6011764852048107E-8</v>
      </c>
      <c r="G747" s="38">
        <f t="shared" si="115"/>
        <v>4.6405806115598414E-2</v>
      </c>
      <c r="H747" s="38">
        <f t="shared" si="116"/>
        <v>4.6405750103833555E-2</v>
      </c>
      <c r="I747" s="29">
        <f t="shared" si="117"/>
        <v>0.765555555555546</v>
      </c>
      <c r="J747" s="29">
        <f t="shared" si="112"/>
        <v>0.73259413580246913</v>
      </c>
      <c r="K747" s="29">
        <f t="shared" si="119"/>
        <v>0.13574941184956346</v>
      </c>
      <c r="L747" s="29">
        <f t="shared" si="120"/>
        <v>8.3560624932090266E-2</v>
      </c>
    </row>
    <row r="748" spans="1:12" x14ac:dyDescent="0.2">
      <c r="A748" s="26">
        <f t="shared" si="118"/>
        <v>115</v>
      </c>
      <c r="B748" s="6">
        <v>6900</v>
      </c>
      <c r="C748" s="38">
        <f t="shared" si="110"/>
        <v>5.6633404313556733E-5</v>
      </c>
      <c r="D748" s="38">
        <f t="shared" si="113"/>
        <v>7.9009029612554252E-2</v>
      </c>
      <c r="E748" s="38">
        <f t="shared" si="114"/>
        <v>7.8952396208240641E-2</v>
      </c>
      <c r="F748" s="38">
        <f t="shared" si="111"/>
        <v>5.4670653229999388E-8</v>
      </c>
      <c r="G748" s="38">
        <f t="shared" si="115"/>
        <v>4.6405804836722082E-2</v>
      </c>
      <c r="H748" s="38">
        <f t="shared" si="116"/>
        <v>4.6405750166068849E-2</v>
      </c>
      <c r="I748" s="29">
        <f t="shared" si="117"/>
        <v>0.76666666666665706</v>
      </c>
      <c r="J748" s="29">
        <f t="shared" si="112"/>
        <v>0.73472222222222228</v>
      </c>
      <c r="K748" s="29">
        <f t="shared" si="119"/>
        <v>0.13596872406125302</v>
      </c>
      <c r="L748" s="29">
        <f t="shared" si="120"/>
        <v>8.3689529793662676E-2</v>
      </c>
    </row>
    <row r="749" spans="1:12" x14ac:dyDescent="0.2">
      <c r="A749" s="26">
        <f t="shared" si="118"/>
        <v>115.16666666666667</v>
      </c>
      <c r="B749" s="6">
        <v>6910</v>
      </c>
      <c r="C749" s="38">
        <f t="shared" si="110"/>
        <v>5.5836437481631812E-5</v>
      </c>
      <c r="D749" s="38">
        <f t="shared" si="113"/>
        <v>7.9008295571727116E-2</v>
      </c>
      <c r="E749" s="38">
        <f t="shared" si="114"/>
        <v>7.8952459134245437E-2</v>
      </c>
      <c r="F749" s="38">
        <f t="shared" si="111"/>
        <v>5.336165236874412E-8</v>
      </c>
      <c r="G749" s="38">
        <f t="shared" si="115"/>
        <v>4.6405803588466389E-2</v>
      </c>
      <c r="H749" s="38">
        <f t="shared" si="116"/>
        <v>4.6405750226814022E-2</v>
      </c>
      <c r="I749" s="29">
        <f t="shared" si="117"/>
        <v>0.76777777777776812</v>
      </c>
      <c r="J749" s="29">
        <f t="shared" si="112"/>
        <v>0.73685339506172842</v>
      </c>
      <c r="K749" s="29">
        <f t="shared" si="119"/>
        <v>0.13618803644773703</v>
      </c>
      <c r="L749" s="29">
        <f t="shared" si="120"/>
        <v>8.3818434655403826E-2</v>
      </c>
    </row>
    <row r="750" spans="1:12" x14ac:dyDescent="0.2">
      <c r="A750" s="26">
        <f t="shared" si="118"/>
        <v>115.33333333333333</v>
      </c>
      <c r="B750" s="6">
        <v>6920</v>
      </c>
      <c r="C750" s="38">
        <f t="shared" si="110"/>
        <v>5.5050685870456482E-5</v>
      </c>
      <c r="D750" s="38">
        <f t="shared" si="113"/>
        <v>7.9007571860602033E-2</v>
      </c>
      <c r="E750" s="38">
        <f t="shared" si="114"/>
        <v>7.8952521174731533E-2</v>
      </c>
      <c r="F750" s="38">
        <f t="shared" si="111"/>
        <v>5.2083993427761306E-8</v>
      </c>
      <c r="G750" s="38">
        <f t="shared" si="115"/>
        <v>4.640580237009817E-2</v>
      </c>
      <c r="H750" s="38">
        <f t="shared" si="116"/>
        <v>4.6405750286104747E-2</v>
      </c>
      <c r="I750" s="29">
        <f t="shared" si="117"/>
        <v>0.76888888888887919</v>
      </c>
      <c r="J750" s="29">
        <f t="shared" si="112"/>
        <v>0.73898765432098767</v>
      </c>
      <c r="K750" s="29">
        <f t="shared" si="119"/>
        <v>0.13640734900655571</v>
      </c>
      <c r="L750" s="29">
        <f t="shared" si="120"/>
        <v>8.3947339517309677E-2</v>
      </c>
    </row>
    <row r="751" spans="1:12" x14ac:dyDescent="0.2">
      <c r="A751" s="26">
        <f t="shared" si="118"/>
        <v>115.5</v>
      </c>
      <c r="B751" s="6">
        <v>6930</v>
      </c>
      <c r="C751" s="38">
        <f t="shared" si="110"/>
        <v>5.4275991655173909E-5</v>
      </c>
      <c r="D751" s="38">
        <f t="shared" si="113"/>
        <v>7.9006858333815488E-2</v>
      </c>
      <c r="E751" s="38">
        <f t="shared" si="114"/>
        <v>7.895258234216028E-2</v>
      </c>
      <c r="F751" s="38">
        <f t="shared" si="111"/>
        <v>5.0836925975178868E-8</v>
      </c>
      <c r="G751" s="38">
        <f t="shared" si="115"/>
        <v>4.6405801180901818E-2</v>
      </c>
      <c r="H751" s="38">
        <f t="shared" si="116"/>
        <v>4.640575034397585E-2</v>
      </c>
      <c r="I751" s="29">
        <f t="shared" si="117"/>
        <v>0.76999999999999025</v>
      </c>
      <c r="J751" s="29">
        <f t="shared" si="112"/>
        <v>0.74112500000000003</v>
      </c>
      <c r="K751" s="29">
        <f t="shared" si="119"/>
        <v>0.13662666173528393</v>
      </c>
      <c r="L751" s="29">
        <f t="shared" si="120"/>
        <v>8.4076244379376275E-2</v>
      </c>
    </row>
    <row r="752" spans="1:12" x14ac:dyDescent="0.2">
      <c r="A752" s="26">
        <f t="shared" si="118"/>
        <v>115.66666666666667</v>
      </c>
      <c r="B752" s="6">
        <v>6940</v>
      </c>
      <c r="C752" s="38">
        <f t="shared" si="110"/>
        <v>5.3512199231898149E-5</v>
      </c>
      <c r="D752" s="38">
        <f t="shared" si="113"/>
        <v>7.9006154848049612E-2</v>
      </c>
      <c r="E752" s="38">
        <f t="shared" si="114"/>
        <v>7.895264264881767E-2</v>
      </c>
      <c r="F752" s="38">
        <f t="shared" si="111"/>
        <v>4.9619717547009513E-8</v>
      </c>
      <c r="G752" s="38">
        <f t="shared" si="115"/>
        <v>4.6405800020178863E-2</v>
      </c>
      <c r="H752" s="38">
        <f t="shared" si="116"/>
        <v>4.6405750400461326E-2</v>
      </c>
      <c r="I752" s="29">
        <f t="shared" si="117"/>
        <v>0.77111111111110131</v>
      </c>
      <c r="J752" s="29">
        <f t="shared" si="112"/>
        <v>0.7432654320987655</v>
      </c>
      <c r="K752" s="29">
        <f t="shared" si="119"/>
        <v>0.13684597463153064</v>
      </c>
      <c r="L752" s="29">
        <f t="shared" si="120"/>
        <v>8.4205149241599775E-2</v>
      </c>
    </row>
    <row r="753" spans="1:12" x14ac:dyDescent="0.2">
      <c r="A753" s="26">
        <f t="shared" si="118"/>
        <v>115.83333333333333</v>
      </c>
      <c r="B753" s="6">
        <v>6950</v>
      </c>
      <c r="C753" s="38">
        <f t="shared" si="110"/>
        <v>5.2759155186460417E-5</v>
      </c>
      <c r="D753" s="38">
        <f t="shared" si="113"/>
        <v>7.9005461262003321E-2</v>
      </c>
      <c r="E753" s="38">
        <f t="shared" si="114"/>
        <v>7.8952702106816819E-2</v>
      </c>
      <c r="F753" s="38">
        <f t="shared" si="111"/>
        <v>4.843165321693804E-8</v>
      </c>
      <c r="G753" s="38">
        <f t="shared" si="115"/>
        <v>4.6405798887247551E-2</v>
      </c>
      <c r="H753" s="38">
        <f t="shared" si="116"/>
        <v>4.6405750455594343E-2</v>
      </c>
      <c r="I753" s="29">
        <f t="shared" si="117"/>
        <v>0.77222222222221237</v>
      </c>
      <c r="J753" s="29">
        <f t="shared" si="112"/>
        <v>0.74540895061728396</v>
      </c>
      <c r="K753" s="29">
        <f t="shared" si="119"/>
        <v>0.13706528769293846</v>
      </c>
      <c r="L753" s="29">
        <f t="shared" si="120"/>
        <v>8.433405410397643E-2</v>
      </c>
    </row>
    <row r="754" spans="1:12" x14ac:dyDescent="0.2">
      <c r="A754" s="26">
        <f t="shared" si="118"/>
        <v>116</v>
      </c>
      <c r="B754" s="6">
        <v>6960</v>
      </c>
      <c r="C754" s="38">
        <f t="shared" si="110"/>
        <v>5.2016708263595083E-5</v>
      </c>
      <c r="D754" s="38">
        <f t="shared" si="113"/>
        <v>7.9004777436363999E-2</v>
      </c>
      <c r="E754" s="38">
        <f t="shared" si="114"/>
        <v>7.8952760728100355E-2</v>
      </c>
      <c r="F754" s="38">
        <f t="shared" si="111"/>
        <v>4.7272035176409483E-8</v>
      </c>
      <c r="G754" s="38">
        <f t="shared" si="115"/>
        <v>4.6405797781442458E-2</v>
      </c>
      <c r="H754" s="38">
        <f t="shared" si="116"/>
        <v>4.640575050940729E-2</v>
      </c>
      <c r="I754" s="29">
        <f t="shared" si="117"/>
        <v>0.77333333333332344</v>
      </c>
      <c r="J754" s="29">
        <f t="shared" si="112"/>
        <v>0.74755555555555564</v>
      </c>
      <c r="K754" s="29">
        <f t="shared" si="119"/>
        <v>0.1372846009171832</v>
      </c>
      <c r="L754" s="29">
        <f t="shared" si="120"/>
        <v>8.4462958966502563E-2</v>
      </c>
    </row>
    <row r="755" spans="1:12" x14ac:dyDescent="0.2">
      <c r="A755" s="26">
        <f t="shared" si="118"/>
        <v>116.16666666666667</v>
      </c>
      <c r="B755" s="6">
        <v>6970</v>
      </c>
      <c r="C755" s="38">
        <f t="shared" si="110"/>
        <v>5.1284709336557562E-5</v>
      </c>
      <c r="D755" s="38">
        <f t="shared" si="113"/>
        <v>7.9004103233779474E-2</v>
      </c>
      <c r="E755" s="38">
        <f t="shared" si="114"/>
        <v>7.8952818524442872E-2</v>
      </c>
      <c r="F755" s="38">
        <f t="shared" si="111"/>
        <v>4.6140182324773072E-8</v>
      </c>
      <c r="G755" s="38">
        <f t="shared" si="115"/>
        <v>4.6405796702114088E-2</v>
      </c>
      <c r="H755" s="38">
        <f t="shared" si="116"/>
        <v>4.6405750561931775E-2</v>
      </c>
      <c r="I755" s="29">
        <f t="shared" si="117"/>
        <v>0.7744444444444345</v>
      </c>
      <c r="J755" s="29">
        <f t="shared" si="112"/>
        <v>0.74970524691358031</v>
      </c>
      <c r="K755" s="29">
        <f t="shared" si="119"/>
        <v>0.13750391430197331</v>
      </c>
      <c r="L755" s="29">
        <f t="shared" si="120"/>
        <v>8.4591863829174593E-2</v>
      </c>
    </row>
    <row r="756" spans="1:12" x14ac:dyDescent="0.2">
      <c r="A756" s="26">
        <f t="shared" si="118"/>
        <v>116.33333333333333</v>
      </c>
      <c r="B756" s="6">
        <v>6980</v>
      </c>
      <c r="C756" s="38">
        <f t="shared" si="110"/>
        <v>5.0563011377171995E-5</v>
      </c>
      <c r="D756" s="38">
        <f t="shared" si="113"/>
        <v>7.900343851883046E-2</v>
      </c>
      <c r="E756" s="38">
        <f t="shared" si="114"/>
        <v>7.8952875507453252E-2</v>
      </c>
      <c r="F756" s="38">
        <f t="shared" si="111"/>
        <v>4.5035429869237003E-8</v>
      </c>
      <c r="G756" s="38">
        <f t="shared" si="115"/>
        <v>4.6405795648628505E-2</v>
      </c>
      <c r="H756" s="38">
        <f t="shared" si="116"/>
        <v>4.640575061319864E-2</v>
      </c>
      <c r="I756" s="29">
        <f t="shared" si="117"/>
        <v>0.77555555555554556</v>
      </c>
      <c r="J756" s="29">
        <f t="shared" si="112"/>
        <v>0.7518580246913581</v>
      </c>
      <c r="K756" s="29">
        <f t="shared" si="119"/>
        <v>0.13772322784504956</v>
      </c>
      <c r="L756" s="29">
        <f t="shared" si="120"/>
        <v>8.4720768691989037E-2</v>
      </c>
    </row>
    <row r="757" spans="1:12" x14ac:dyDescent="0.2">
      <c r="A757" s="26">
        <f t="shared" si="118"/>
        <v>116.5</v>
      </c>
      <c r="B757" s="6">
        <v>6990</v>
      </c>
      <c r="C757" s="38">
        <f t="shared" si="110"/>
        <v>4.9851469426298893E-5</v>
      </c>
      <c r="D757" s="38">
        <f t="shared" si="113"/>
        <v>7.900278315800334E-2</v>
      </c>
      <c r="E757" s="38">
        <f t="shared" si="114"/>
        <v>7.8952931688577005E-2</v>
      </c>
      <c r="F757" s="38">
        <f t="shared" si="111"/>
        <v>4.3957128934404127E-8</v>
      </c>
      <c r="G757" s="38">
        <f t="shared" si="115"/>
        <v>4.6405794620366939E-2</v>
      </c>
      <c r="H757" s="38">
        <f t="shared" si="116"/>
        <v>4.6405750663238009E-2</v>
      </c>
      <c r="I757" s="29">
        <f t="shared" si="117"/>
        <v>0.77666666666665662</v>
      </c>
      <c r="J757" s="29">
        <f t="shared" si="112"/>
        <v>0.75401388888888898</v>
      </c>
      <c r="K757" s="29">
        <f t="shared" si="119"/>
        <v>0.1379425415441845</v>
      </c>
      <c r="L757" s="29">
        <f t="shared" si="120"/>
        <v>8.4849673554942481E-2</v>
      </c>
    </row>
    <row r="758" spans="1:12" x14ac:dyDescent="0.2">
      <c r="A758" s="26">
        <f t="shared" si="118"/>
        <v>116.66666666666667</v>
      </c>
      <c r="B758" s="6">
        <v>7000</v>
      </c>
      <c r="C758" s="38">
        <f t="shared" si="110"/>
        <v>4.9149940564719066E-5</v>
      </c>
      <c r="D758" s="38">
        <f t="shared" si="113"/>
        <v>7.900213701966334E-2</v>
      </c>
      <c r="E758" s="38">
        <f t="shared" si="114"/>
        <v>7.8952987079098591E-2</v>
      </c>
      <c r="F758" s="38">
        <f t="shared" si="111"/>
        <v>4.2904646181155048E-8</v>
      </c>
      <c r="G758" s="38">
        <f t="shared" si="115"/>
        <v>4.6405793616725442E-2</v>
      </c>
      <c r="H758" s="38">
        <f t="shared" si="116"/>
        <v>4.6405750712079266E-2</v>
      </c>
      <c r="I758" s="29">
        <f t="shared" si="117"/>
        <v>0.77777777777776769</v>
      </c>
      <c r="J758" s="29">
        <f t="shared" si="112"/>
        <v>0.75617283950617287</v>
      </c>
      <c r="K758" s="29">
        <f t="shared" si="119"/>
        <v>0.13816185539718201</v>
      </c>
      <c r="L758" s="29">
        <f t="shared" si="120"/>
        <v>8.4978578418031595E-2</v>
      </c>
    </row>
    <row r="759" spans="1:12" x14ac:dyDescent="0.2">
      <c r="A759" s="26">
        <f t="shared" si="118"/>
        <v>116.83333333333333</v>
      </c>
      <c r="B759" s="6">
        <v>7010</v>
      </c>
      <c r="C759" s="38">
        <f t="shared" si="110"/>
        <v>4.8458283884426663E-5</v>
      </c>
      <c r="D759" s="38">
        <f t="shared" si="113"/>
        <v>7.9001499974028125E-2</v>
      </c>
      <c r="E759" s="38">
        <f t="shared" si="114"/>
        <v>7.8953041690143666E-2</v>
      </c>
      <c r="F759" s="38">
        <f t="shared" si="111"/>
        <v>4.1877363434656484E-8</v>
      </c>
      <c r="G759" s="38">
        <f t="shared" si="115"/>
        <v>4.6405792637114522E-2</v>
      </c>
      <c r="H759" s="38">
        <f t="shared" si="116"/>
        <v>4.6405750759751098E-2</v>
      </c>
      <c r="I759" s="29">
        <f t="shared" si="117"/>
        <v>0.77888888888887875</v>
      </c>
      <c r="J759" s="29">
        <f t="shared" si="112"/>
        <v>0.75833487654320997</v>
      </c>
      <c r="K759" s="29">
        <f t="shared" si="119"/>
        <v>0.13838116940187686</v>
      </c>
      <c r="L759" s="29">
        <f t="shared" si="120"/>
        <v>8.510748328125313E-2</v>
      </c>
    </row>
    <row r="760" spans="1:12" x14ac:dyDescent="0.2">
      <c r="A760" s="26">
        <f t="shared" si="118"/>
        <v>117</v>
      </c>
      <c r="B760" s="6">
        <v>7020</v>
      </c>
      <c r="C760" s="38">
        <f t="shared" si="110"/>
        <v>4.7776360460327553E-5</v>
      </c>
      <c r="D760" s="38">
        <f t="shared" si="113"/>
        <v>7.9000871893141672E-2</v>
      </c>
      <c r="E760" s="38">
        <f t="shared" si="114"/>
        <v>7.8953095532681317E-2</v>
      </c>
      <c r="F760" s="38">
        <f t="shared" si="111"/>
        <v>4.087467732127789E-8</v>
      </c>
      <c r="G760" s="38">
        <f t="shared" si="115"/>
        <v>4.6405791680958812E-2</v>
      </c>
      <c r="H760" s="38">
        <f t="shared" si="116"/>
        <v>4.6405750806281502E-2</v>
      </c>
      <c r="I760" s="29">
        <f t="shared" si="117"/>
        <v>0.77999999999998981</v>
      </c>
      <c r="J760" s="29">
        <f t="shared" si="112"/>
        <v>0.76050000000000006</v>
      </c>
      <c r="K760" s="29">
        <f t="shared" si="119"/>
        <v>0.1386004835561343</v>
      </c>
      <c r="L760" s="29">
        <f t="shared" si="120"/>
        <v>8.5236388144603908E-2</v>
      </c>
    </row>
    <row r="761" spans="1:12" x14ac:dyDescent="0.2">
      <c r="A761" s="26">
        <f t="shared" si="118"/>
        <v>117.16666666666667</v>
      </c>
      <c r="B761" s="6">
        <v>7030</v>
      </c>
      <c r="C761" s="38">
        <f t="shared" si="110"/>
        <v>4.7104033322333833E-5</v>
      </c>
      <c r="D761" s="38">
        <f t="shared" si="113"/>
        <v>7.9000252650848632E-2</v>
      </c>
      <c r="E761" s="38">
        <f t="shared" si="114"/>
        <v>7.8953148617526267E-2</v>
      </c>
      <c r="F761" s="38">
        <f t="shared" si="111"/>
        <v>3.989599891419926E-8</v>
      </c>
      <c r="G761" s="38">
        <f t="shared" si="115"/>
        <v>4.6405790747696712E-2</v>
      </c>
      <c r="H761" s="38">
        <f t="shared" si="116"/>
        <v>4.6405750851697812E-2</v>
      </c>
      <c r="I761" s="29">
        <f t="shared" si="117"/>
        <v>0.78111111111110088</v>
      </c>
      <c r="J761" s="29">
        <f t="shared" si="112"/>
        <v>0.76266820987654327</v>
      </c>
      <c r="K761" s="29">
        <f t="shared" si="119"/>
        <v>0.13881979785784965</v>
      </c>
      <c r="L761" s="29">
        <f t="shared" si="120"/>
        <v>8.536529300808085E-2</v>
      </c>
    </row>
    <row r="762" spans="1:12" x14ac:dyDescent="0.2">
      <c r="A762" s="26">
        <f t="shared" si="118"/>
        <v>117.33333333333333</v>
      </c>
      <c r="B762" s="6">
        <v>7040</v>
      </c>
      <c r="C762" s="38">
        <f t="shared" ref="C762:C778" si="121">$D$36*EXP(-$H$6*B762/3600)</f>
        <v>4.6441167427853169E-5</v>
      </c>
      <c r="D762" s="38">
        <f t="shared" si="113"/>
        <v>7.8999642122768957E-2</v>
      </c>
      <c r="E762" s="38">
        <f t="shared" si="114"/>
        <v>7.8953200955341071E-2</v>
      </c>
      <c r="F762" s="38">
        <f t="shared" ref="F762:F778" si="122">$D$36*EXP(-$H$7*B762/3600)</f>
        <v>3.8940753387506676E-8</v>
      </c>
      <c r="G762" s="38">
        <f t="shared" si="115"/>
        <v>4.6405789836780072E-2</v>
      </c>
      <c r="H762" s="38">
        <f t="shared" si="116"/>
        <v>4.64057508960267E-2</v>
      </c>
      <c r="I762" s="29">
        <f t="shared" si="117"/>
        <v>0.78222222222221194</v>
      </c>
      <c r="J762" s="29">
        <f t="shared" ref="J762:J778" si="123">($B$55/10)/3600*0.5*B762^2</f>
        <v>0.76483950617283958</v>
      </c>
      <c r="K762" s="29">
        <f t="shared" si="119"/>
        <v>0.13903911230494781</v>
      </c>
      <c r="L762" s="29">
        <f t="shared" si="120"/>
        <v>8.549419787168093E-2</v>
      </c>
    </row>
    <row r="763" spans="1:12" x14ac:dyDescent="0.2">
      <c r="A763" s="26">
        <f t="shared" si="118"/>
        <v>117.5</v>
      </c>
      <c r="B763" s="6">
        <v>7050</v>
      </c>
      <c r="C763" s="38">
        <f t="shared" si="121"/>
        <v>4.5787629634663933E-5</v>
      </c>
      <c r="D763" s="38">
        <f t="shared" ref="D763:D778" si="124">D762*EXP(-$H$6*10/3600)+$B$55</f>
        <v>7.8999040186272906E-2</v>
      </c>
      <c r="E763" s="38">
        <f t="shared" ref="E763:E778" si="125">E762*EXP(-$H$6*10/3600)+$B$55</f>
        <v>7.8953252556638209E-2</v>
      </c>
      <c r="F763" s="38">
        <f t="shared" si="122"/>
        <v>3.8008379678567766E-8</v>
      </c>
      <c r="G763" s="38">
        <f t="shared" ref="G763:G778" si="126">G762*EXP(-$H$7*10/3600)+$B$55</f>
        <v>4.6405788947673866E-2</v>
      </c>
      <c r="H763" s="38">
        <f t="shared" ref="H763:H778" si="127">H762*EXP(-$H$7*10/3600)+$B$55</f>
        <v>4.6405750939294201E-2</v>
      </c>
      <c r="I763" s="29">
        <f t="shared" ref="I763:I778" si="128">I762+$B$55</f>
        <v>0.783333333333323</v>
      </c>
      <c r="J763" s="29">
        <f t="shared" si="123"/>
        <v>0.76701388888888888</v>
      </c>
      <c r="K763" s="29">
        <f t="shared" si="119"/>
        <v>0.13925842689538293</v>
      </c>
      <c r="L763" s="29">
        <f t="shared" si="120"/>
        <v>8.5623102735401191E-2</v>
      </c>
    </row>
    <row r="764" spans="1:12" x14ac:dyDescent="0.2">
      <c r="A764" s="26">
        <f t="shared" ref="A764:A778" si="129">B764/60</f>
        <v>117.66666666666667</v>
      </c>
      <c r="B764" s="6">
        <v>7060</v>
      </c>
      <c r="C764" s="38">
        <f t="shared" si="121"/>
        <v>4.5143288674172624E-5</v>
      </c>
      <c r="D764" s="38">
        <f t="shared" si="124"/>
        <v>7.8998446720456458E-2</v>
      </c>
      <c r="E764" s="38">
        <f t="shared" si="125"/>
        <v>7.8953303431782251E-2</v>
      </c>
      <c r="F764" s="38">
        <f t="shared" si="122"/>
        <v>3.7098330158492496E-8</v>
      </c>
      <c r="G764" s="38">
        <f t="shared" si="126"/>
        <v>4.6405788079855882E-2</v>
      </c>
      <c r="H764" s="38">
        <f t="shared" si="127"/>
        <v>4.6405750981525731E-2</v>
      </c>
      <c r="I764" s="29">
        <f t="shared" si="128"/>
        <v>0.78444444444443406</v>
      </c>
      <c r="J764" s="29">
        <f t="shared" si="123"/>
        <v>0.76919135802469141</v>
      </c>
      <c r="K764" s="29">
        <f t="shared" ref="K764:K778" si="130">K763+E764*10/3600</f>
        <v>0.13947774162713789</v>
      </c>
      <c r="L764" s="29">
        <f t="shared" ref="L764:L778" si="131">L763+H764*10/3600</f>
        <v>8.5752007599238761E-2</v>
      </c>
    </row>
    <row r="765" spans="1:12" x14ac:dyDescent="0.2">
      <c r="A765" s="26">
        <f t="shared" si="129"/>
        <v>117.83333333333333</v>
      </c>
      <c r="B765" s="6">
        <v>7070</v>
      </c>
      <c r="C765" s="38">
        <f t="shared" si="121"/>
        <v>4.4508015125047056E-5</v>
      </c>
      <c r="D765" s="38">
        <f t="shared" si="124"/>
        <v>7.8997861606116965E-2</v>
      </c>
      <c r="E765" s="38">
        <f t="shared" si="125"/>
        <v>7.8953353590991884E-2</v>
      </c>
      <c r="F765" s="38">
        <f t="shared" si="122"/>
        <v>3.6210070310484103E-8</v>
      </c>
      <c r="G765" s="38">
        <f t="shared" si="126"/>
        <v>4.6405787232816402E-2</v>
      </c>
      <c r="H765" s="38">
        <f t="shared" si="127"/>
        <v>4.6405751022746099E-2</v>
      </c>
      <c r="I765" s="29">
        <f t="shared" si="128"/>
        <v>0.78555555555554513</v>
      </c>
      <c r="J765" s="29">
        <f t="shared" si="123"/>
        <v>0.77137191358024693</v>
      </c>
      <c r="K765" s="29">
        <f t="shared" si="130"/>
        <v>0.13969705649822398</v>
      </c>
      <c r="L765" s="29">
        <f t="shared" si="131"/>
        <v>8.5880912463190837E-2</v>
      </c>
    </row>
    <row r="766" spans="1:12" x14ac:dyDescent="0.2">
      <c r="A766" s="26">
        <f t="shared" si="129"/>
        <v>118</v>
      </c>
      <c r="B766" s="6">
        <v>7080</v>
      </c>
      <c r="C766" s="38">
        <f t="shared" si="121"/>
        <v>4.3881681387221869E-5</v>
      </c>
      <c r="D766" s="38">
        <f t="shared" si="124"/>
        <v>7.8997284725729283E-2</v>
      </c>
      <c r="E766" s="38">
        <f t="shared" si="125"/>
        <v>7.8953403044342021E-2</v>
      </c>
      <c r="F766" s="38">
        <f t="shared" si="122"/>
        <v>3.5343078415890807E-8</v>
      </c>
      <c r="G766" s="38">
        <f t="shared" si="126"/>
        <v>4.6405786406057921E-2</v>
      </c>
      <c r="H766" s="38">
        <f t="shared" si="127"/>
        <v>4.6405751062979513E-2</v>
      </c>
      <c r="I766" s="29">
        <f t="shared" si="128"/>
        <v>0.78666666666665619</v>
      </c>
      <c r="J766" s="29">
        <f t="shared" si="123"/>
        <v>0.77355555555555555</v>
      </c>
      <c r="K766" s="29">
        <f t="shared" si="130"/>
        <v>0.13991637150668049</v>
      </c>
      <c r="L766" s="29">
        <f t="shared" si="131"/>
        <v>8.600981732725467E-2</v>
      </c>
    </row>
    <row r="767" spans="1:12" x14ac:dyDescent="0.2">
      <c r="A767" s="26">
        <f t="shared" si="129"/>
        <v>118.16666666666667</v>
      </c>
      <c r="B767" s="6">
        <v>7090</v>
      </c>
      <c r="C767" s="38">
        <f t="shared" si="121"/>
        <v>4.3264161656267783E-5</v>
      </c>
      <c r="D767" s="38">
        <f t="shared" si="124"/>
        <v>7.8996715963422087E-2</v>
      </c>
      <c r="E767" s="38">
        <f t="shared" si="125"/>
        <v>7.8953451801765787E-2</v>
      </c>
      <c r="F767" s="38">
        <f t="shared" si="122"/>
        <v>3.4496845247774443E-8</v>
      </c>
      <c r="G767" s="38">
        <f t="shared" si="126"/>
        <v>4.6405785599094841E-2</v>
      </c>
      <c r="H767" s="38">
        <f t="shared" si="127"/>
        <v>4.64057511022496E-2</v>
      </c>
      <c r="I767" s="29">
        <f t="shared" si="128"/>
        <v>0.78777777777776725</v>
      </c>
      <c r="J767" s="29">
        <f t="shared" si="123"/>
        <v>0.77574228395061728</v>
      </c>
      <c r="K767" s="29">
        <f t="shared" si="130"/>
        <v>0.14013568665057427</v>
      </c>
      <c r="L767" s="29">
        <f t="shared" si="131"/>
        <v>8.6138722191427583E-2</v>
      </c>
    </row>
    <row r="768" spans="1:12" x14ac:dyDescent="0.2">
      <c r="A768" s="26">
        <f t="shared" si="129"/>
        <v>118.33333333333333</v>
      </c>
      <c r="B768" s="6">
        <v>7100</v>
      </c>
      <c r="C768" s="38">
        <f t="shared" si="121"/>
        <v>4.2655331898123972E-5</v>
      </c>
      <c r="D768" s="38">
        <f t="shared" si="124"/>
        <v>7.8996155204954677E-2</v>
      </c>
      <c r="E768" s="38">
        <f t="shared" si="125"/>
        <v>7.8953499873056512E-2</v>
      </c>
      <c r="F768" s="38">
        <f t="shared" si="122"/>
        <v>3.3670873771817255E-8</v>
      </c>
      <c r="G768" s="38">
        <f t="shared" si="126"/>
        <v>4.6405784811453195E-2</v>
      </c>
      <c r="H768" s="38">
        <f t="shared" si="127"/>
        <v>4.6405751140579425E-2</v>
      </c>
      <c r="I768" s="29">
        <f t="shared" si="128"/>
        <v>0.78888888888887831</v>
      </c>
      <c r="J768" s="29">
        <f t="shared" si="123"/>
        <v>0.77793209876543212</v>
      </c>
      <c r="K768" s="29">
        <f t="shared" si="130"/>
        <v>0.14035500192799943</v>
      </c>
      <c r="L768" s="29">
        <f t="shared" si="131"/>
        <v>8.6267627055706966E-2</v>
      </c>
    </row>
    <row r="769" spans="1:12" x14ac:dyDescent="0.2">
      <c r="A769" s="26">
        <f t="shared" si="129"/>
        <v>118.5</v>
      </c>
      <c r="B769" s="6">
        <v>7110</v>
      </c>
      <c r="C769" s="38">
        <f t="shared" si="121"/>
        <v>4.2055069824183697E-5</v>
      </c>
      <c r="D769" s="38">
        <f t="shared" si="124"/>
        <v>7.8995602337693954E-2</v>
      </c>
      <c r="E769" s="38">
        <f t="shared" si="125"/>
        <v>7.8953547267869739E-2</v>
      </c>
      <c r="F769" s="38">
        <f t="shared" si="122"/>
        <v>3.2864678854388787E-8</v>
      </c>
      <c r="G769" s="38">
        <f t="shared" si="126"/>
        <v>4.6405784042670359E-2</v>
      </c>
      <c r="H769" s="38">
        <f t="shared" si="127"/>
        <v>4.6405751177991506E-2</v>
      </c>
      <c r="I769" s="29">
        <f t="shared" si="128"/>
        <v>0.78999999999998938</v>
      </c>
      <c r="J769" s="29">
        <f t="shared" si="123"/>
        <v>0.78012500000000007</v>
      </c>
      <c r="K769" s="29">
        <f t="shared" si="130"/>
        <v>0.14057431733707684</v>
      </c>
      <c r="L769" s="29">
        <f t="shared" si="131"/>
        <v>8.639653192009028E-2</v>
      </c>
    </row>
    <row r="770" spans="1:12" x14ac:dyDescent="0.2">
      <c r="A770" s="26">
        <f t="shared" si="129"/>
        <v>118.66666666666667</v>
      </c>
      <c r="B770" s="6">
        <v>7120</v>
      </c>
      <c r="C770" s="38">
        <f t="shared" si="121"/>
        <v>4.1463254866732054E-5</v>
      </c>
      <c r="D770" s="38">
        <f t="shared" si="124"/>
        <v>7.899505725059186E-2</v>
      </c>
      <c r="E770" s="38">
        <f t="shared" si="125"/>
        <v>7.8953593995725102E-2</v>
      </c>
      <c r="F770" s="38">
        <f t="shared" si="122"/>
        <v>3.2077786977602754E-8</v>
      </c>
      <c r="G770" s="38">
        <f t="shared" si="126"/>
        <v>4.6405783292294792E-2</v>
      </c>
      <c r="H770" s="38">
        <f t="shared" si="127"/>
        <v>4.6405751214507816E-2</v>
      </c>
      <c r="I770" s="29">
        <f t="shared" si="128"/>
        <v>0.79111111111110044</v>
      </c>
      <c r="J770" s="29">
        <f t="shared" si="123"/>
        <v>0.78232098765432101</v>
      </c>
      <c r="K770" s="29">
        <f t="shared" si="130"/>
        <v>0.14079363287595387</v>
      </c>
      <c r="L770" s="29">
        <f t="shared" si="131"/>
        <v>8.6525436784575027E-2</v>
      </c>
    </row>
    <row r="771" spans="1:12" x14ac:dyDescent="0.2">
      <c r="A771" s="26">
        <f t="shared" si="129"/>
        <v>118.83333333333333</v>
      </c>
      <c r="B771" s="6">
        <v>7130</v>
      </c>
      <c r="C771" s="38">
        <f t="shared" si="121"/>
        <v>4.0879768154729386E-5</v>
      </c>
      <c r="D771" s="38">
        <f t="shared" si="124"/>
        <v>7.8994519834163043E-2</v>
      </c>
      <c r="E771" s="38">
        <f t="shared" si="125"/>
        <v>7.8953640066008288E-2</v>
      </c>
      <c r="F771" s="38">
        <f t="shared" si="122"/>
        <v>3.1309735961197522E-8</v>
      </c>
      <c r="G771" s="38">
        <f t="shared" si="126"/>
        <v>4.6405782559885762E-2</v>
      </c>
      <c r="H771" s="38">
        <f t="shared" si="127"/>
        <v>4.6405751250149799E-2</v>
      </c>
      <c r="I771" s="29">
        <f t="shared" si="128"/>
        <v>0.7922222222222115</v>
      </c>
      <c r="J771" s="29">
        <f t="shared" si="123"/>
        <v>0.78452006172839506</v>
      </c>
      <c r="K771" s="29">
        <f t="shared" si="130"/>
        <v>0.14101294854280388</v>
      </c>
      <c r="L771" s="29">
        <f t="shared" si="131"/>
        <v>8.6654341649158778E-2</v>
      </c>
    </row>
    <row r="772" spans="1:12" x14ac:dyDescent="0.2">
      <c r="A772" s="26">
        <f t="shared" si="129"/>
        <v>119</v>
      </c>
      <c r="B772" s="6">
        <v>7140</v>
      </c>
      <c r="C772" s="38">
        <f t="shared" si="121"/>
        <v>4.0304492489934053E-5</v>
      </c>
      <c r="D772" s="38">
        <f t="shared" si="124"/>
        <v>7.8993989980462864E-2</v>
      </c>
      <c r="E772" s="38">
        <f t="shared" si="125"/>
        <v>7.8953685487972908E-2</v>
      </c>
      <c r="F772" s="38">
        <f t="shared" si="122"/>
        <v>3.0560074691074032E-8</v>
      </c>
      <c r="G772" s="38">
        <f t="shared" si="126"/>
        <v>4.6405781845013087E-2</v>
      </c>
      <c r="H772" s="38">
        <f t="shared" si="127"/>
        <v>4.6405751284938394E-2</v>
      </c>
      <c r="I772" s="29">
        <f t="shared" si="128"/>
        <v>0.79333333333332257</v>
      </c>
      <c r="J772" s="29">
        <f t="shared" si="123"/>
        <v>0.78672222222222221</v>
      </c>
      <c r="K772" s="29">
        <f t="shared" si="130"/>
        <v>0.14123226433582603</v>
      </c>
      <c r="L772" s="29">
        <f t="shared" si="131"/>
        <v>8.678324651383916E-2</v>
      </c>
    </row>
    <row r="773" spans="1:12" x14ac:dyDescent="0.2">
      <c r="A773" s="26">
        <f t="shared" si="129"/>
        <v>119.16666666666667</v>
      </c>
      <c r="B773" s="6">
        <v>7150</v>
      </c>
      <c r="C773" s="38">
        <f t="shared" si="121"/>
        <v>3.9737312323363077E-5</v>
      </c>
      <c r="D773" s="38">
        <f t="shared" si="124"/>
        <v>7.8993467583065732E-2</v>
      </c>
      <c r="E773" s="38">
        <f t="shared" si="125"/>
        <v>7.8953730270742345E-2</v>
      </c>
      <c r="F773" s="38">
        <f t="shared" si="122"/>
        <v>2.9828362854335182E-8</v>
      </c>
      <c r="G773" s="38">
        <f t="shared" si="126"/>
        <v>4.6405781147256887E-2</v>
      </c>
      <c r="H773" s="38">
        <f t="shared" si="127"/>
        <v>4.6405751318894031E-2</v>
      </c>
      <c r="I773" s="29">
        <f t="shared" si="128"/>
        <v>0.79444444444443363</v>
      </c>
      <c r="J773" s="29">
        <f t="shared" si="123"/>
        <v>0.78892746913580247</v>
      </c>
      <c r="K773" s="29">
        <f t="shared" si="130"/>
        <v>0.14145158025324475</v>
      </c>
      <c r="L773" s="29">
        <f t="shared" si="131"/>
        <v>8.6912151378613869E-2</v>
      </c>
    </row>
    <row r="774" spans="1:12" x14ac:dyDescent="0.2">
      <c r="A774" s="26">
        <f t="shared" si="129"/>
        <v>119.33333333333333</v>
      </c>
      <c r="B774" s="6">
        <v>7160</v>
      </c>
      <c r="C774" s="38">
        <f t="shared" si="121"/>
        <v>3.917811373208241E-5</v>
      </c>
      <c r="D774" s="38">
        <f t="shared" si="124"/>
        <v>7.8992952537043706E-2</v>
      </c>
      <c r="E774" s="38">
        <f t="shared" si="125"/>
        <v>7.8953774423311598E-2</v>
      </c>
      <c r="F774" s="38">
        <f t="shared" si="122"/>
        <v>2.9114170680667613E-8</v>
      </c>
      <c r="G774" s="38">
        <f t="shared" si="126"/>
        <v>4.6405780466207337E-2</v>
      </c>
      <c r="H774" s="38">
        <f t="shared" si="127"/>
        <v>4.6405751352036659E-2</v>
      </c>
      <c r="I774" s="29">
        <f t="shared" si="128"/>
        <v>0.79555555555554469</v>
      </c>
      <c r="J774" s="29">
        <f t="shared" si="123"/>
        <v>0.79113580246913584</v>
      </c>
      <c r="K774" s="29">
        <f t="shared" si="130"/>
        <v>0.14167089629330951</v>
      </c>
      <c r="L774" s="29">
        <f t="shared" si="131"/>
        <v>8.7041056243480644E-2</v>
      </c>
    </row>
    <row r="775" spans="1:12" x14ac:dyDescent="0.2">
      <c r="A775" s="26">
        <f t="shared" si="129"/>
        <v>119.5</v>
      </c>
      <c r="B775" s="6">
        <v>7170</v>
      </c>
      <c r="C775" s="38">
        <f t="shared" si="121"/>
        <v>3.8626784396325392E-5</v>
      </c>
      <c r="D775" s="38">
        <f t="shared" si="124"/>
        <v>7.8992444738945428E-2</v>
      </c>
      <c r="E775" s="38">
        <f t="shared" si="125"/>
        <v>7.8953817954549074E-2</v>
      </c>
      <c r="F775" s="38">
        <f t="shared" si="122"/>
        <v>2.8417078689917286E-8</v>
      </c>
      <c r="G775" s="38">
        <f t="shared" si="126"/>
        <v>4.6405779801464424E-2</v>
      </c>
      <c r="H775" s="38">
        <f t="shared" si="127"/>
        <v>4.6405751384385734E-2</v>
      </c>
      <c r="I775" s="29">
        <f t="shared" si="128"/>
        <v>0.79666666666665575</v>
      </c>
      <c r="J775" s="29">
        <f t="shared" si="123"/>
        <v>0.79334722222222231</v>
      </c>
      <c r="K775" s="29">
        <f t="shared" si="130"/>
        <v>0.14189021245429437</v>
      </c>
      <c r="L775" s="29">
        <f t="shared" si="131"/>
        <v>8.7169961108437277E-2</v>
      </c>
    </row>
    <row r="776" spans="1:12" x14ac:dyDescent="0.2">
      <c r="A776" s="26">
        <f t="shared" si="129"/>
        <v>119.66666666666667</v>
      </c>
      <c r="B776" s="6">
        <v>7180</v>
      </c>
      <c r="C776" s="38">
        <f t="shared" si="121"/>
        <v>3.8083213576931349E-5</v>
      </c>
      <c r="D776" s="38">
        <f t="shared" si="124"/>
        <v>7.8991944086775359E-2</v>
      </c>
      <c r="E776" s="38">
        <f t="shared" si="125"/>
        <v>7.8953860873198403E-2</v>
      </c>
      <c r="F776" s="38">
        <f t="shared" si="122"/>
        <v>2.7736677445707372E-8</v>
      </c>
      <c r="G776" s="38">
        <f t="shared" si="126"/>
        <v>4.6405779152637709E-2</v>
      </c>
      <c r="H776" s="38">
        <f t="shared" si="127"/>
        <v>4.6405751415960268E-2</v>
      </c>
      <c r="I776" s="29">
        <f t="shared" si="128"/>
        <v>0.79777777777776682</v>
      </c>
      <c r="J776" s="29">
        <f t="shared" si="123"/>
        <v>0.79556172839506178</v>
      </c>
      <c r="K776" s="29">
        <f t="shared" si="130"/>
        <v>0.1421095287344977</v>
      </c>
      <c r="L776" s="29">
        <f t="shared" si="131"/>
        <v>8.7298865973481618E-2</v>
      </c>
    </row>
    <row r="777" spans="1:12" x14ac:dyDescent="0.2">
      <c r="A777" s="26">
        <f t="shared" si="129"/>
        <v>119.83333333333333</v>
      </c>
      <c r="B777" s="6">
        <v>7190</v>
      </c>
      <c r="C777" s="38">
        <f t="shared" si="121"/>
        <v>3.7547292093103798E-5</v>
      </c>
      <c r="D777" s="38">
        <f t="shared" si="124"/>
        <v>7.8991450479973288E-2</v>
      </c>
      <c r="E777" s="38">
        <f t="shared" si="125"/>
        <v>7.8953903187880162E-2</v>
      </c>
      <c r="F777" s="38">
        <f t="shared" si="122"/>
        <v>2.7072567314956964E-8</v>
      </c>
      <c r="G777" s="38">
        <f t="shared" si="126"/>
        <v>4.6405778519346109E-2</v>
      </c>
      <c r="H777" s="38">
        <f t="shared" si="127"/>
        <v>4.6405751446778797E-2</v>
      </c>
      <c r="I777" s="29">
        <f t="shared" si="128"/>
        <v>0.79888888888887788</v>
      </c>
      <c r="J777" s="29">
        <f t="shared" si="123"/>
        <v>0.79777932098765436</v>
      </c>
      <c r="K777" s="29">
        <f t="shared" si="130"/>
        <v>0.14232884513224181</v>
      </c>
      <c r="L777" s="29">
        <f t="shared" si="131"/>
        <v>8.7427770838611557E-2</v>
      </c>
    </row>
    <row r="778" spans="1:12" x14ac:dyDescent="0.2">
      <c r="A778" s="26">
        <f t="shared" si="129"/>
        <v>120</v>
      </c>
      <c r="B778" s="6">
        <v>7200</v>
      </c>
      <c r="C778" s="38">
        <f t="shared" si="121"/>
        <v>3.7018912300479515E-5</v>
      </c>
      <c r="D778" s="38">
        <f t="shared" si="124"/>
        <v>7.8990963819394105E-2</v>
      </c>
      <c r="E778" s="38">
        <f t="shared" si="125"/>
        <v>7.8953944907093593E-2</v>
      </c>
      <c r="F778" s="38">
        <f t="shared" si="122"/>
        <v>2.6424358233156126E-8</v>
      </c>
      <c r="G778" s="38">
        <f t="shared" si="126"/>
        <v>4.6405777901217658E-2</v>
      </c>
      <c r="H778" s="38">
        <f t="shared" si="127"/>
        <v>4.6405751476859429E-2</v>
      </c>
      <c r="I778" s="29">
        <f t="shared" si="128"/>
        <v>0.79999999999998894</v>
      </c>
      <c r="J778" s="29">
        <f t="shared" si="123"/>
        <v>0.8</v>
      </c>
      <c r="K778" s="29">
        <f t="shared" si="130"/>
        <v>0.14254816164587261</v>
      </c>
      <c r="L778" s="29">
        <f t="shared" si="131"/>
        <v>8.7556675703825054E-2</v>
      </c>
    </row>
    <row r="779" spans="1:12" x14ac:dyDescent="0.2">
      <c r="A779" s="26"/>
      <c r="C779" s="38"/>
      <c r="D779" s="38"/>
      <c r="E779" s="38"/>
      <c r="F779" s="38"/>
      <c r="G779" s="38"/>
      <c r="H779" s="38"/>
      <c r="I779" s="29"/>
      <c r="J779" s="29"/>
    </row>
    <row r="780" spans="1:12" x14ac:dyDescent="0.2">
      <c r="A780" s="26"/>
      <c r="C780" s="38"/>
      <c r="D780" s="38"/>
      <c r="E780" s="38"/>
      <c r="F780" s="38"/>
      <c r="G780" s="38"/>
      <c r="H780" s="38"/>
      <c r="I780" s="29"/>
      <c r="J780" s="29"/>
    </row>
    <row r="781" spans="1:12" x14ac:dyDescent="0.2">
      <c r="A781" s="26"/>
      <c r="C781" s="38"/>
      <c r="D781" s="38"/>
      <c r="E781" s="38"/>
      <c r="F781" s="38"/>
      <c r="G781" s="38"/>
      <c r="H781" s="38"/>
      <c r="I781" s="29"/>
      <c r="J781" s="29"/>
    </row>
    <row r="782" spans="1:12" x14ac:dyDescent="0.2">
      <c r="A782" s="26"/>
      <c r="C782" s="38"/>
      <c r="D782" s="38"/>
      <c r="E782" s="38"/>
      <c r="F782" s="38"/>
      <c r="G782" s="38"/>
      <c r="H782" s="38"/>
      <c r="I782" s="29"/>
      <c r="J782" s="29"/>
    </row>
    <row r="783" spans="1:12" x14ac:dyDescent="0.2">
      <c r="A783" s="26"/>
      <c r="C783" s="38"/>
      <c r="D783" s="38"/>
      <c r="E783" s="38"/>
      <c r="F783" s="38"/>
      <c r="G783" s="38"/>
      <c r="H783" s="38"/>
      <c r="I783" s="29"/>
      <c r="J783" s="29"/>
    </row>
    <row r="784" spans="1:12" x14ac:dyDescent="0.2">
      <c r="A784" s="26"/>
      <c r="C784" s="38"/>
      <c r="D784" s="38"/>
      <c r="E784" s="38"/>
      <c r="F784" s="38"/>
      <c r="G784" s="38"/>
      <c r="H784" s="38"/>
      <c r="I784" s="29"/>
      <c r="J784" s="29"/>
    </row>
    <row r="785" spans="1:10" x14ac:dyDescent="0.2">
      <c r="A785" s="26"/>
      <c r="C785" s="38"/>
      <c r="D785" s="38"/>
      <c r="E785" s="38"/>
      <c r="F785" s="38"/>
      <c r="G785" s="38"/>
      <c r="H785" s="38"/>
      <c r="I785" s="29"/>
      <c r="J785" s="29"/>
    </row>
    <row r="786" spans="1:10" x14ac:dyDescent="0.2">
      <c r="A786" s="26"/>
      <c r="C786" s="38"/>
      <c r="D786" s="38"/>
      <c r="E786" s="38"/>
      <c r="F786" s="38"/>
      <c r="G786" s="38"/>
      <c r="H786" s="38"/>
      <c r="I786" s="29"/>
      <c r="J786" s="29"/>
    </row>
    <row r="787" spans="1:10" x14ac:dyDescent="0.2">
      <c r="A787" s="26"/>
      <c r="C787" s="38"/>
      <c r="D787" s="38"/>
      <c r="E787" s="38"/>
      <c r="F787" s="38"/>
      <c r="G787" s="38"/>
      <c r="H787" s="38"/>
      <c r="I787" s="29"/>
      <c r="J787" s="29"/>
    </row>
    <row r="788" spans="1:10" x14ac:dyDescent="0.2">
      <c r="A788" s="26"/>
      <c r="C788" s="38"/>
      <c r="D788" s="38"/>
      <c r="E788" s="38"/>
      <c r="F788" s="38"/>
      <c r="G788" s="38"/>
      <c r="H788" s="38"/>
      <c r="I788" s="29"/>
      <c r="J788" s="29"/>
    </row>
    <row r="789" spans="1:10" x14ac:dyDescent="0.2">
      <c r="A789" s="26"/>
      <c r="C789" s="38"/>
      <c r="D789" s="38"/>
      <c r="E789" s="38"/>
      <c r="F789" s="38"/>
      <c r="G789" s="38"/>
      <c r="H789" s="38"/>
      <c r="I789" s="29"/>
      <c r="J789" s="29"/>
    </row>
    <row r="790" spans="1:10" x14ac:dyDescent="0.2">
      <c r="A790" s="26"/>
      <c r="C790" s="38"/>
      <c r="D790" s="38"/>
      <c r="E790" s="38"/>
      <c r="F790" s="38"/>
      <c r="G790" s="38"/>
      <c r="H790" s="38"/>
      <c r="I790" s="29"/>
      <c r="J790" s="29"/>
    </row>
    <row r="791" spans="1:10" x14ac:dyDescent="0.2">
      <c r="A791" s="26"/>
      <c r="C791" s="38"/>
      <c r="D791" s="38"/>
      <c r="E791" s="38"/>
      <c r="F791" s="38"/>
      <c r="G791" s="38"/>
      <c r="H791" s="38"/>
      <c r="I791" s="29"/>
      <c r="J791" s="29"/>
    </row>
    <row r="792" spans="1:10" x14ac:dyDescent="0.2">
      <c r="A792" s="26"/>
      <c r="C792" s="38"/>
      <c r="D792" s="38"/>
      <c r="E792" s="38"/>
      <c r="F792" s="38"/>
      <c r="G792" s="38"/>
      <c r="H792" s="38"/>
      <c r="I792" s="29"/>
      <c r="J792" s="29"/>
    </row>
    <row r="793" spans="1:10" x14ac:dyDescent="0.2">
      <c r="A793" s="26"/>
      <c r="C793" s="38"/>
      <c r="D793" s="38"/>
      <c r="E793" s="38"/>
      <c r="F793" s="38"/>
      <c r="G793" s="38"/>
      <c r="H793" s="38"/>
      <c r="I793" s="29"/>
      <c r="J793" s="29"/>
    </row>
    <row r="794" spans="1:10" x14ac:dyDescent="0.2">
      <c r="A794" s="26"/>
      <c r="C794" s="38"/>
      <c r="D794" s="38"/>
      <c r="E794" s="38"/>
      <c r="F794" s="38"/>
      <c r="G794" s="38"/>
      <c r="H794" s="38"/>
      <c r="I794" s="29"/>
      <c r="J794" s="29"/>
    </row>
    <row r="795" spans="1:10" x14ac:dyDescent="0.2">
      <c r="A795" s="26"/>
      <c r="C795" s="38"/>
      <c r="D795" s="38"/>
      <c r="E795" s="38"/>
      <c r="F795" s="38"/>
      <c r="G795" s="38"/>
      <c r="H795" s="38"/>
      <c r="I795" s="29"/>
      <c r="J795" s="29"/>
    </row>
    <row r="796" spans="1:10" x14ac:dyDescent="0.2">
      <c r="A796" s="26"/>
      <c r="C796" s="38"/>
      <c r="D796" s="38"/>
      <c r="E796" s="38"/>
      <c r="F796" s="38"/>
      <c r="G796" s="38"/>
      <c r="H796" s="38"/>
      <c r="I796" s="29"/>
      <c r="J796" s="29"/>
    </row>
    <row r="797" spans="1:10" x14ac:dyDescent="0.2">
      <c r="A797" s="26"/>
      <c r="C797" s="38"/>
      <c r="D797" s="38"/>
      <c r="E797" s="38"/>
      <c r="F797" s="38"/>
      <c r="G797" s="38"/>
      <c r="H797" s="38"/>
      <c r="I797" s="29"/>
      <c r="J797" s="29"/>
    </row>
    <row r="798" spans="1:10" x14ac:dyDescent="0.2">
      <c r="A798" s="26"/>
      <c r="C798" s="38"/>
      <c r="D798" s="38"/>
      <c r="E798" s="38"/>
      <c r="F798" s="38"/>
      <c r="G798" s="38"/>
      <c r="H798" s="38"/>
      <c r="I798" s="29"/>
      <c r="J798" s="29"/>
    </row>
    <row r="799" spans="1:10" x14ac:dyDescent="0.2">
      <c r="A799" s="26"/>
      <c r="C799" s="38"/>
      <c r="D799" s="38"/>
      <c r="E799" s="38"/>
      <c r="F799" s="38"/>
      <c r="G799" s="38"/>
      <c r="H799" s="38"/>
      <c r="I799" s="29"/>
      <c r="J799" s="29"/>
    </row>
    <row r="800" spans="1:10" x14ac:dyDescent="0.2">
      <c r="A800" s="26"/>
      <c r="C800" s="38"/>
      <c r="D800" s="38"/>
      <c r="E800" s="38"/>
      <c r="F800" s="38"/>
      <c r="G800" s="38"/>
      <c r="H800" s="38"/>
      <c r="I800" s="29"/>
      <c r="J800" s="29"/>
    </row>
    <row r="801" spans="1:10" x14ac:dyDescent="0.2">
      <c r="A801" s="26"/>
      <c r="C801" s="38"/>
      <c r="D801" s="38"/>
      <c r="E801" s="38"/>
      <c r="F801" s="38"/>
      <c r="G801" s="38"/>
      <c r="H801" s="38"/>
      <c r="I801" s="29"/>
      <c r="J801" s="29"/>
    </row>
    <row r="802" spans="1:10" x14ac:dyDescent="0.2">
      <c r="A802" s="26"/>
      <c r="C802" s="38"/>
      <c r="D802" s="38"/>
      <c r="E802" s="38"/>
      <c r="F802" s="38"/>
      <c r="G802" s="38"/>
      <c r="H802" s="38"/>
      <c r="I802" s="29"/>
      <c r="J802" s="29"/>
    </row>
    <row r="803" spans="1:10" x14ac:dyDescent="0.2">
      <c r="A803" s="26"/>
      <c r="C803" s="38"/>
      <c r="D803" s="38"/>
      <c r="E803" s="38"/>
      <c r="F803" s="38"/>
      <c r="G803" s="38"/>
      <c r="H803" s="38"/>
      <c r="I803" s="29"/>
      <c r="J803" s="29"/>
    </row>
    <row r="804" spans="1:10" x14ac:dyDescent="0.2">
      <c r="A804" s="26"/>
      <c r="C804" s="38"/>
      <c r="D804" s="38"/>
      <c r="E804" s="38"/>
      <c r="F804" s="38"/>
      <c r="G804" s="38"/>
      <c r="H804" s="38"/>
      <c r="I804" s="29"/>
      <c r="J804" s="29"/>
    </row>
    <row r="805" spans="1:10" x14ac:dyDescent="0.2">
      <c r="A805" s="26"/>
      <c r="C805" s="38"/>
      <c r="D805" s="38"/>
      <c r="E805" s="38"/>
      <c r="F805" s="38"/>
      <c r="G805" s="38"/>
      <c r="H805" s="38"/>
      <c r="I805" s="29"/>
      <c r="J805" s="29"/>
    </row>
  </sheetData>
  <sheetProtection algorithmName="SHA-512" hashValue="JFmUzFi0KxSx8j68jc80YF+eDr+SBV0fenPrjOiPi6bDHSvyAVAlKjylyhO+f8y+ZLhlPpPx/copYTEzP7fVqg==" saltValue="4tRFVXl0djJAHt4hCR09MA==" spinCount="100000" sheet="1" objects="1" scenarios="1" selectLockedCells="1"/>
  <conditionalFormatting sqref="D17:D18">
    <cfRule type="colorScale" priority="4">
      <colorScale>
        <cfvo type="formula" val="&quot;WENN($I$14=&quot;&quot;JA&quot;&quot;)&quot;"/>
        <cfvo type="formula" val="$K$14=&quot;NEIN&quot;"/>
        <color rgb="FF00B050"/>
        <color rgb="FFFF0000"/>
      </colorScale>
    </cfRule>
  </conditionalFormatting>
  <conditionalFormatting sqref="D19">
    <cfRule type="colorScale" priority="3">
      <colorScale>
        <cfvo type="formula" val="&quot;WENN($I$14=&quot;&quot;JA&quot;&quot;)&quot;"/>
        <cfvo type="formula" val="$K$14=&quot;NEIN&quot;"/>
        <color rgb="FF00B050"/>
        <color rgb="FFFF0000"/>
      </colorScale>
    </cfRule>
  </conditionalFormatting>
  <conditionalFormatting sqref="J17:J18">
    <cfRule type="colorScale" priority="2">
      <colorScale>
        <cfvo type="formula" val="&quot;WENN($I$14=&quot;&quot;JA&quot;&quot;)&quot;"/>
        <cfvo type="formula" val="$K$14=&quot;NEIN&quot;"/>
        <color rgb="FF00B050"/>
        <color rgb="FFFF0000"/>
      </colorScale>
    </cfRule>
  </conditionalFormatting>
  <conditionalFormatting sqref="J19">
    <cfRule type="colorScale" priority="1">
      <colorScale>
        <cfvo type="formula" val="&quot;WENN($I$14=&quot;&quot;JA&quot;&quot;)&quot;"/>
        <cfvo type="formula" val="$K$14=&quot;NEIN&quot;"/>
        <color rgb="FF00B050"/>
        <color rgb="FFFF0000"/>
      </colorScale>
    </cfRule>
  </conditionalFormatting>
  <hyperlinks>
    <hyperlink ref="J1" r:id="rId1" xr:uid="{1BF8425B-CDC6-0F47-9126-E09F95A087A4}"/>
  </hyperlinks>
  <pageMargins left="0.7" right="0.7" top="0.78740157499999996" bottom="0.78740157499999996" header="0.3" footer="0.3"/>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4" baseType="variant">
      <vt:variant>
        <vt:lpstr>Arbeitsblätter</vt:lpstr>
      </vt:variant>
      <vt:variant>
        <vt:i4>7</vt:i4>
      </vt:variant>
      <vt:variant>
        <vt:lpstr>Benannte Bereiche</vt:lpstr>
      </vt:variant>
      <vt:variant>
        <vt:i4>2</vt:i4>
      </vt:variant>
    </vt:vector>
  </HeadingPairs>
  <TitlesOfParts>
    <vt:vector size="9" baseType="lpstr">
      <vt:lpstr>Anleitung</vt:lpstr>
      <vt:lpstr>Raum1_Übersicht+Stoßlüftung</vt:lpstr>
      <vt:lpstr>Raum1_Kipplüftung</vt:lpstr>
      <vt:lpstr>Raum1_technische Lüftung</vt:lpstr>
      <vt:lpstr>Raum2_Übersicht+Stoßlüftung</vt:lpstr>
      <vt:lpstr>Raum2_Kipplüftung</vt:lpstr>
      <vt:lpstr>Raum2_technische Lüftung</vt:lpstr>
      <vt:lpstr>'Raum1_Übersicht+Stoßlüftung'!Druckbereich</vt:lpstr>
      <vt:lpstr>'Raum2_Übersicht+Stoßlüftung'!Druckbereich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Lüftungsrechner</dc:title>
  <dc:subject/>
  <dc:creator>Michael Dr. Klarner</dc:creator>
  <cp:keywords/>
  <dc:description>mklarner@zahnmedizin-klarner.de</dc:description>
  <cp:lastModifiedBy>Michael Dr. Klarner</cp:lastModifiedBy>
  <dcterms:created xsi:type="dcterms:W3CDTF">2020-12-29T17:42:56Z</dcterms:created>
  <dcterms:modified xsi:type="dcterms:W3CDTF">2021-02-18T05:51:09Z</dcterms:modified>
  <cp:category/>
</cp:coreProperties>
</file>